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311"/>
  <workbookPr showObjects="none" showInkAnnotation="0"/>
  <mc:AlternateContent xmlns:mc="http://schemas.openxmlformats.org/markup-compatibility/2006">
    <mc:Choice Requires="x15">
      <x15ac:absPath xmlns:x15ac="http://schemas.microsoft.com/office/spreadsheetml/2010/11/ac" url="/Users/Ben/Desktop/"/>
    </mc:Choice>
  </mc:AlternateContent>
  <bookViews>
    <workbookView xWindow="880" yWindow="460" windowWidth="27920" windowHeight="17540" tabRatio="500" activeTab="1"/>
  </bookViews>
  <sheets>
    <sheet name="Block 1" sheetId="1" r:id="rId1"/>
    <sheet name="Block 2" sheetId="4" r:id="rId2"/>
    <sheet name="Exercise Choices" sheetId="3" r:id="rId3"/>
  </sheets>
  <definedNames>
    <definedName name="_xlnm.Print_Area" localSheetId="0">'Block 1'!$A$7:$H$112</definedName>
  </definedName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W88" i="1" l="1"/>
  <c r="W89" i="1"/>
  <c r="W90" i="1"/>
  <c r="W91" i="1"/>
  <c r="W92" i="1"/>
  <c r="W93" i="1"/>
  <c r="W94" i="1"/>
  <c r="W95" i="1"/>
  <c r="W96" i="1"/>
  <c r="W87" i="1"/>
  <c r="N89" i="1"/>
  <c r="N90" i="1"/>
  <c r="N91" i="1"/>
  <c r="N92" i="1"/>
  <c r="N93" i="1"/>
  <c r="N94" i="1"/>
  <c r="N95" i="1"/>
  <c r="N96" i="1"/>
  <c r="N97" i="1"/>
  <c r="N98" i="1"/>
  <c r="N88" i="1"/>
  <c r="N87" i="1"/>
  <c r="E87" i="1"/>
  <c r="E88" i="1"/>
  <c r="E89" i="1"/>
  <c r="E90" i="1"/>
  <c r="E91" i="1"/>
  <c r="E92" i="1"/>
  <c r="E93" i="1"/>
  <c r="E94" i="1"/>
  <c r="E95" i="1"/>
  <c r="E96" i="1"/>
  <c r="E97" i="1"/>
  <c r="E98" i="1"/>
  <c r="N92" i="4"/>
  <c r="N93" i="4"/>
  <c r="N94" i="4"/>
  <c r="N95" i="4"/>
  <c r="N96" i="4"/>
  <c r="N97" i="4"/>
  <c r="N98" i="4"/>
  <c r="N99" i="4"/>
  <c r="E94" i="4"/>
  <c r="E95" i="4"/>
  <c r="E96" i="4"/>
  <c r="E93" i="4"/>
  <c r="E92" i="4"/>
  <c r="W34" i="4"/>
  <c r="W35" i="4"/>
  <c r="W36" i="4"/>
  <c r="W37" i="4"/>
  <c r="W38" i="4"/>
  <c r="W39" i="4"/>
  <c r="N34" i="4"/>
  <c r="N35" i="4"/>
  <c r="N36" i="4"/>
  <c r="N37" i="4"/>
  <c r="N38" i="4"/>
  <c r="N39" i="4"/>
  <c r="N20" i="4"/>
  <c r="N21" i="4"/>
  <c r="N22" i="4"/>
  <c r="E20" i="4"/>
  <c r="W13" i="4"/>
  <c r="W14" i="4"/>
  <c r="W15" i="4"/>
  <c r="W16" i="4"/>
  <c r="W17" i="4"/>
  <c r="W18" i="4"/>
  <c r="N13" i="4"/>
  <c r="N14" i="4"/>
  <c r="N15" i="4"/>
  <c r="N16" i="4"/>
  <c r="N17" i="4"/>
  <c r="N18" i="4"/>
  <c r="E16" i="4"/>
  <c r="E17" i="4"/>
  <c r="E15" i="4"/>
  <c r="E14" i="4"/>
  <c r="E13" i="4"/>
  <c r="W101" i="1"/>
  <c r="W100" i="1"/>
  <c r="N104" i="1"/>
  <c r="E104" i="1"/>
  <c r="E103" i="1"/>
  <c r="E102" i="1"/>
  <c r="E101" i="1"/>
  <c r="E100" i="1"/>
  <c r="E71" i="1"/>
  <c r="E70" i="1"/>
  <c r="E69" i="1"/>
  <c r="E68" i="1"/>
  <c r="N50" i="1"/>
  <c r="E50" i="1"/>
  <c r="W34" i="1"/>
  <c r="N38" i="1"/>
  <c r="N37" i="1"/>
  <c r="N36" i="1"/>
  <c r="N35" i="1"/>
  <c r="N34" i="1"/>
  <c r="E38" i="1"/>
  <c r="E37" i="1"/>
  <c r="E36" i="1"/>
  <c r="E35" i="1"/>
  <c r="E34" i="1"/>
  <c r="E19" i="1"/>
  <c r="W19" i="1"/>
  <c r="W20" i="1"/>
  <c r="W21" i="1"/>
  <c r="W22" i="1"/>
  <c r="N13" i="1"/>
  <c r="W13" i="1"/>
  <c r="N17" i="1"/>
  <c r="N16" i="1"/>
  <c r="N15" i="1"/>
  <c r="N14" i="1"/>
  <c r="E17" i="1"/>
  <c r="E16" i="1"/>
  <c r="E15" i="1"/>
  <c r="E14" i="1"/>
  <c r="E13" i="1"/>
  <c r="N69" i="1"/>
  <c r="W69" i="1"/>
  <c r="N70" i="1"/>
  <c r="W70" i="1"/>
  <c r="N71" i="1"/>
  <c r="W71" i="1"/>
  <c r="N68" i="1"/>
  <c r="W68" i="1"/>
  <c r="W93" i="4"/>
  <c r="W94" i="4"/>
  <c r="W95" i="4"/>
  <c r="W96" i="4"/>
  <c r="W97" i="4"/>
  <c r="W98" i="4"/>
  <c r="W99" i="4"/>
  <c r="W92" i="4"/>
  <c r="E36" i="4"/>
  <c r="E88" i="4"/>
  <c r="E89" i="4"/>
  <c r="E90" i="4"/>
  <c r="E34" i="4"/>
  <c r="E87" i="4"/>
  <c r="N51" i="1"/>
  <c r="W53" i="4"/>
  <c r="N52" i="1"/>
  <c r="W54" i="4"/>
  <c r="N53" i="1"/>
  <c r="W55" i="4"/>
  <c r="N54" i="1"/>
  <c r="W56" i="4"/>
  <c r="N55" i="1"/>
  <c r="W57" i="4"/>
  <c r="W52" i="4"/>
  <c r="E51" i="1"/>
  <c r="E53" i="4"/>
  <c r="N53" i="4"/>
  <c r="E52" i="1"/>
  <c r="E54" i="4"/>
  <c r="N54" i="4"/>
  <c r="E53" i="1"/>
  <c r="E55" i="4"/>
  <c r="N55" i="4"/>
  <c r="E54" i="1"/>
  <c r="E56" i="4"/>
  <c r="N56" i="4"/>
  <c r="E55" i="1"/>
  <c r="E57" i="4"/>
  <c r="N57" i="4"/>
  <c r="E52" i="4"/>
  <c r="N52" i="4"/>
  <c r="E35" i="4"/>
  <c r="E37" i="4"/>
  <c r="E38" i="4"/>
  <c r="W21" i="4"/>
  <c r="W20" i="4"/>
  <c r="E21" i="4"/>
  <c r="E22" i="4"/>
  <c r="W102" i="1"/>
  <c r="W103" i="1"/>
  <c r="W104" i="1"/>
  <c r="N101" i="1"/>
  <c r="N102" i="1"/>
  <c r="N103" i="1"/>
  <c r="N100" i="1"/>
  <c r="W51" i="1"/>
  <c r="W52" i="1"/>
  <c r="W53" i="1"/>
  <c r="W54" i="1"/>
  <c r="W55" i="1"/>
  <c r="W50" i="1"/>
  <c r="W35" i="1"/>
  <c r="W36" i="1"/>
  <c r="W37" i="1"/>
  <c r="W38" i="1"/>
  <c r="E20" i="1"/>
  <c r="E21" i="1"/>
  <c r="E22" i="1"/>
  <c r="W14" i="1"/>
  <c r="W15" i="1"/>
  <c r="W16" i="1"/>
  <c r="W17" i="1"/>
  <c r="N20" i="1"/>
  <c r="N21" i="1"/>
  <c r="N22" i="1"/>
  <c r="N19" i="1"/>
</calcChain>
</file>

<file path=xl/sharedStrings.xml><?xml version="1.0" encoding="utf-8"?>
<sst xmlns="http://schemas.openxmlformats.org/spreadsheetml/2006/main" count="1540" uniqueCount="170">
  <si>
    <t>Squat</t>
  </si>
  <si>
    <t>Bench</t>
  </si>
  <si>
    <t>Accy.</t>
  </si>
  <si>
    <t>Abs</t>
  </si>
  <si>
    <t>Day 2</t>
  </si>
  <si>
    <t>Deadlift</t>
  </si>
  <si>
    <t>Upper Back</t>
  </si>
  <si>
    <t>Shoulders</t>
  </si>
  <si>
    <t>Day 3</t>
  </si>
  <si>
    <t>Front Squat</t>
  </si>
  <si>
    <t>Day 4</t>
  </si>
  <si>
    <t>Hamstrings</t>
  </si>
  <si>
    <t>WEEK 1</t>
  </si>
  <si>
    <t>DAY 1</t>
  </si>
  <si>
    <t>Reps</t>
  </si>
  <si>
    <t>Weight</t>
  </si>
  <si>
    <t>Notes</t>
  </si>
  <si>
    <t>WEEK 2</t>
  </si>
  <si>
    <t>WEEK 3</t>
  </si>
  <si>
    <t>WEEK 4</t>
  </si>
  <si>
    <t>Ramp-up</t>
  </si>
  <si>
    <t>Work set</t>
  </si>
  <si>
    <t>Biceps</t>
  </si>
  <si>
    <t>Glutes</t>
  </si>
  <si>
    <t>Your choice</t>
  </si>
  <si>
    <t>Bench Press</t>
  </si>
  <si>
    <t>Day 5</t>
  </si>
  <si>
    <t>Close Grip Bench Press</t>
  </si>
  <si>
    <t>Volume</t>
  </si>
  <si>
    <t>Quads</t>
  </si>
  <si>
    <t>Strength</t>
  </si>
  <si>
    <t>Movement</t>
  </si>
  <si>
    <t>Focus</t>
  </si>
  <si>
    <t>Speed</t>
  </si>
  <si>
    <t>Grip</t>
  </si>
  <si>
    <t>Technique</t>
  </si>
  <si>
    <t>Your Choice</t>
  </si>
  <si>
    <t>Max</t>
  </si>
  <si>
    <t>-</t>
  </si>
  <si>
    <t>You can warm up to about 50-55% however you choose.  Perform two ramp-up triples and then three work sets of six reps each.</t>
  </si>
  <si>
    <t>This should be a heavier, loaded execise.</t>
  </si>
  <si>
    <t>Choose a heavier, loaded exercise.</t>
  </si>
  <si>
    <t>Choose an exercise for the anterior delts.</t>
  </si>
  <si>
    <t>Choose an exercise for the posterior delts.</t>
  </si>
  <si>
    <t>Do not push this exercise hard.  You need relatively fresh hamstrings to practice deadlift technique in the next session.</t>
  </si>
  <si>
    <t xml:space="preserve">Max </t>
  </si>
  <si>
    <t>Choose a bodyweight exercise.</t>
  </si>
  <si>
    <t>"Max" refers to either time, distance, or weight, depending on which exercise and load you choose.</t>
  </si>
  <si>
    <t>Ramp up</t>
  </si>
  <si>
    <t>4-6</t>
  </si>
  <si>
    <t>If you chose a horizontal plane exercise on Day 3, choose a vertical plane one (and vice versa).</t>
  </si>
  <si>
    <t>You can perform more than three sets if you want.</t>
  </si>
  <si>
    <t>Again, warm up thoroughly however you choose.   The last set should be challenging; don't worry if you only complete 4 reps.</t>
  </si>
  <si>
    <t>4-5</t>
  </si>
  <si>
    <t>Choose the same exercise as last week and try to use a heavier weight for all three rounds.</t>
  </si>
  <si>
    <t>Again -- same exercise, but try for more reps.</t>
  </si>
  <si>
    <t>5-6</t>
  </si>
  <si>
    <t>Again, taking deadlifts a bit slower than squats.</t>
  </si>
  <si>
    <t>Use the same exercise and weight as last week.</t>
  </si>
  <si>
    <t>You can choose a different exercise here.  Grip doesn't seem to respond in the same way as other skills; practicing it in different ways tends to be more effective.</t>
  </si>
  <si>
    <t>Biceps really don't matter other than that you're training them, so do whatever feels good here.</t>
  </si>
  <si>
    <t>Use the same grip as week 1.  This should be starting to get a little more challenging; don't push too hard.  If you need to drop the load, that's fine.</t>
  </si>
  <si>
    <t xml:space="preserve">This should be fairly challenging.  </t>
  </si>
  <si>
    <t>If you didn't use a new exercise last week, pick something new now.</t>
  </si>
  <si>
    <t>Skip hamstrings this week, since we've put in two heavy pulling sessions.</t>
  </si>
  <si>
    <t>Exercise Choices</t>
  </si>
  <si>
    <t>Alternating seated dumbbell curls</t>
  </si>
  <si>
    <t>Standing barbell curl</t>
  </si>
  <si>
    <t>Spider curl</t>
  </si>
  <si>
    <t>Concentration curl</t>
  </si>
  <si>
    <t>Upper back</t>
  </si>
  <si>
    <t>Any machine-based horizontal row</t>
  </si>
  <si>
    <t>Any machine-based vertical row</t>
  </si>
  <si>
    <t>T-bar row</t>
  </si>
  <si>
    <t>Machine pullover</t>
  </si>
  <si>
    <t>Kelso row with dumbbells</t>
  </si>
  <si>
    <t>Lateral raise (dumbbells or machine)</t>
  </si>
  <si>
    <t>Rear delt flye (dumbbells or machine)</t>
  </si>
  <si>
    <t>Band Pull-Aparts</t>
  </si>
  <si>
    <t>Face Pulls</t>
  </si>
  <si>
    <t>Kelso shrug with dumbbells</t>
  </si>
  <si>
    <t>Seated hamstring curl</t>
  </si>
  <si>
    <t>Standing hamstring curl</t>
  </si>
  <si>
    <t>Glute-ham raise (if choosing this, don't choose it for glutes too)</t>
  </si>
  <si>
    <t>Banded hamstring curl</t>
  </si>
  <si>
    <t>Glute bridge w/ barbell</t>
  </si>
  <si>
    <t>Reverse hyperextension</t>
  </si>
  <si>
    <t>Bulgarian split squat</t>
  </si>
  <si>
    <t>Glute-ham raise</t>
  </si>
  <si>
    <t>Leg press or hack squat</t>
  </si>
  <si>
    <t>Bulgarian split squat (don't also choose for quads)</t>
  </si>
  <si>
    <t>Barbell lunge</t>
  </si>
  <si>
    <t>Reverse sled drags (use a heavy weight, one "set" = 25 meters</t>
  </si>
  <si>
    <t>WEEK 5</t>
  </si>
  <si>
    <t>WEEK 6</t>
  </si>
  <si>
    <t>You'll notice right off the bat that this is much different than last month's setup.  We're moving into a strength phase now, but sticking with a fairly moderate number of lifts each session.  None of these sets should be difficult to complete, so try to move quickly through them all.</t>
  </si>
  <si>
    <t>Bench Press with Slingshot</t>
  </si>
  <si>
    <t>AMRAP</t>
  </si>
  <si>
    <t>Reverse Hyperextension</t>
  </si>
  <si>
    <t>Try to use the same weight as last week.</t>
  </si>
  <si>
    <t xml:space="preserve">Choose a static hold here.  Any plank variation is good, or you can try performing crunch-type movements on a tempo, with a 2-count contraction and slow negative. </t>
  </si>
  <si>
    <t>Use the same exercise as last week, but try for more reps (or more time, if you chose planks.</t>
  </si>
  <si>
    <t>Again, same as squats, but now that we're working in a lower rep range, I want you to reset every rep (so complete the first rep, stand up, take a breath or two, and then do the second rep).</t>
  </si>
  <si>
    <t>Stick with the reset after every rep.  The stretch reflex really gives a lot of help when performing reps on the deadlift, and that can distort the correlation between low rep work and a 1RM.  By resetting you limit that, for the most part.</t>
  </si>
  <si>
    <t>Note that the reps per set decreased significantly, but the total volume only decreased by 1/3.  Keep that in mind when choosing your weight (again, use the same weight for all three sets).  Overall, it should feel a bit easier than last block.</t>
  </si>
  <si>
    <t>Choose a heavier, loaded exercise that works the obliques.  Side bends and suitcase deadlifts are good options.</t>
  </si>
  <si>
    <t>Choose the same exercise as last week and add weight.</t>
  </si>
  <si>
    <t>Use the same exercise and try to use the same weight as last week.</t>
  </si>
  <si>
    <t>3-Second Pause Squat</t>
  </si>
  <si>
    <t>5-Second Pause Squat</t>
  </si>
  <si>
    <t>Your choice*</t>
  </si>
  <si>
    <t>We're sticking with sets across, and this session should be lighter in weight but still fairly difficult.  The weight you choose needs to be between 70-80% of whatever weight you use on Day 1, NOT of your 1RM.</t>
  </si>
  <si>
    <t>Note that you're pausing for five seconds here, not three!  Try to use the same weight as last week, but feel free to drop down if it's getting to the point where you're not 100% sure you have another rep in the tank.  Definitely don't use more weight than last week.</t>
  </si>
  <si>
    <t>Thick-Bar RDL</t>
  </si>
  <si>
    <t>We're keeping hamstring work light and working grip at the same time with these.  If you don't have thick bar, the regular Fat Gripz work great.</t>
  </si>
  <si>
    <t>Honestly, there's no need to increase the weight on this exercise at this point.  As long as you're getting the volume in you will benefit from it.</t>
  </si>
  <si>
    <t>Choose a bodyweight exercise.  It does not have to be a static hold.</t>
  </si>
  <si>
    <t>Note that despite the rep scheme, this should be a much different workout than Day 3.  Take as long as you need between sets to make sure you complete all the reps.</t>
  </si>
  <si>
    <t>These should NOT be a strain.  If any set feels difficult, back off to 55-65%.  Use a grip about a thumb's width from the smooth section of the bar.</t>
  </si>
  <si>
    <t>This week, use a grip that puts your index finger on the smooth section of the bar.  This should be fairly challenging.</t>
  </si>
  <si>
    <t>You should be starting to push it just a bit by the end of this workout.  If not, you're taking too long between sets.</t>
  </si>
  <si>
    <t>Choose the same exercise as last week and try to use a heavier weight for all three sets.</t>
  </si>
  <si>
    <t>Last week for these assistance exercises, so push them a bit harder.</t>
  </si>
  <si>
    <t>Choose a weight that you can use for all three rounds, where the final set is pretty much all-out  (The first two set will feel a bit easier.)</t>
  </si>
  <si>
    <t>Same deal: more weight, push the hardest out of the three weeks.</t>
  </si>
  <si>
    <t>Use a slow, controlled eccentric (2-3 seconds) and try to accelerate the bar as fast as possible from your chest to lockout while maintaining tightness.</t>
  </si>
  <si>
    <t>This should be 70% of your 1RM front squat, not back squat.</t>
  </si>
  <si>
    <t>We're keeping this exercise and load the same.  It's designed to set you up for a good session on day 1.  This week, if you feel fresh after, you can add a set of 5 on high bar squats after, using 60% of your 1RM for that exercise.</t>
  </si>
  <si>
    <t>Same, but if you want more work this week, do a set of 5 paused back squats with 55% 1RM.</t>
  </si>
  <si>
    <t>Use the same exercise as last week, but add a bit of weight.</t>
  </si>
  <si>
    <t>I find that performing bench press after deadlifts can be very useful, because your body is warm and it's a bit easier to get leg drive.  However, feel free to change the order of these two movements.</t>
  </si>
  <si>
    <t>By this point you should have some feel for how this style of deadlift training is working for you.  If so, you might want to experiement more with cluster singles and training your swtich stance in the future.</t>
  </si>
  <si>
    <t>SQUAT</t>
  </si>
  <si>
    <t>BENCH</t>
  </si>
  <si>
    <t>DEADLIFT</t>
  </si>
  <si>
    <t>ROUNDING</t>
  </si>
  <si>
    <t>phdeadlift.com</t>
  </si>
  <si>
    <t>These should NOT be an all-out effort.  The Slingshot should give you a lot of help, and also take some of the load off of your shoulders while overloading the triceps.</t>
  </si>
  <si>
    <t>Again, you're not going all-out here.  These should feel fairly similar to last week in terms of difficulty.</t>
  </si>
  <si>
    <t>Finally, time to push it.  Shoot for 8+ reps on your last set.</t>
  </si>
  <si>
    <t>This is the last week of "high" reps.  Remember, it's a powerlifting program -- while you can incorporate sets of 8+ into a good training plan, we've chosen instead to focus on frequency in this one.</t>
  </si>
  <si>
    <t>We're working in a wave pattern here, even though our overall plan is linear.  I find the waves (alternating higher reps/lower weight with lower reps/heigher weight) easier mentally, but this is another example of a programming methodology that you'll have to experiment with to determine whether or not it works for you.</t>
  </si>
  <si>
    <t>If you don't have a reverse hyper, you can substitute with VERY light stiff-leg barbell good mornings.  Regardless, make sure to use strict form.</t>
  </si>
  <si>
    <t>Again, do these with a very controlled motion -- no swinging, and try to use your hips and glutes to initiate the movement and control the negative.</t>
  </si>
  <si>
    <t>Again, we used a different progression method this block.  Did it work for you?  If so, it's something you'll want to incorporate in the future.  If not, drop it.</t>
  </si>
  <si>
    <t>Bench Press with Chains</t>
  </si>
  <si>
    <t>Again, we used a different progression method this block.  Did it work for you?  If so, it's something you'll want to incorporate in the future.  If not, drop it.  Note that your answer for upper back might be different than your answer for quads!</t>
  </si>
  <si>
    <t>We actually dropped the load on the switch-stance deadlift this week and bumped competition style up, so you have two fairly heavy DL sessions.</t>
  </si>
  <si>
    <t>This is our first week pushing the deadlift hard twice a week -- so don't hesistate to drop the load if you feel that's necessary.  Better to be conservative in the offseason.</t>
  </si>
  <si>
    <t>Just like in the squat, it's time to transition to lower reps after this week.</t>
  </si>
  <si>
    <t>Just like with pause squats, choose 65-75% of whatever weight you used for switch-stance deadlifts on Day 2.  This should start to be a bit challenging, especially from the accumulated fatigue over the week.</t>
  </si>
  <si>
    <t>N/A</t>
  </si>
  <si>
    <t>Switch-Stance Deadlift</t>
  </si>
  <si>
    <t>Competition Deadlift</t>
  </si>
  <si>
    <t>You'll notice that the reps and weight here are way different than anything else in the program.  Remember, with a deadlift, you're always going to start from the bottom in competition, so performing reps can sometimes be a bit misleading.  That's not to say training with singles is better -- but it might be better for you.  Take as long as you need between sets to complete all these reps fast and smooth. Our goal is to maintain your competition technique while pushing your switch stance.</t>
  </si>
  <si>
    <t>The load is still light enough here to qualify for technique work.  Don't go so fast that you're turning it into one big set.</t>
  </si>
  <si>
    <t>Like on switch-stance deadlifts, we're ramping up here more slowly than on squats.</t>
  </si>
  <si>
    <t>We're using the a very similar loading pattern as with squats, but keep in mind that the final set is a bit lighter here.  (If it's not obvious, switch stance refers to either sumo or conventional.  Choose the one you do NOT use in competition, or if you don't compete, the one you use less often.)</t>
  </si>
  <si>
    <t>Use the same weight as last week for one additional set.</t>
  </si>
  <si>
    <t>This first block is fairly light.  Many lifters feel like they're not training hard enough if they're not training heavy, but if that's the case, it just means you're slacking off in the gym.  Stay focused your entire session and take just enough rest between sets to complete the required reps.  WIth this much volume and frequency, you should be working plenty hard.</t>
  </si>
  <si>
    <t>You have the option to enter new 1RMs here.  If you compete using squat wraps, you can take advantage of this by training in sleeves in block 1 and wraps in block 2 -- just enter your wrapped max here instead of your sleeved max.  You can do the same with the deadlift and bench, too.  Train block 1 with a stiff bar and touch-and-go bench reps, and block 2 with a deadlift bar and paused reps.  Just make sure to change your 1RMs to reflect the variation you're using.</t>
  </si>
  <si>
    <t>Chins or pull-ups</t>
  </si>
  <si>
    <t>UNFUCK YOUR OFFSEASON: 6 WEEKS OF POWERLIFTING</t>
  </si>
  <si>
    <t>This is a solid volume workout.  If it's going well, you might consider incorporating more sets across in your training with 75-80% 1RM in place of speed or technique days.</t>
  </si>
  <si>
    <t>This time, use the same weight and try to get more reps.</t>
  </si>
  <si>
    <t>Up to you whether you want to try for more reps or change it up.  If you're bracing properly, the exercises you choose for ab work don't matter so much.</t>
  </si>
  <si>
    <t>Use the same exercise as last week, but try for more reps (or more time, if you chose planks).</t>
  </si>
  <si>
    <t>Make sure to see the course for guidelines on using chains.</t>
  </si>
  <si>
    <t>Note that this day hasn't changed much from the previous block besides the addition of chains.  That's because it's designed to give you the opportunity to practice technique while still increasing overall training load.  When you eventually move to a peaking phase, you should probably drop this entirely.</t>
  </si>
  <si>
    <t>Choose a weight 2.5-5% heavier than whatever you used for switch-stance deadlift last week, up to an absolute max of 80% of whatever you used on Day 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</si>
</sst>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Calibri"/>
      <family val="2"/>
      <scheme val="minor"/>
    </font>
    <font>
      <sz val="12"/>
      <color theme="1"/>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i/>
      <sz val="12"/>
      <color rgb="FF7F7F7F"/>
      <name val="Calibri"/>
      <family val="2"/>
      <scheme val="minor"/>
    </font>
    <font>
      <sz val="12"/>
      <color theme="0"/>
      <name val="Calibri"/>
      <family val="2"/>
      <scheme val="minor"/>
    </font>
    <font>
      <sz val="8"/>
      <name val="Calibri"/>
      <family val="2"/>
      <scheme val="minor"/>
    </font>
    <font>
      <sz val="14"/>
      <color theme="1"/>
      <name val="Calibri"/>
      <family val="2"/>
      <scheme val="minor"/>
    </font>
    <font>
      <b/>
      <sz val="20"/>
      <color theme="0"/>
      <name val="Calibri"/>
      <scheme val="minor"/>
    </font>
    <font>
      <b/>
      <sz val="11"/>
      <color theme="1"/>
      <name val="Calibri"/>
      <family val="2"/>
      <scheme val="minor"/>
    </font>
    <font>
      <b/>
      <sz val="11"/>
      <color rgb="FFFF0000"/>
      <name val="Calibri"/>
      <family val="2"/>
      <scheme val="minor"/>
    </font>
    <font>
      <sz val="16"/>
      <name val="Calibri"/>
      <scheme val="minor"/>
    </font>
    <font>
      <b/>
      <i/>
      <sz val="12"/>
      <color theme="1"/>
      <name val="Calibri"/>
      <scheme val="minor"/>
    </font>
  </fonts>
  <fills count="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0" tint="-0.14999847407452621"/>
        <bgColor indexed="64"/>
      </patternFill>
    </fill>
    <fill>
      <patternFill patternType="solid">
        <fgColor theme="2"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int="0.499984740745262"/>
      </top>
      <bottom/>
      <diagonal/>
    </border>
    <border>
      <left/>
      <right style="thick">
        <color theme="4"/>
      </right>
      <top/>
      <bottom/>
      <diagonal/>
    </border>
    <border>
      <left style="thick">
        <color theme="4"/>
      </left>
      <right/>
      <top/>
      <bottom/>
      <diagonal/>
    </border>
    <border>
      <left style="thick">
        <color theme="4"/>
      </left>
      <right/>
      <top style="thick">
        <color theme="4"/>
      </top>
      <bottom style="thin">
        <color theme="4"/>
      </bottom>
      <diagonal/>
    </border>
    <border>
      <left/>
      <right/>
      <top style="thick">
        <color theme="4"/>
      </top>
      <bottom style="thin">
        <color theme="4"/>
      </bottom>
      <diagonal/>
    </border>
    <border>
      <left/>
      <right style="thick">
        <color theme="4"/>
      </right>
      <top style="thick">
        <color theme="4"/>
      </top>
      <bottom style="thin">
        <color theme="4"/>
      </bottom>
      <diagonal/>
    </border>
    <border>
      <left style="thick">
        <color theme="4"/>
      </left>
      <right/>
      <top style="thin">
        <color theme="4"/>
      </top>
      <bottom style="thin">
        <color theme="4"/>
      </bottom>
      <diagonal/>
    </border>
    <border>
      <left/>
      <right/>
      <top style="thin">
        <color theme="4"/>
      </top>
      <bottom style="thin">
        <color theme="4"/>
      </bottom>
      <diagonal/>
    </border>
    <border>
      <left style="thick">
        <color theme="4"/>
      </left>
      <right/>
      <top/>
      <bottom style="thin">
        <color theme="4"/>
      </bottom>
      <diagonal/>
    </border>
    <border>
      <left/>
      <right style="thin">
        <color theme="4"/>
      </right>
      <top style="thin">
        <color theme="4"/>
      </top>
      <bottom style="thin">
        <color theme="4"/>
      </bottom>
      <diagonal/>
    </border>
    <border>
      <left/>
      <right style="thin">
        <color theme="4"/>
      </right>
      <top/>
      <bottom/>
      <diagonal/>
    </border>
    <border>
      <left/>
      <right/>
      <top style="thin">
        <color theme="4"/>
      </top>
      <bottom/>
      <diagonal/>
    </border>
    <border>
      <left/>
      <right style="thick">
        <color theme="4"/>
      </right>
      <top style="thin">
        <color theme="4"/>
      </top>
      <bottom/>
      <diagonal/>
    </border>
    <border>
      <left style="thin">
        <color theme="4"/>
      </left>
      <right/>
      <top style="thin">
        <color theme="4"/>
      </top>
      <bottom/>
      <diagonal/>
    </border>
    <border>
      <left style="thin">
        <color theme="4"/>
      </left>
      <right/>
      <top/>
      <bottom/>
      <diagonal/>
    </border>
  </borders>
  <cellStyleXfs count="9">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cellStyleXfs>
  <cellXfs count="53">
    <xf numFmtId="0" fontId="0" fillId="0" borderId="0" xfId="0"/>
    <xf numFmtId="0" fontId="5" fillId="0" borderId="2" xfId="3"/>
    <xf numFmtId="0" fontId="6" fillId="0" borderId="3" xfId="4"/>
    <xf numFmtId="0" fontId="4" fillId="0" borderId="1" xfId="2"/>
    <xf numFmtId="0" fontId="8" fillId="2" borderId="0" xfId="6"/>
    <xf numFmtId="0" fontId="0" fillId="4" borderId="0" xfId="0" applyFill="1"/>
    <xf numFmtId="0" fontId="2" fillId="3" borderId="0" xfId="7"/>
    <xf numFmtId="0" fontId="3" fillId="0" borderId="0" xfId="1"/>
    <xf numFmtId="0" fontId="7" fillId="0" borderId="0" xfId="5" applyAlignment="1">
      <alignment horizontal="center"/>
    </xf>
    <xf numFmtId="0" fontId="0" fillId="3" borderId="0" xfId="7" applyFont="1"/>
    <xf numFmtId="16" fontId="0" fillId="3" borderId="0" xfId="7" quotePrefix="1" applyNumberFormat="1" applyFont="1" applyAlignment="1">
      <alignment horizontal="right"/>
    </xf>
    <xf numFmtId="0" fontId="0" fillId="3" borderId="0" xfId="7" quotePrefix="1" applyNumberFormat="1" applyFont="1" applyAlignment="1">
      <alignment horizontal="right"/>
    </xf>
    <xf numFmtId="0" fontId="0" fillId="3" borderId="0" xfId="7" applyFont="1" applyAlignment="1">
      <alignment horizontal="right"/>
    </xf>
    <xf numFmtId="0" fontId="0" fillId="3" borderId="0" xfId="7" quotePrefix="1" applyNumberFormat="1" applyFont="1"/>
    <xf numFmtId="0" fontId="0" fillId="3" borderId="0" xfId="7" quotePrefix="1" applyFont="1" applyAlignment="1">
      <alignment horizontal="right"/>
    </xf>
    <xf numFmtId="0" fontId="0" fillId="5" borderId="0" xfId="0" applyFill="1"/>
    <xf numFmtId="0" fontId="0" fillId="3" borderId="0" xfId="7" quotePrefix="1" applyNumberFormat="1" applyFont="1" applyAlignment="1">
      <alignment horizontal="left"/>
    </xf>
    <xf numFmtId="0" fontId="2" fillId="3" borderId="0" xfId="7" applyNumberFormat="1"/>
    <xf numFmtId="0" fontId="1" fillId="3" borderId="0" xfId="8"/>
    <xf numFmtId="0" fontId="10" fillId="3" borderId="0" xfId="8" applyFont="1"/>
    <xf numFmtId="0" fontId="10" fillId="3" borderId="0" xfId="8" applyFont="1" applyAlignment="1">
      <alignment wrapText="1"/>
    </xf>
    <xf numFmtId="0" fontId="0" fillId="0" borderId="0" xfId="0" applyFill="1"/>
    <xf numFmtId="0" fontId="0" fillId="0" borderId="0" xfId="0" applyBorder="1"/>
    <xf numFmtId="0" fontId="7" fillId="0" borderId="0" xfId="5" applyBorder="1" applyAlignment="1">
      <alignment horizontal="center"/>
    </xf>
    <xf numFmtId="0" fontId="0" fillId="0" borderId="5" xfId="0" applyBorder="1"/>
    <xf numFmtId="0" fontId="12" fillId="0" borderId="6"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0" fontId="13" fillId="0" borderId="11" xfId="0" applyFont="1" applyBorder="1" applyAlignment="1">
      <alignment horizontal="center"/>
    </xf>
    <xf numFmtId="0" fontId="13" fillId="0" borderId="13" xfId="0" applyFont="1" applyBorder="1" applyAlignment="1">
      <alignment horizontal="center"/>
    </xf>
    <xf numFmtId="0" fontId="13" fillId="0" borderId="0" xfId="0" applyFont="1" applyBorder="1" applyAlignment="1">
      <alignment horizontal="center"/>
    </xf>
    <xf numFmtId="0" fontId="13" fillId="0" borderId="14" xfId="0" applyFont="1" applyBorder="1" applyAlignment="1">
      <alignment horizontal="center"/>
    </xf>
    <xf numFmtId="0" fontId="8" fillId="2" borderId="0" xfId="6" applyAlignment="1">
      <alignment horizontal="center"/>
    </xf>
    <xf numFmtId="0" fontId="8" fillId="2" borderId="4" xfId="6" applyBorder="1" applyAlignment="1">
      <alignment horizontal="center"/>
    </xf>
    <xf numFmtId="0" fontId="0" fillId="3" borderId="0" xfId="7" applyFont="1" applyAlignment="1">
      <alignment horizontal="center" vertical="center" wrapText="1"/>
    </xf>
    <xf numFmtId="0" fontId="2" fillId="3" borderId="0" xfId="7" applyAlignment="1">
      <alignment horizontal="center" vertical="center" wrapText="1"/>
    </xf>
    <xf numFmtId="0" fontId="0" fillId="3" borderId="0" xfId="7" applyFont="1" applyAlignment="1">
      <alignment horizontal="center" vertical="center"/>
    </xf>
    <xf numFmtId="0" fontId="0" fillId="3" borderId="0" xfId="7" quotePrefix="1" applyFont="1" applyAlignment="1">
      <alignment horizontal="center" vertical="center" wrapText="1"/>
    </xf>
    <xf numFmtId="0" fontId="2" fillId="3" borderId="0" xfId="7" applyAlignment="1">
      <alignment horizontal="center" vertical="center"/>
    </xf>
    <xf numFmtId="0" fontId="2" fillId="3" borderId="0" xfId="7" applyAlignment="1">
      <alignment horizontal="center"/>
    </xf>
    <xf numFmtId="0" fontId="11" fillId="2" borderId="6" xfId="6" applyFont="1" applyBorder="1" applyAlignment="1">
      <alignment horizontal="center" vertical="center"/>
    </xf>
    <xf numFmtId="0" fontId="11" fillId="2" borderId="0" xfId="6" applyFont="1" applyBorder="1" applyAlignment="1">
      <alignment horizontal="center" vertical="center"/>
    </xf>
    <xf numFmtId="0" fontId="11" fillId="2" borderId="5" xfId="6" applyFont="1" applyBorder="1" applyAlignment="1">
      <alignment horizontal="center" vertical="center"/>
    </xf>
    <xf numFmtId="0" fontId="14" fillId="0" borderId="7" xfId="6" applyFont="1" applyFill="1" applyBorder="1" applyAlignment="1">
      <alignment horizontal="center" vertical="center"/>
    </xf>
    <xf numFmtId="0" fontId="14" fillId="0" borderId="8" xfId="6" applyFont="1" applyFill="1" applyBorder="1" applyAlignment="1">
      <alignment horizontal="center" vertical="center"/>
    </xf>
    <xf numFmtId="0" fontId="14" fillId="0" borderId="9" xfId="6" applyFont="1" applyFill="1" applyBorder="1" applyAlignment="1">
      <alignment horizontal="center" vertical="center"/>
    </xf>
    <xf numFmtId="0" fontId="6" fillId="0" borderId="0" xfId="4" applyBorder="1"/>
    <xf numFmtId="0" fontId="15"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cellXfs>
  <cellStyles count="9">
    <cellStyle name="20% - Accent1" xfId="7" builtinId="30"/>
    <cellStyle name="20% - Accent1 2" xfId="8"/>
    <cellStyle name="Accent1" xfId="6" builtinId="29"/>
    <cellStyle name="Explanatory Text" xfId="5" builtinId="53"/>
    <cellStyle name="Heading 1" xfId="2" builtinId="16"/>
    <cellStyle name="Heading 2" xfId="3" builtinId="17"/>
    <cellStyle name="Heading 3" xfId="4" builtinId="18"/>
    <cellStyle name="Normal" xfId="0" builtinId="0"/>
    <cellStyle name="Title" xfId="1" builtinId="1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A112"/>
  <sheetViews>
    <sheetView topLeftCell="O79" workbookViewId="0">
      <selection activeCell="X81" sqref="X81:Z83"/>
    </sheetView>
  </sheetViews>
  <sheetFormatPr baseColWidth="10" defaultRowHeight="16" x14ac:dyDescent="0.2"/>
  <cols>
    <col min="2" max="2" width="9.6640625" customWidth="1"/>
    <col min="3" max="3" width="24.33203125" bestFit="1" customWidth="1"/>
    <col min="5" max="5" width="18.33203125" customWidth="1"/>
    <col min="6" max="6" width="13.5" bestFit="1" customWidth="1"/>
    <col min="7" max="7" width="45.33203125" customWidth="1"/>
    <col min="8" max="8" width="4.6640625" customWidth="1"/>
    <col min="9" max="9" width="4" customWidth="1"/>
    <col min="10" max="10" width="10.1640625" bestFit="1" customWidth="1"/>
    <col min="11" max="11" width="9" bestFit="1" customWidth="1"/>
    <col min="12" max="12" width="21.83203125" bestFit="1" customWidth="1"/>
    <col min="13" max="13" width="13.5" customWidth="1"/>
    <col min="14" max="14" width="11.6640625" bestFit="1" customWidth="1"/>
    <col min="15" max="15" width="2.5" customWidth="1"/>
    <col min="16" max="16" width="24.33203125" bestFit="1" customWidth="1"/>
    <col min="17" max="17" width="45.6640625" customWidth="1"/>
    <col min="18" max="18" width="4.1640625" customWidth="1"/>
    <col min="19" max="19" width="10.1640625" bestFit="1" customWidth="1"/>
    <col min="20" max="20" width="9" bestFit="1" customWidth="1"/>
    <col min="21" max="21" width="21.83203125" bestFit="1" customWidth="1"/>
    <col min="23" max="23" width="11.6640625" bestFit="1" customWidth="1"/>
    <col min="24" max="24" width="13.5" customWidth="1"/>
    <col min="25" max="25" width="45.33203125" customWidth="1"/>
    <col min="27" max="27" width="4.1640625" customWidth="1"/>
  </cols>
  <sheetData>
    <row r="1" spans="1:26" x14ac:dyDescent="0.2">
      <c r="B1" s="24"/>
      <c r="C1" s="40" t="s">
        <v>162</v>
      </c>
      <c r="D1" s="41"/>
      <c r="E1" s="41"/>
      <c r="F1" s="41"/>
      <c r="G1" s="41"/>
      <c r="H1" s="41"/>
      <c r="I1" s="41"/>
      <c r="J1" s="41"/>
      <c r="K1" s="41"/>
      <c r="L1" s="41"/>
      <c r="M1" s="41"/>
      <c r="N1" s="42"/>
    </row>
    <row r="2" spans="1:26" x14ac:dyDescent="0.2">
      <c r="B2" s="24"/>
      <c r="C2" s="40"/>
      <c r="D2" s="41"/>
      <c r="E2" s="41"/>
      <c r="F2" s="41"/>
      <c r="G2" s="41"/>
      <c r="H2" s="41"/>
      <c r="I2" s="41"/>
      <c r="J2" s="41"/>
      <c r="K2" s="41"/>
      <c r="L2" s="41"/>
      <c r="M2" s="41"/>
      <c r="N2" s="42"/>
    </row>
    <row r="3" spans="1:26" ht="17" thickBot="1" x14ac:dyDescent="0.25">
      <c r="B3" s="24"/>
      <c r="C3" s="40"/>
      <c r="D3" s="41"/>
      <c r="E3" s="41"/>
      <c r="F3" s="41"/>
      <c r="G3" s="41"/>
      <c r="H3" s="41"/>
      <c r="I3" s="41"/>
      <c r="J3" s="41"/>
      <c r="K3" s="41"/>
      <c r="L3" s="41"/>
      <c r="M3" s="41"/>
      <c r="N3" s="42"/>
    </row>
    <row r="4" spans="1:26" ht="22" thickTop="1" x14ac:dyDescent="0.2">
      <c r="B4" s="24"/>
      <c r="C4" s="43" t="s">
        <v>136</v>
      </c>
      <c r="D4" s="44"/>
      <c r="E4" s="44"/>
      <c r="F4" s="44"/>
      <c r="G4" s="44"/>
      <c r="H4" s="44"/>
      <c r="I4" s="44"/>
      <c r="J4" s="44"/>
      <c r="K4" s="44"/>
      <c r="L4" s="44"/>
      <c r="M4" s="44"/>
      <c r="N4" s="45"/>
    </row>
    <row r="5" spans="1:26" ht="16" customHeight="1" x14ac:dyDescent="0.2">
      <c r="B5" s="24"/>
      <c r="C5" s="27" t="s">
        <v>132</v>
      </c>
      <c r="D5" s="28">
        <v>200</v>
      </c>
      <c r="E5" s="29"/>
      <c r="F5" s="22"/>
      <c r="G5" s="47" t="s">
        <v>159</v>
      </c>
      <c r="H5" s="48"/>
      <c r="I5" s="48"/>
      <c r="J5" s="48"/>
      <c r="K5" s="48"/>
      <c r="L5" s="48"/>
      <c r="M5" s="48"/>
      <c r="N5" s="49"/>
    </row>
    <row r="6" spans="1:26" ht="17" customHeight="1" x14ac:dyDescent="0.2">
      <c r="B6" s="24"/>
      <c r="C6" s="26" t="s">
        <v>133</v>
      </c>
      <c r="D6" s="28">
        <v>100</v>
      </c>
      <c r="E6" s="29"/>
      <c r="F6" s="22"/>
      <c r="G6" s="50"/>
      <c r="H6" s="51"/>
      <c r="I6" s="51"/>
      <c r="J6" s="51"/>
      <c r="K6" s="51"/>
      <c r="L6" s="51"/>
      <c r="M6" s="51"/>
      <c r="N6" s="52"/>
    </row>
    <row r="7" spans="1:26" x14ac:dyDescent="0.2">
      <c r="B7" s="24"/>
      <c r="C7" s="26" t="s">
        <v>134</v>
      </c>
      <c r="D7" s="28">
        <v>300</v>
      </c>
      <c r="E7" s="29"/>
      <c r="F7" s="23"/>
      <c r="G7" s="50"/>
      <c r="H7" s="51"/>
      <c r="I7" s="51"/>
      <c r="J7" s="51"/>
      <c r="K7" s="51"/>
      <c r="L7" s="51"/>
      <c r="M7" s="51"/>
      <c r="N7" s="52"/>
    </row>
    <row r="8" spans="1:26" ht="16" customHeight="1" x14ac:dyDescent="0.2">
      <c r="B8" s="24"/>
      <c r="C8" s="25" t="s">
        <v>135</v>
      </c>
      <c r="D8" s="30">
        <v>5</v>
      </c>
      <c r="E8" s="31"/>
      <c r="F8" s="23"/>
      <c r="G8" s="50"/>
      <c r="H8" s="51"/>
      <c r="I8" s="51"/>
      <c r="J8" s="51"/>
      <c r="K8" s="51"/>
      <c r="L8" s="51"/>
      <c r="M8" s="51"/>
      <c r="N8" s="52"/>
    </row>
    <row r="9" spans="1:26" s="15" customFormat="1" x14ac:dyDescent="0.2"/>
    <row r="10" spans="1:26" ht="21" thickBot="1" x14ac:dyDescent="0.3">
      <c r="C10" s="3" t="s">
        <v>12</v>
      </c>
      <c r="D10" s="3"/>
      <c r="E10" s="3"/>
      <c r="F10" s="3"/>
      <c r="G10" s="3"/>
      <c r="H10" s="3"/>
      <c r="L10" s="3" t="s">
        <v>17</v>
      </c>
      <c r="M10" s="3"/>
      <c r="N10" s="3"/>
      <c r="O10" s="3"/>
      <c r="P10" s="3"/>
      <c r="Q10" s="3"/>
      <c r="U10" s="3" t="s">
        <v>18</v>
      </c>
      <c r="V10" s="3"/>
      <c r="W10" s="3"/>
      <c r="X10" s="3"/>
      <c r="Y10" s="3"/>
      <c r="Z10" s="3"/>
    </row>
    <row r="11" spans="1:26" ht="19" thickTop="1" thickBot="1" x14ac:dyDescent="0.25">
      <c r="A11" s="8" t="s">
        <v>31</v>
      </c>
      <c r="B11" s="8" t="s">
        <v>32</v>
      </c>
      <c r="C11" s="1" t="s">
        <v>13</v>
      </c>
      <c r="D11" s="1"/>
      <c r="E11" s="1"/>
      <c r="F11" s="1"/>
      <c r="G11" s="1"/>
      <c r="H11" s="1"/>
      <c r="J11" s="8" t="s">
        <v>31</v>
      </c>
      <c r="K11" s="8" t="s">
        <v>32</v>
      </c>
      <c r="L11" s="1" t="s">
        <v>13</v>
      </c>
      <c r="M11" s="1"/>
      <c r="N11" s="1"/>
      <c r="O11" s="1"/>
      <c r="P11" s="1"/>
      <c r="Q11" s="1"/>
      <c r="S11" s="8" t="s">
        <v>31</v>
      </c>
      <c r="T11" s="8" t="s">
        <v>32</v>
      </c>
      <c r="U11" s="1" t="s">
        <v>13</v>
      </c>
      <c r="V11" s="1"/>
      <c r="W11" s="1"/>
      <c r="X11" s="1"/>
      <c r="Y11" s="1"/>
      <c r="Z11" s="1"/>
    </row>
    <row r="12" spans="1:26" ht="18" customHeight="1" thickTop="1" thickBot="1" x14ac:dyDescent="0.25">
      <c r="A12" s="2" t="s">
        <v>0</v>
      </c>
      <c r="B12" s="2" t="s">
        <v>30</v>
      </c>
      <c r="C12" s="4" t="s">
        <v>0</v>
      </c>
      <c r="D12" s="4" t="s">
        <v>14</v>
      </c>
      <c r="E12" s="4" t="s">
        <v>15</v>
      </c>
      <c r="F12" s="33" t="s">
        <v>16</v>
      </c>
      <c r="G12" s="33"/>
      <c r="H12" s="33"/>
      <c r="J12" s="2" t="s">
        <v>0</v>
      </c>
      <c r="K12" s="2" t="s">
        <v>30</v>
      </c>
      <c r="L12" s="4" t="s">
        <v>0</v>
      </c>
      <c r="M12" s="4" t="s">
        <v>14</v>
      </c>
      <c r="N12" s="4" t="s">
        <v>15</v>
      </c>
      <c r="O12" s="33" t="s">
        <v>16</v>
      </c>
      <c r="P12" s="33"/>
      <c r="Q12" s="33"/>
      <c r="S12" s="2" t="s">
        <v>0</v>
      </c>
      <c r="T12" s="2" t="s">
        <v>30</v>
      </c>
      <c r="U12" s="4" t="s">
        <v>0</v>
      </c>
      <c r="V12" s="4" t="s">
        <v>14</v>
      </c>
      <c r="W12" s="4" t="s">
        <v>15</v>
      </c>
      <c r="X12" s="33" t="s">
        <v>16</v>
      </c>
      <c r="Y12" s="33"/>
      <c r="Z12" s="33"/>
    </row>
    <row r="13" spans="1:26" ht="16" customHeight="1" x14ac:dyDescent="0.2">
      <c r="C13" s="9" t="s">
        <v>20</v>
      </c>
      <c r="D13" s="17">
        <v>3</v>
      </c>
      <c r="E13" s="6">
        <f>MROUND($D$5*0.61,$D$8)</f>
        <v>120</v>
      </c>
      <c r="F13" s="34" t="s">
        <v>39</v>
      </c>
      <c r="G13" s="34"/>
      <c r="H13" s="34"/>
      <c r="L13" s="9" t="s">
        <v>20</v>
      </c>
      <c r="M13" s="17">
        <v>3</v>
      </c>
      <c r="N13" s="6">
        <f>MROUND($D$5*0.69,$D$8)</f>
        <v>140</v>
      </c>
      <c r="O13" s="34" t="s">
        <v>52</v>
      </c>
      <c r="P13" s="34"/>
      <c r="Q13" s="34"/>
      <c r="U13" s="9" t="s">
        <v>20</v>
      </c>
      <c r="V13" s="17">
        <v>3</v>
      </c>
      <c r="W13" s="6">
        <f>N13</f>
        <v>140</v>
      </c>
      <c r="X13" s="34" t="s">
        <v>120</v>
      </c>
      <c r="Y13" s="34"/>
      <c r="Z13" s="34"/>
    </row>
    <row r="14" spans="1:26" x14ac:dyDescent="0.2">
      <c r="C14" s="9" t="s">
        <v>20</v>
      </c>
      <c r="D14" s="17">
        <v>3</v>
      </c>
      <c r="E14" s="6">
        <f>MROUND($D$5*0.66,$D$8)</f>
        <v>130</v>
      </c>
      <c r="F14" s="34"/>
      <c r="G14" s="34"/>
      <c r="H14" s="34"/>
      <c r="L14" s="9" t="s">
        <v>21</v>
      </c>
      <c r="M14" s="17">
        <v>5</v>
      </c>
      <c r="N14" s="6">
        <f>MROUND($D$5*0.74,$D$8)</f>
        <v>150</v>
      </c>
      <c r="O14" s="34"/>
      <c r="P14" s="34"/>
      <c r="Q14" s="34"/>
      <c r="U14" s="9" t="s">
        <v>21</v>
      </c>
      <c r="V14" s="17">
        <v>3</v>
      </c>
      <c r="W14" s="6">
        <f>N14</f>
        <v>150</v>
      </c>
      <c r="X14" s="34"/>
      <c r="Y14" s="34"/>
      <c r="Z14" s="34"/>
    </row>
    <row r="15" spans="1:26" x14ac:dyDescent="0.2">
      <c r="C15" s="9" t="s">
        <v>21</v>
      </c>
      <c r="D15" s="17">
        <v>6</v>
      </c>
      <c r="E15" s="6">
        <f>MROUND($D$5*0.71,$D$8)</f>
        <v>140</v>
      </c>
      <c r="F15" s="34"/>
      <c r="G15" s="34"/>
      <c r="H15" s="34"/>
      <c r="L15" s="9" t="s">
        <v>21</v>
      </c>
      <c r="M15" s="17">
        <v>5</v>
      </c>
      <c r="N15" s="6">
        <f>MROUND($D$5*0.74,$D$8)</f>
        <v>150</v>
      </c>
      <c r="O15" s="34"/>
      <c r="P15" s="34"/>
      <c r="Q15" s="34"/>
      <c r="U15" s="9" t="s">
        <v>21</v>
      </c>
      <c r="V15" s="17">
        <v>5</v>
      </c>
      <c r="W15" s="6">
        <f>N15</f>
        <v>150</v>
      </c>
      <c r="X15" s="34"/>
      <c r="Y15" s="34"/>
      <c r="Z15" s="34"/>
    </row>
    <row r="16" spans="1:26" x14ac:dyDescent="0.2">
      <c r="C16" s="9" t="s">
        <v>21</v>
      </c>
      <c r="D16" s="17">
        <v>6</v>
      </c>
      <c r="E16" s="6">
        <f>MROUND($D$5*0.71,$D$8)</f>
        <v>140</v>
      </c>
      <c r="F16" s="34"/>
      <c r="G16" s="34"/>
      <c r="H16" s="34"/>
      <c r="L16" s="9" t="s">
        <v>21</v>
      </c>
      <c r="M16" s="17">
        <v>5</v>
      </c>
      <c r="N16" s="6">
        <f>MROUND($D$5*0.74,$D$8)</f>
        <v>150</v>
      </c>
      <c r="O16" s="34"/>
      <c r="P16" s="34"/>
      <c r="Q16" s="34"/>
      <c r="U16" s="9" t="s">
        <v>21</v>
      </c>
      <c r="V16" s="17">
        <v>5</v>
      </c>
      <c r="W16" s="6">
        <f>N16</f>
        <v>150</v>
      </c>
      <c r="X16" s="34"/>
      <c r="Y16" s="34"/>
      <c r="Z16" s="34"/>
    </row>
    <row r="17" spans="1:26" x14ac:dyDescent="0.2">
      <c r="C17" s="9" t="s">
        <v>21</v>
      </c>
      <c r="D17" s="11">
        <v>6</v>
      </c>
      <c r="E17" s="6">
        <f>MROUND($D$5*0.74,$D$8)</f>
        <v>150</v>
      </c>
      <c r="F17" s="34"/>
      <c r="G17" s="34"/>
      <c r="H17" s="34"/>
      <c r="L17" s="9" t="s">
        <v>21</v>
      </c>
      <c r="M17" s="11" t="s">
        <v>53</v>
      </c>
      <c r="N17" s="6">
        <f>MROUND($D$5*0.77,$D$8)</f>
        <v>155</v>
      </c>
      <c r="O17" s="34"/>
      <c r="P17" s="34"/>
      <c r="Q17" s="34"/>
      <c r="U17" s="9" t="s">
        <v>21</v>
      </c>
      <c r="V17" s="11" t="s">
        <v>56</v>
      </c>
      <c r="W17" s="6">
        <f>N17</f>
        <v>155</v>
      </c>
      <c r="X17" s="34"/>
      <c r="Y17" s="34"/>
      <c r="Z17" s="34"/>
    </row>
    <row r="18" spans="1:26" ht="17" customHeight="1" thickBot="1" x14ac:dyDescent="0.25">
      <c r="A18" s="2" t="s">
        <v>1</v>
      </c>
      <c r="B18" s="2" t="s">
        <v>28</v>
      </c>
      <c r="C18" s="4" t="s">
        <v>27</v>
      </c>
      <c r="D18" s="4" t="s">
        <v>14</v>
      </c>
      <c r="E18" s="4" t="s">
        <v>15</v>
      </c>
      <c r="F18" s="32" t="s">
        <v>16</v>
      </c>
      <c r="G18" s="32"/>
      <c r="H18" s="32"/>
      <c r="J18" s="2" t="s">
        <v>1</v>
      </c>
      <c r="K18" s="2" t="s">
        <v>28</v>
      </c>
      <c r="L18" s="4" t="s">
        <v>27</v>
      </c>
      <c r="M18" s="4" t="s">
        <v>14</v>
      </c>
      <c r="N18" s="4" t="s">
        <v>15</v>
      </c>
      <c r="O18" s="32" t="s">
        <v>16</v>
      </c>
      <c r="P18" s="32"/>
      <c r="Q18" s="32"/>
      <c r="S18" s="2" t="s">
        <v>1</v>
      </c>
      <c r="T18" s="2" t="s">
        <v>28</v>
      </c>
      <c r="U18" s="4" t="s">
        <v>27</v>
      </c>
      <c r="V18" s="4" t="s">
        <v>14</v>
      </c>
      <c r="W18" s="4" t="s">
        <v>15</v>
      </c>
      <c r="X18" s="32" t="s">
        <v>16</v>
      </c>
      <c r="Y18" s="32"/>
      <c r="Z18" s="32"/>
    </row>
    <row r="19" spans="1:26" ht="16" customHeight="1" x14ac:dyDescent="0.2">
      <c r="C19" s="9" t="s">
        <v>21</v>
      </c>
      <c r="D19" s="6">
        <v>5</v>
      </c>
      <c r="E19" s="17">
        <f>MROUND(D6*0.7,$D$8)</f>
        <v>70</v>
      </c>
      <c r="F19" s="34" t="s">
        <v>118</v>
      </c>
      <c r="G19" s="34"/>
      <c r="H19" s="34"/>
      <c r="L19" s="9" t="s">
        <v>21</v>
      </c>
      <c r="M19" s="6">
        <v>5</v>
      </c>
      <c r="N19" s="17">
        <f>E19</f>
        <v>70</v>
      </c>
      <c r="O19" s="34" t="s">
        <v>119</v>
      </c>
      <c r="P19" s="34"/>
      <c r="Q19" s="34"/>
      <c r="U19" s="9" t="s">
        <v>21</v>
      </c>
      <c r="V19" s="6">
        <v>5</v>
      </c>
      <c r="W19" s="17">
        <f>E19+$D$8</f>
        <v>75</v>
      </c>
      <c r="X19" s="34" t="s">
        <v>61</v>
      </c>
      <c r="Y19" s="34"/>
      <c r="Z19" s="34"/>
    </row>
    <row r="20" spans="1:26" x14ac:dyDescent="0.2">
      <c r="C20" s="9" t="s">
        <v>21</v>
      </c>
      <c r="D20" s="6">
        <v>5</v>
      </c>
      <c r="E20" s="6">
        <f>E19</f>
        <v>70</v>
      </c>
      <c r="F20" s="34"/>
      <c r="G20" s="34"/>
      <c r="H20" s="34"/>
      <c r="L20" s="9" t="s">
        <v>21</v>
      </c>
      <c r="M20" s="6">
        <v>5</v>
      </c>
      <c r="N20" s="17">
        <f>E20</f>
        <v>70</v>
      </c>
      <c r="O20" s="34"/>
      <c r="P20" s="34"/>
      <c r="Q20" s="34"/>
      <c r="U20" s="9" t="s">
        <v>21</v>
      </c>
      <c r="V20" s="6">
        <v>5</v>
      </c>
      <c r="W20" s="17">
        <f>W19</f>
        <v>75</v>
      </c>
      <c r="X20" s="34"/>
      <c r="Y20" s="34"/>
      <c r="Z20" s="34"/>
    </row>
    <row r="21" spans="1:26" x14ac:dyDescent="0.2">
      <c r="C21" s="9" t="s">
        <v>21</v>
      </c>
      <c r="D21" s="6">
        <v>5</v>
      </c>
      <c r="E21" s="6">
        <f>E20</f>
        <v>70</v>
      </c>
      <c r="F21" s="34"/>
      <c r="G21" s="34"/>
      <c r="H21" s="34"/>
      <c r="L21" s="9" t="s">
        <v>21</v>
      </c>
      <c r="M21" s="6">
        <v>5</v>
      </c>
      <c r="N21" s="17">
        <f>E21</f>
        <v>70</v>
      </c>
      <c r="O21" s="34"/>
      <c r="P21" s="34"/>
      <c r="Q21" s="34"/>
      <c r="U21" s="9" t="s">
        <v>21</v>
      </c>
      <c r="V21" s="6">
        <v>5</v>
      </c>
      <c r="W21" s="17">
        <f>W20</f>
        <v>75</v>
      </c>
      <c r="X21" s="34"/>
      <c r="Y21" s="34"/>
      <c r="Z21" s="34"/>
    </row>
    <row r="22" spans="1:26" x14ac:dyDescent="0.2">
      <c r="C22" s="9" t="s">
        <v>21</v>
      </c>
      <c r="D22" s="6">
        <v>5</v>
      </c>
      <c r="E22" s="6">
        <f>E21</f>
        <v>70</v>
      </c>
      <c r="F22" s="34"/>
      <c r="G22" s="34"/>
      <c r="H22" s="34"/>
      <c r="L22" s="9" t="s">
        <v>21</v>
      </c>
      <c r="M22" s="6">
        <v>5</v>
      </c>
      <c r="N22" s="17">
        <f>E22</f>
        <v>70</v>
      </c>
      <c r="O22" s="34"/>
      <c r="P22" s="34"/>
      <c r="Q22" s="34"/>
      <c r="U22" s="9" t="s">
        <v>21</v>
      </c>
      <c r="V22" s="6">
        <v>5</v>
      </c>
      <c r="W22" s="17">
        <f>W21</f>
        <v>75</v>
      </c>
      <c r="X22" s="34"/>
      <c r="Y22" s="34"/>
      <c r="Z22" s="34"/>
    </row>
    <row r="23" spans="1:26" ht="17" customHeight="1" thickBot="1" x14ac:dyDescent="0.25">
      <c r="A23" s="2" t="s">
        <v>23</v>
      </c>
      <c r="B23" s="2" t="s">
        <v>2</v>
      </c>
      <c r="C23" s="4" t="s">
        <v>36</v>
      </c>
      <c r="D23" s="4" t="s">
        <v>14</v>
      </c>
      <c r="E23" s="4" t="s">
        <v>15</v>
      </c>
      <c r="F23" s="32" t="s">
        <v>16</v>
      </c>
      <c r="G23" s="32"/>
      <c r="H23" s="32"/>
      <c r="J23" s="2" t="s">
        <v>23</v>
      </c>
      <c r="K23" s="2" t="s">
        <v>2</v>
      </c>
      <c r="L23" s="4" t="s">
        <v>36</v>
      </c>
      <c r="M23" s="4" t="s">
        <v>14</v>
      </c>
      <c r="N23" s="4" t="s">
        <v>15</v>
      </c>
      <c r="O23" s="32" t="s">
        <v>16</v>
      </c>
      <c r="P23" s="32"/>
      <c r="Q23" s="32"/>
      <c r="S23" s="2" t="s">
        <v>23</v>
      </c>
      <c r="T23" s="2" t="s">
        <v>2</v>
      </c>
      <c r="U23" s="4" t="s">
        <v>36</v>
      </c>
      <c r="V23" s="4" t="s">
        <v>14</v>
      </c>
      <c r="W23" s="4" t="s">
        <v>15</v>
      </c>
      <c r="X23" s="32" t="s">
        <v>16</v>
      </c>
      <c r="Y23" s="32"/>
      <c r="Z23" s="32"/>
    </row>
    <row r="24" spans="1:26" ht="16" customHeight="1" x14ac:dyDescent="0.2">
      <c r="C24" s="9" t="s">
        <v>21</v>
      </c>
      <c r="D24" s="9">
        <v>15</v>
      </c>
      <c r="E24" s="12" t="s">
        <v>24</v>
      </c>
      <c r="F24" s="34" t="s">
        <v>40</v>
      </c>
      <c r="G24" s="34"/>
      <c r="H24" s="34"/>
      <c r="L24" s="9" t="s">
        <v>21</v>
      </c>
      <c r="M24" s="9">
        <v>12</v>
      </c>
      <c r="N24" s="12" t="s">
        <v>24</v>
      </c>
      <c r="O24" s="34" t="s">
        <v>121</v>
      </c>
      <c r="P24" s="34"/>
      <c r="Q24" s="34"/>
      <c r="U24" s="9" t="s">
        <v>21</v>
      </c>
      <c r="V24" s="9">
        <v>10</v>
      </c>
      <c r="W24" s="12" t="s">
        <v>24</v>
      </c>
      <c r="X24" s="34" t="s">
        <v>122</v>
      </c>
      <c r="Y24" s="34"/>
      <c r="Z24" s="34"/>
    </row>
    <row r="25" spans="1:26" x14ac:dyDescent="0.2">
      <c r="C25" s="9" t="s">
        <v>21</v>
      </c>
      <c r="D25" s="9">
        <v>15</v>
      </c>
      <c r="E25" s="12" t="s">
        <v>24</v>
      </c>
      <c r="F25" s="34"/>
      <c r="G25" s="34"/>
      <c r="H25" s="34"/>
      <c r="L25" s="9" t="s">
        <v>21</v>
      </c>
      <c r="M25" s="9">
        <v>12</v>
      </c>
      <c r="N25" s="12" t="s">
        <v>24</v>
      </c>
      <c r="O25" s="34"/>
      <c r="P25" s="34"/>
      <c r="Q25" s="34"/>
      <c r="U25" s="9" t="s">
        <v>21</v>
      </c>
      <c r="V25" s="9">
        <v>10</v>
      </c>
      <c r="W25" s="12" t="s">
        <v>24</v>
      </c>
      <c r="X25" s="34"/>
      <c r="Y25" s="34"/>
      <c r="Z25" s="34"/>
    </row>
    <row r="26" spans="1:26" x14ac:dyDescent="0.2">
      <c r="C26" s="9" t="s">
        <v>21</v>
      </c>
      <c r="D26" s="9">
        <v>15</v>
      </c>
      <c r="E26" s="12" t="s">
        <v>24</v>
      </c>
      <c r="F26" s="34"/>
      <c r="G26" s="34"/>
      <c r="H26" s="34"/>
      <c r="L26" s="9" t="s">
        <v>21</v>
      </c>
      <c r="M26" s="9">
        <v>12</v>
      </c>
      <c r="N26" s="12" t="s">
        <v>24</v>
      </c>
      <c r="O26" s="34"/>
      <c r="P26" s="34"/>
      <c r="Q26" s="34"/>
      <c r="U26" s="9" t="s">
        <v>21</v>
      </c>
      <c r="V26" s="9">
        <v>10</v>
      </c>
      <c r="W26" s="12" t="s">
        <v>24</v>
      </c>
      <c r="X26" s="34"/>
      <c r="Y26" s="34"/>
      <c r="Z26" s="34"/>
    </row>
    <row r="27" spans="1:26" ht="17" thickBot="1" x14ac:dyDescent="0.25">
      <c r="A27" s="2" t="s">
        <v>3</v>
      </c>
      <c r="B27" s="2" t="s">
        <v>2</v>
      </c>
      <c r="C27" s="4" t="s">
        <v>36</v>
      </c>
      <c r="D27" s="4" t="s">
        <v>14</v>
      </c>
      <c r="E27" s="4" t="s">
        <v>15</v>
      </c>
      <c r="F27" s="32" t="s">
        <v>16</v>
      </c>
      <c r="G27" s="32"/>
      <c r="H27" s="32"/>
      <c r="J27" s="2" t="s">
        <v>3</v>
      </c>
      <c r="K27" s="2" t="s">
        <v>2</v>
      </c>
      <c r="L27" s="4" t="s">
        <v>36</v>
      </c>
      <c r="M27" s="4" t="s">
        <v>14</v>
      </c>
      <c r="N27" s="4" t="s">
        <v>15</v>
      </c>
      <c r="O27" s="32" t="s">
        <v>16</v>
      </c>
      <c r="P27" s="32"/>
      <c r="Q27" s="32"/>
      <c r="S27" s="2" t="s">
        <v>3</v>
      </c>
      <c r="T27" s="2" t="s">
        <v>2</v>
      </c>
      <c r="U27" s="4" t="s">
        <v>36</v>
      </c>
      <c r="V27" s="4" t="s">
        <v>14</v>
      </c>
      <c r="W27" s="4" t="s">
        <v>15</v>
      </c>
      <c r="X27" s="32" t="s">
        <v>16</v>
      </c>
      <c r="Y27" s="32"/>
      <c r="Z27" s="32"/>
    </row>
    <row r="28" spans="1:26" x14ac:dyDescent="0.2">
      <c r="A28" s="46"/>
      <c r="B28" s="46"/>
      <c r="C28" s="9" t="s">
        <v>21</v>
      </c>
      <c r="D28" s="9" t="s">
        <v>37</v>
      </c>
      <c r="E28" s="12" t="s">
        <v>38</v>
      </c>
      <c r="F28" s="36" t="s">
        <v>46</v>
      </c>
      <c r="G28" s="36"/>
      <c r="H28" s="36"/>
      <c r="J28" s="46"/>
      <c r="K28" s="46"/>
      <c r="L28" s="9" t="s">
        <v>21</v>
      </c>
      <c r="M28" s="9" t="s">
        <v>37</v>
      </c>
      <c r="N28" s="12" t="s">
        <v>38</v>
      </c>
      <c r="O28" s="36" t="s">
        <v>55</v>
      </c>
      <c r="P28" s="36"/>
      <c r="Q28" s="36"/>
      <c r="S28" s="46"/>
      <c r="T28" s="46"/>
      <c r="U28" s="9" t="s">
        <v>21</v>
      </c>
      <c r="V28" s="9" t="s">
        <v>37</v>
      </c>
      <c r="W28" s="12" t="s">
        <v>38</v>
      </c>
      <c r="X28" s="36"/>
      <c r="Y28" s="36"/>
      <c r="Z28" s="36"/>
    </row>
    <row r="29" spans="1:26" x14ac:dyDescent="0.2">
      <c r="A29" s="22"/>
      <c r="B29" s="22"/>
      <c r="C29" s="9" t="s">
        <v>21</v>
      </c>
      <c r="D29" s="9" t="s">
        <v>37</v>
      </c>
      <c r="E29" s="12" t="s">
        <v>38</v>
      </c>
      <c r="F29" s="36"/>
      <c r="G29" s="36"/>
      <c r="H29" s="36"/>
      <c r="J29" s="22"/>
      <c r="K29" s="22"/>
      <c r="L29" s="9" t="s">
        <v>21</v>
      </c>
      <c r="M29" s="9" t="s">
        <v>37</v>
      </c>
      <c r="N29" s="12" t="s">
        <v>38</v>
      </c>
      <c r="O29" s="36"/>
      <c r="P29" s="36"/>
      <c r="Q29" s="36"/>
      <c r="S29" s="22"/>
      <c r="T29" s="22"/>
      <c r="U29" s="9" t="s">
        <v>21</v>
      </c>
      <c r="V29" s="9" t="s">
        <v>37</v>
      </c>
      <c r="W29" s="12" t="s">
        <v>38</v>
      </c>
      <c r="X29" s="36"/>
      <c r="Y29" s="36"/>
      <c r="Z29" s="36"/>
    </row>
    <row r="30" spans="1:26" x14ac:dyDescent="0.2">
      <c r="C30" s="9" t="s">
        <v>21</v>
      </c>
      <c r="D30" s="16" t="s">
        <v>37</v>
      </c>
      <c r="E30" s="12" t="s">
        <v>38</v>
      </c>
      <c r="F30" s="36"/>
      <c r="G30" s="36"/>
      <c r="H30" s="36"/>
      <c r="L30" s="9" t="s">
        <v>21</v>
      </c>
      <c r="M30" s="16" t="s">
        <v>37</v>
      </c>
      <c r="N30" s="12" t="s">
        <v>38</v>
      </c>
      <c r="O30" s="36"/>
      <c r="P30" s="36"/>
      <c r="Q30" s="36"/>
      <c r="U30" s="9" t="s">
        <v>21</v>
      </c>
      <c r="V30" s="16" t="s">
        <v>37</v>
      </c>
      <c r="W30" s="12" t="s">
        <v>38</v>
      </c>
      <c r="X30" s="36"/>
      <c r="Y30" s="36"/>
      <c r="Z30" s="36"/>
    </row>
    <row r="31" spans="1:26" s="15" customFormat="1" x14ac:dyDescent="0.2"/>
    <row r="32" spans="1:26" ht="18" thickBot="1" x14ac:dyDescent="0.25">
      <c r="C32" s="1" t="s">
        <v>4</v>
      </c>
      <c r="D32" s="1"/>
      <c r="E32" s="1"/>
      <c r="F32" s="1"/>
      <c r="G32" s="1"/>
      <c r="H32" s="1"/>
      <c r="L32" s="1" t="s">
        <v>4</v>
      </c>
      <c r="M32" s="1"/>
      <c r="N32" s="1"/>
      <c r="O32" s="1"/>
      <c r="P32" s="1"/>
      <c r="Q32" s="1"/>
      <c r="U32" s="1" t="s">
        <v>4</v>
      </c>
      <c r="V32" s="1"/>
      <c r="W32" s="1"/>
      <c r="X32" s="1"/>
      <c r="Y32" s="1"/>
      <c r="Z32" s="1"/>
    </row>
    <row r="33" spans="1:26" ht="18" thickTop="1" thickBot="1" x14ac:dyDescent="0.25">
      <c r="A33" s="2" t="s">
        <v>5</v>
      </c>
      <c r="B33" s="2" t="s">
        <v>30</v>
      </c>
      <c r="C33" s="4" t="s">
        <v>152</v>
      </c>
      <c r="D33" s="4" t="s">
        <v>14</v>
      </c>
      <c r="E33" s="4" t="s">
        <v>15</v>
      </c>
      <c r="F33" s="33" t="s">
        <v>16</v>
      </c>
      <c r="G33" s="33"/>
      <c r="H33" s="33"/>
      <c r="J33" s="2" t="s">
        <v>5</v>
      </c>
      <c r="K33" s="2" t="s">
        <v>30</v>
      </c>
      <c r="L33" s="4" t="s">
        <v>152</v>
      </c>
      <c r="M33" s="4" t="s">
        <v>14</v>
      </c>
      <c r="N33" s="4" t="s">
        <v>15</v>
      </c>
      <c r="O33" s="33" t="s">
        <v>16</v>
      </c>
      <c r="P33" s="33"/>
      <c r="Q33" s="33"/>
      <c r="S33" s="2" t="s">
        <v>5</v>
      </c>
      <c r="T33" s="2" t="s">
        <v>30</v>
      </c>
      <c r="U33" s="4" t="s">
        <v>152</v>
      </c>
      <c r="V33" s="4" t="s">
        <v>14</v>
      </c>
      <c r="W33" s="4" t="s">
        <v>15</v>
      </c>
      <c r="X33" s="33" t="s">
        <v>16</v>
      </c>
      <c r="Y33" s="33"/>
      <c r="Z33" s="33"/>
    </row>
    <row r="34" spans="1:26" ht="16" customHeight="1" x14ac:dyDescent="0.2">
      <c r="C34" s="9" t="s">
        <v>20</v>
      </c>
      <c r="D34" s="6">
        <v>3</v>
      </c>
      <c r="E34" s="6">
        <f>MROUND($D$7*0.61,$D$8)</f>
        <v>185</v>
      </c>
      <c r="F34" s="34" t="s">
        <v>157</v>
      </c>
      <c r="G34" s="35"/>
      <c r="H34" s="35"/>
      <c r="L34" s="9" t="s">
        <v>20</v>
      </c>
      <c r="M34" s="6">
        <v>3</v>
      </c>
      <c r="N34" s="6">
        <f>MROUND($D$7*0.66,$D$8)</f>
        <v>200</v>
      </c>
      <c r="O34" s="34" t="s">
        <v>57</v>
      </c>
      <c r="P34" s="35"/>
      <c r="Q34" s="35"/>
      <c r="U34" s="9" t="s">
        <v>20</v>
      </c>
      <c r="V34" s="6">
        <v>3</v>
      </c>
      <c r="W34" s="6">
        <f>MROUND($D$7*0.69,$D$8)</f>
        <v>205</v>
      </c>
      <c r="X34" s="34" t="s">
        <v>163</v>
      </c>
      <c r="Y34" s="35"/>
      <c r="Z34" s="35"/>
    </row>
    <row r="35" spans="1:26" x14ac:dyDescent="0.2">
      <c r="C35" s="9" t="s">
        <v>20</v>
      </c>
      <c r="D35" s="6">
        <v>3</v>
      </c>
      <c r="E35" s="6">
        <f>MROUND($D$7*0.66,$D$8)</f>
        <v>200</v>
      </c>
      <c r="F35" s="35"/>
      <c r="G35" s="35"/>
      <c r="H35" s="35"/>
      <c r="L35" s="9" t="s">
        <v>20</v>
      </c>
      <c r="M35" s="6">
        <v>6</v>
      </c>
      <c r="N35" s="6">
        <f>MROUND($D$7*0.71,$D$8)</f>
        <v>215</v>
      </c>
      <c r="O35" s="35"/>
      <c r="P35" s="35"/>
      <c r="Q35" s="35"/>
      <c r="U35" s="9" t="s">
        <v>20</v>
      </c>
      <c r="V35" s="6">
        <v>5</v>
      </c>
      <c r="W35" s="6">
        <f>N38</f>
        <v>220</v>
      </c>
      <c r="X35" s="35"/>
      <c r="Y35" s="35"/>
      <c r="Z35" s="35"/>
    </row>
    <row r="36" spans="1:26" x14ac:dyDescent="0.2">
      <c r="C36" s="9" t="s">
        <v>21</v>
      </c>
      <c r="D36" s="6">
        <v>6</v>
      </c>
      <c r="E36" s="6">
        <f>MROUND($D$7*0.71,$D$8)</f>
        <v>215</v>
      </c>
      <c r="F36" s="35"/>
      <c r="G36" s="35"/>
      <c r="H36" s="35"/>
      <c r="L36" s="9" t="s">
        <v>21</v>
      </c>
      <c r="M36" s="6">
        <v>6</v>
      </c>
      <c r="N36" s="6">
        <f>MROUND($D$7*0.71,$D$8)</f>
        <v>215</v>
      </c>
      <c r="O36" s="35"/>
      <c r="P36" s="35"/>
      <c r="Q36" s="35"/>
      <c r="U36" s="9" t="s">
        <v>21</v>
      </c>
      <c r="V36" s="6">
        <v>5</v>
      </c>
      <c r="W36" s="6">
        <f>W35</f>
        <v>220</v>
      </c>
      <c r="X36" s="35"/>
      <c r="Y36" s="35"/>
      <c r="Z36" s="35"/>
    </row>
    <row r="37" spans="1:26" x14ac:dyDescent="0.2">
      <c r="C37" s="9" t="s">
        <v>21</v>
      </c>
      <c r="D37" s="6">
        <v>6</v>
      </c>
      <c r="E37" s="6">
        <f>MROUND($D$7*0.71,$D$8)</f>
        <v>215</v>
      </c>
      <c r="F37" s="35"/>
      <c r="G37" s="35"/>
      <c r="H37" s="35"/>
      <c r="L37" s="9" t="s">
        <v>21</v>
      </c>
      <c r="M37" s="6">
        <v>6</v>
      </c>
      <c r="N37" s="6">
        <f>MROUND($D$7*0.71,$D$8)</f>
        <v>215</v>
      </c>
      <c r="O37" s="35"/>
      <c r="P37" s="35"/>
      <c r="Q37" s="35"/>
      <c r="U37" s="9" t="s">
        <v>21</v>
      </c>
      <c r="V37" s="6">
        <v>5</v>
      </c>
      <c r="W37" s="6">
        <f>W36</f>
        <v>220</v>
      </c>
      <c r="X37" s="35"/>
      <c r="Y37" s="35"/>
      <c r="Z37" s="35"/>
    </row>
    <row r="38" spans="1:26" x14ac:dyDescent="0.2">
      <c r="C38" s="9" t="s">
        <v>21</v>
      </c>
      <c r="D38" s="14">
        <v>6</v>
      </c>
      <c r="E38" s="6">
        <f>MROUND($D$7*0.71,$D$8)</f>
        <v>215</v>
      </c>
      <c r="F38" s="35"/>
      <c r="G38" s="35"/>
      <c r="H38" s="35"/>
      <c r="L38" s="9" t="s">
        <v>21</v>
      </c>
      <c r="M38" s="14" t="s">
        <v>56</v>
      </c>
      <c r="N38" s="6">
        <f>MROUND($D$7*0.74,$D$8)</f>
        <v>220</v>
      </c>
      <c r="O38" s="35"/>
      <c r="P38" s="35"/>
      <c r="Q38" s="35"/>
      <c r="U38" s="9" t="s">
        <v>21</v>
      </c>
      <c r="V38" s="14">
        <v>5</v>
      </c>
      <c r="W38" s="6">
        <f>W37</f>
        <v>220</v>
      </c>
      <c r="X38" s="35"/>
      <c r="Y38" s="35"/>
      <c r="Z38" s="35"/>
    </row>
    <row r="39" spans="1:26" ht="17" thickBot="1" x14ac:dyDescent="0.25">
      <c r="A39" s="2" t="s">
        <v>29</v>
      </c>
      <c r="B39" s="2" t="s">
        <v>2</v>
      </c>
      <c r="C39" s="4" t="s">
        <v>36</v>
      </c>
      <c r="D39" s="4" t="s">
        <v>14</v>
      </c>
      <c r="E39" s="4" t="s">
        <v>15</v>
      </c>
      <c r="F39" s="32" t="s">
        <v>16</v>
      </c>
      <c r="G39" s="32"/>
      <c r="H39" s="32"/>
      <c r="J39" s="2" t="s">
        <v>29</v>
      </c>
      <c r="K39" s="2" t="s">
        <v>2</v>
      </c>
      <c r="L39" s="4" t="s">
        <v>36</v>
      </c>
      <c r="M39" s="4" t="s">
        <v>14</v>
      </c>
      <c r="N39" s="4" t="s">
        <v>15</v>
      </c>
      <c r="O39" s="32" t="s">
        <v>16</v>
      </c>
      <c r="P39" s="32"/>
      <c r="Q39" s="32"/>
      <c r="S39" s="2" t="s">
        <v>29</v>
      </c>
      <c r="T39" s="2" t="s">
        <v>2</v>
      </c>
      <c r="U39" s="4" t="s">
        <v>36</v>
      </c>
      <c r="V39" s="4" t="s">
        <v>14</v>
      </c>
      <c r="W39" s="4" t="s">
        <v>15</v>
      </c>
      <c r="X39" s="32" t="s">
        <v>16</v>
      </c>
      <c r="Y39" s="32"/>
      <c r="Z39" s="32"/>
    </row>
    <row r="40" spans="1:26" ht="16" customHeight="1" x14ac:dyDescent="0.2">
      <c r="C40" s="9" t="s">
        <v>21</v>
      </c>
      <c r="D40" s="6">
        <v>10</v>
      </c>
      <c r="E40" s="12" t="s">
        <v>36</v>
      </c>
      <c r="F40" s="37" t="s">
        <v>123</v>
      </c>
      <c r="G40" s="37"/>
      <c r="H40" s="37"/>
      <c r="L40" s="9" t="s">
        <v>21</v>
      </c>
      <c r="M40" s="6">
        <v>12</v>
      </c>
      <c r="N40" s="12" t="s">
        <v>36</v>
      </c>
      <c r="O40" s="37" t="s">
        <v>58</v>
      </c>
      <c r="P40" s="37"/>
      <c r="Q40" s="37"/>
      <c r="U40" s="9" t="s">
        <v>21</v>
      </c>
      <c r="V40" s="6">
        <v>10</v>
      </c>
      <c r="W40" s="12" t="s">
        <v>36</v>
      </c>
      <c r="X40" s="37" t="s">
        <v>124</v>
      </c>
      <c r="Y40" s="37"/>
      <c r="Z40" s="37"/>
    </row>
    <row r="41" spans="1:26" x14ac:dyDescent="0.2">
      <c r="C41" s="9" t="s">
        <v>21</v>
      </c>
      <c r="D41" s="6">
        <v>10</v>
      </c>
      <c r="E41" s="12" t="s">
        <v>36</v>
      </c>
      <c r="F41" s="37"/>
      <c r="G41" s="37"/>
      <c r="H41" s="37"/>
      <c r="L41" s="9" t="s">
        <v>21</v>
      </c>
      <c r="M41" s="6">
        <v>12</v>
      </c>
      <c r="N41" s="12" t="s">
        <v>36</v>
      </c>
      <c r="O41" s="37"/>
      <c r="P41" s="37"/>
      <c r="Q41" s="37"/>
      <c r="U41" s="9" t="s">
        <v>21</v>
      </c>
      <c r="V41" s="6">
        <v>10</v>
      </c>
      <c r="W41" s="12" t="s">
        <v>36</v>
      </c>
      <c r="X41" s="37"/>
      <c r="Y41" s="37"/>
      <c r="Z41" s="37"/>
    </row>
    <row r="42" spans="1:26" x14ac:dyDescent="0.2">
      <c r="C42" s="9" t="s">
        <v>21</v>
      </c>
      <c r="D42" s="6">
        <v>10</v>
      </c>
      <c r="E42" s="12" t="s">
        <v>36</v>
      </c>
      <c r="F42" s="37"/>
      <c r="G42" s="37"/>
      <c r="H42" s="37"/>
      <c r="L42" s="9" t="s">
        <v>21</v>
      </c>
      <c r="M42" s="6">
        <v>12</v>
      </c>
      <c r="N42" s="12" t="s">
        <v>36</v>
      </c>
      <c r="O42" s="37"/>
      <c r="P42" s="37"/>
      <c r="Q42" s="37"/>
      <c r="U42" s="9" t="s">
        <v>21</v>
      </c>
      <c r="V42" s="6">
        <v>10</v>
      </c>
      <c r="W42" s="12" t="s">
        <v>36</v>
      </c>
      <c r="X42" s="37"/>
      <c r="Y42" s="37"/>
      <c r="Z42" s="37"/>
    </row>
    <row r="43" spans="1:26" ht="17" thickBot="1" x14ac:dyDescent="0.25">
      <c r="A43" s="2" t="s">
        <v>3</v>
      </c>
      <c r="B43" s="2" t="s">
        <v>2</v>
      </c>
      <c r="C43" s="4" t="s">
        <v>36</v>
      </c>
      <c r="D43" s="4" t="s">
        <v>14</v>
      </c>
      <c r="E43" s="4" t="s">
        <v>15</v>
      </c>
      <c r="F43" s="32" t="s">
        <v>16</v>
      </c>
      <c r="G43" s="32"/>
      <c r="H43" s="32"/>
      <c r="J43" s="2" t="s">
        <v>3</v>
      </c>
      <c r="K43" s="2" t="s">
        <v>2</v>
      </c>
      <c r="L43" s="4" t="s">
        <v>36</v>
      </c>
      <c r="M43" s="4" t="s">
        <v>14</v>
      </c>
      <c r="N43" s="4" t="s">
        <v>15</v>
      </c>
      <c r="O43" s="32" t="s">
        <v>16</v>
      </c>
      <c r="P43" s="32"/>
      <c r="Q43" s="32"/>
      <c r="S43" s="2" t="s">
        <v>3</v>
      </c>
      <c r="T43" s="2" t="s">
        <v>2</v>
      </c>
      <c r="U43" s="4" t="s">
        <v>36</v>
      </c>
      <c r="V43" s="4" t="s">
        <v>14</v>
      </c>
      <c r="W43" s="4" t="s">
        <v>15</v>
      </c>
      <c r="X43" s="32" t="s">
        <v>16</v>
      </c>
      <c r="Y43" s="32"/>
      <c r="Z43" s="32"/>
    </row>
    <row r="44" spans="1:26" x14ac:dyDescent="0.2">
      <c r="C44" s="9" t="s">
        <v>21</v>
      </c>
      <c r="D44" s="13">
        <v>10</v>
      </c>
      <c r="E44" s="12" t="s">
        <v>24</v>
      </c>
      <c r="F44" s="36" t="s">
        <v>41</v>
      </c>
      <c r="G44" s="38"/>
      <c r="H44" s="38"/>
      <c r="L44" s="9" t="s">
        <v>21</v>
      </c>
      <c r="M44" s="13">
        <v>10</v>
      </c>
      <c r="N44" s="12" t="s">
        <v>24</v>
      </c>
      <c r="O44" s="34" t="s">
        <v>54</v>
      </c>
      <c r="P44" s="34"/>
      <c r="Q44" s="34"/>
      <c r="U44" s="9" t="s">
        <v>21</v>
      </c>
      <c r="V44" s="13">
        <v>12</v>
      </c>
      <c r="W44" s="12" t="s">
        <v>24</v>
      </c>
      <c r="X44" s="34" t="s">
        <v>164</v>
      </c>
      <c r="Y44" s="34"/>
      <c r="Z44" s="34"/>
    </row>
    <row r="45" spans="1:26" x14ac:dyDescent="0.2">
      <c r="C45" s="9" t="s">
        <v>21</v>
      </c>
      <c r="D45" s="13">
        <v>10</v>
      </c>
      <c r="E45" s="12" t="s">
        <v>24</v>
      </c>
      <c r="F45" s="38"/>
      <c r="G45" s="38"/>
      <c r="H45" s="38"/>
      <c r="L45" s="9" t="s">
        <v>21</v>
      </c>
      <c r="M45" s="13">
        <v>10</v>
      </c>
      <c r="N45" s="12" t="s">
        <v>24</v>
      </c>
      <c r="O45" s="34"/>
      <c r="P45" s="34"/>
      <c r="Q45" s="34"/>
      <c r="U45" s="9" t="s">
        <v>21</v>
      </c>
      <c r="V45" s="13">
        <v>12</v>
      </c>
      <c r="W45" s="12" t="s">
        <v>24</v>
      </c>
      <c r="X45" s="34"/>
      <c r="Y45" s="34"/>
      <c r="Z45" s="34"/>
    </row>
    <row r="46" spans="1:26" x14ac:dyDescent="0.2">
      <c r="C46" s="9" t="s">
        <v>21</v>
      </c>
      <c r="D46" s="13">
        <v>10</v>
      </c>
      <c r="E46" s="12" t="s">
        <v>24</v>
      </c>
      <c r="F46" s="38"/>
      <c r="G46" s="38"/>
      <c r="H46" s="38"/>
      <c r="L46" s="9" t="s">
        <v>21</v>
      </c>
      <c r="M46" s="13">
        <v>10</v>
      </c>
      <c r="N46" s="12" t="s">
        <v>24</v>
      </c>
      <c r="O46" s="34"/>
      <c r="P46" s="34"/>
      <c r="Q46" s="34"/>
      <c r="U46" s="9" t="s">
        <v>21</v>
      </c>
      <c r="V46" s="13">
        <v>12</v>
      </c>
      <c r="W46" s="12" t="s">
        <v>24</v>
      </c>
      <c r="X46" s="34"/>
      <c r="Y46" s="34"/>
      <c r="Z46" s="34"/>
    </row>
    <row r="47" spans="1:26" s="15" customFormat="1" x14ac:dyDescent="0.2"/>
    <row r="48" spans="1:26" ht="18" thickBot="1" x14ac:dyDescent="0.25">
      <c r="C48" s="1" t="s">
        <v>8</v>
      </c>
      <c r="D48" s="1"/>
      <c r="E48" s="1"/>
      <c r="F48" s="1"/>
      <c r="G48" s="1"/>
      <c r="H48" s="1"/>
      <c r="L48" s="1" t="s">
        <v>8</v>
      </c>
      <c r="M48" s="1"/>
      <c r="N48" s="1"/>
      <c r="O48" s="1"/>
      <c r="P48" s="1"/>
      <c r="Q48" s="1"/>
      <c r="U48" s="1" t="s">
        <v>8</v>
      </c>
      <c r="V48" s="1"/>
      <c r="W48" s="1"/>
      <c r="X48" s="1"/>
      <c r="Y48" s="1"/>
      <c r="Z48" s="1"/>
    </row>
    <row r="49" spans="1:27" ht="18" customHeight="1" thickTop="1" thickBot="1" x14ac:dyDescent="0.25">
      <c r="A49" s="2" t="s">
        <v>1</v>
      </c>
      <c r="B49" s="2" t="s">
        <v>33</v>
      </c>
      <c r="C49" s="4" t="s">
        <v>25</v>
      </c>
      <c r="D49" s="4" t="s">
        <v>14</v>
      </c>
      <c r="E49" s="4" t="s">
        <v>15</v>
      </c>
      <c r="F49" s="32" t="s">
        <v>16</v>
      </c>
      <c r="G49" s="32"/>
      <c r="H49" s="32"/>
      <c r="J49" s="2" t="s">
        <v>1</v>
      </c>
      <c r="K49" s="2" t="s">
        <v>33</v>
      </c>
      <c r="L49" s="4" t="s">
        <v>25</v>
      </c>
      <c r="M49" s="4" t="s">
        <v>14</v>
      </c>
      <c r="N49" s="4" t="s">
        <v>15</v>
      </c>
      <c r="O49" s="32" t="s">
        <v>16</v>
      </c>
      <c r="P49" s="32"/>
      <c r="Q49" s="32"/>
      <c r="S49" s="2" t="s">
        <v>1</v>
      </c>
      <c r="T49" s="2" t="s">
        <v>33</v>
      </c>
      <c r="U49" s="4" t="s">
        <v>25</v>
      </c>
      <c r="V49" s="4" t="s">
        <v>14</v>
      </c>
      <c r="W49" s="4" t="s">
        <v>15</v>
      </c>
      <c r="X49" s="32" t="s">
        <v>16</v>
      </c>
      <c r="Y49" s="32"/>
      <c r="Z49" s="32"/>
    </row>
    <row r="50" spans="1:27" s="5" customFormat="1" ht="16" customHeight="1" x14ac:dyDescent="0.2">
      <c r="A50"/>
      <c r="B50"/>
      <c r="C50" s="9" t="s">
        <v>21</v>
      </c>
      <c r="D50" s="13">
        <v>3</v>
      </c>
      <c r="E50" s="12">
        <f>MROUND($D$6*0.55,$D$8)</f>
        <v>55</v>
      </c>
      <c r="F50" s="34" t="s">
        <v>125</v>
      </c>
      <c r="G50" s="35"/>
      <c r="H50" s="35"/>
      <c r="I50"/>
      <c r="J50"/>
      <c r="K50"/>
      <c r="L50" s="9" t="s">
        <v>21</v>
      </c>
      <c r="M50" s="13">
        <v>2</v>
      </c>
      <c r="N50" s="12">
        <f>MROUND($D$6*0.6,$D$8)</f>
        <v>60</v>
      </c>
      <c r="O50" s="34" t="s">
        <v>125</v>
      </c>
      <c r="P50" s="35"/>
      <c r="Q50" s="35"/>
      <c r="R50"/>
      <c r="S50"/>
      <c r="T50"/>
      <c r="U50" s="9" t="s">
        <v>21</v>
      </c>
      <c r="V50" s="13">
        <v>3</v>
      </c>
      <c r="W50" s="12">
        <f t="shared" ref="W50:W55" si="0">N50</f>
        <v>60</v>
      </c>
      <c r="X50" s="34" t="s">
        <v>125</v>
      </c>
      <c r="Y50" s="35"/>
      <c r="Z50" s="35"/>
      <c r="AA50"/>
    </row>
    <row r="51" spans="1:27" s="5" customFormat="1" ht="16" customHeight="1" x14ac:dyDescent="0.2">
      <c r="A51"/>
      <c r="B51"/>
      <c r="C51" s="9" t="s">
        <v>21</v>
      </c>
      <c r="D51" s="13">
        <v>3</v>
      </c>
      <c r="E51" s="12">
        <f>E50</f>
        <v>55</v>
      </c>
      <c r="F51" s="34"/>
      <c r="G51" s="35"/>
      <c r="H51" s="35"/>
      <c r="I51"/>
      <c r="J51"/>
      <c r="K51"/>
      <c r="L51" s="9" t="s">
        <v>21</v>
      </c>
      <c r="M51" s="13">
        <v>2</v>
      </c>
      <c r="N51" s="12">
        <f>N50</f>
        <v>60</v>
      </c>
      <c r="O51" s="34"/>
      <c r="P51" s="35"/>
      <c r="Q51" s="35"/>
      <c r="R51"/>
      <c r="S51"/>
      <c r="T51"/>
      <c r="U51" s="9" t="s">
        <v>21</v>
      </c>
      <c r="V51" s="13">
        <v>3</v>
      </c>
      <c r="W51" s="12">
        <f t="shared" si="0"/>
        <v>60</v>
      </c>
      <c r="X51" s="34"/>
      <c r="Y51" s="35"/>
      <c r="Z51" s="35"/>
      <c r="AA51"/>
    </row>
    <row r="52" spans="1:27" s="5" customFormat="1" ht="16" customHeight="1" x14ac:dyDescent="0.2">
      <c r="A52"/>
      <c r="B52"/>
      <c r="C52" s="9" t="s">
        <v>21</v>
      </c>
      <c r="D52" s="13">
        <v>3</v>
      </c>
      <c r="E52" s="12">
        <f>E51</f>
        <v>55</v>
      </c>
      <c r="F52" s="34"/>
      <c r="G52" s="35"/>
      <c r="H52" s="35"/>
      <c r="I52"/>
      <c r="J52"/>
      <c r="K52"/>
      <c r="L52" s="9" t="s">
        <v>21</v>
      </c>
      <c r="M52" s="13">
        <v>2</v>
      </c>
      <c r="N52" s="12">
        <f>N51</f>
        <v>60</v>
      </c>
      <c r="O52" s="34"/>
      <c r="P52" s="35"/>
      <c r="Q52" s="35"/>
      <c r="R52"/>
      <c r="S52"/>
      <c r="T52"/>
      <c r="U52" s="9" t="s">
        <v>21</v>
      </c>
      <c r="V52" s="13">
        <v>3</v>
      </c>
      <c r="W52" s="12">
        <f t="shared" si="0"/>
        <v>60</v>
      </c>
      <c r="X52" s="34"/>
      <c r="Y52" s="35"/>
      <c r="Z52" s="35"/>
      <c r="AA52"/>
    </row>
    <row r="53" spans="1:27" s="5" customFormat="1" ht="16" customHeight="1" x14ac:dyDescent="0.2">
      <c r="A53"/>
      <c r="B53"/>
      <c r="C53" s="9" t="s">
        <v>21</v>
      </c>
      <c r="D53" s="13">
        <v>3</v>
      </c>
      <c r="E53" s="12">
        <f>E52</f>
        <v>55</v>
      </c>
      <c r="F53" s="34"/>
      <c r="G53" s="35"/>
      <c r="H53" s="35"/>
      <c r="I53"/>
      <c r="J53"/>
      <c r="K53"/>
      <c r="L53" s="9" t="s">
        <v>21</v>
      </c>
      <c r="M53" s="13">
        <v>2</v>
      </c>
      <c r="N53" s="12">
        <f>N52</f>
        <v>60</v>
      </c>
      <c r="O53" s="34"/>
      <c r="P53" s="35"/>
      <c r="Q53" s="35"/>
      <c r="R53"/>
      <c r="S53"/>
      <c r="T53"/>
      <c r="U53" s="9" t="s">
        <v>21</v>
      </c>
      <c r="V53" s="13">
        <v>3</v>
      </c>
      <c r="W53" s="12">
        <f t="shared" si="0"/>
        <v>60</v>
      </c>
      <c r="X53" s="34"/>
      <c r="Y53" s="35"/>
      <c r="Z53" s="35"/>
      <c r="AA53"/>
    </row>
    <row r="54" spans="1:27" x14ac:dyDescent="0.2">
      <c r="C54" s="9" t="s">
        <v>21</v>
      </c>
      <c r="D54" s="13">
        <v>3</v>
      </c>
      <c r="E54" s="12">
        <f>E53</f>
        <v>55</v>
      </c>
      <c r="F54" s="35"/>
      <c r="G54" s="35"/>
      <c r="H54" s="35"/>
      <c r="L54" s="9" t="s">
        <v>21</v>
      </c>
      <c r="M54" s="13">
        <v>2</v>
      </c>
      <c r="N54" s="12">
        <f>N53</f>
        <v>60</v>
      </c>
      <c r="O54" s="35"/>
      <c r="P54" s="35"/>
      <c r="Q54" s="35"/>
      <c r="U54" s="9" t="s">
        <v>21</v>
      </c>
      <c r="V54" s="13">
        <v>3</v>
      </c>
      <c r="W54" s="12">
        <f t="shared" si="0"/>
        <v>60</v>
      </c>
      <c r="X54" s="35"/>
      <c r="Y54" s="35"/>
      <c r="Z54" s="35"/>
    </row>
    <row r="55" spans="1:27" x14ac:dyDescent="0.2">
      <c r="C55" s="9" t="s">
        <v>21</v>
      </c>
      <c r="D55" s="13">
        <v>3</v>
      </c>
      <c r="E55" s="12">
        <f>E54</f>
        <v>55</v>
      </c>
      <c r="F55" s="35"/>
      <c r="G55" s="35"/>
      <c r="H55" s="35"/>
      <c r="L55" s="9" t="s">
        <v>21</v>
      </c>
      <c r="M55" s="13">
        <v>2</v>
      </c>
      <c r="N55" s="12">
        <f>N54</f>
        <v>60</v>
      </c>
      <c r="O55" s="35"/>
      <c r="P55" s="35"/>
      <c r="Q55" s="35"/>
      <c r="U55" s="9" t="s">
        <v>21</v>
      </c>
      <c r="V55" s="13">
        <v>3</v>
      </c>
      <c r="W55" s="12">
        <f t="shared" si="0"/>
        <v>60</v>
      </c>
      <c r="X55" s="35"/>
      <c r="Y55" s="35"/>
      <c r="Z55" s="35"/>
    </row>
    <row r="56" spans="1:27" ht="17" thickBot="1" x14ac:dyDescent="0.25">
      <c r="A56" s="2" t="s">
        <v>7</v>
      </c>
      <c r="B56" s="2" t="s">
        <v>2</v>
      </c>
      <c r="C56" s="4" t="s">
        <v>36</v>
      </c>
      <c r="D56" s="4" t="s">
        <v>14</v>
      </c>
      <c r="E56" s="4" t="s">
        <v>15</v>
      </c>
      <c r="F56" s="32" t="s">
        <v>16</v>
      </c>
      <c r="G56" s="32"/>
      <c r="H56" s="32"/>
      <c r="J56" s="2" t="s">
        <v>7</v>
      </c>
      <c r="K56" s="2" t="s">
        <v>2</v>
      </c>
      <c r="L56" s="4" t="s">
        <v>36</v>
      </c>
      <c r="M56" s="4" t="s">
        <v>14</v>
      </c>
      <c r="N56" s="4" t="s">
        <v>15</v>
      </c>
      <c r="O56" s="32" t="s">
        <v>16</v>
      </c>
      <c r="P56" s="32"/>
      <c r="Q56" s="32"/>
      <c r="S56" s="2" t="s">
        <v>7</v>
      </c>
      <c r="T56" s="2" t="s">
        <v>2</v>
      </c>
      <c r="U56" s="4" t="s">
        <v>36</v>
      </c>
      <c r="V56" s="4" t="s">
        <v>14</v>
      </c>
      <c r="W56" s="4" t="s">
        <v>15</v>
      </c>
      <c r="X56" s="32" t="s">
        <v>16</v>
      </c>
      <c r="Y56" s="32"/>
      <c r="Z56" s="32"/>
    </row>
    <row r="57" spans="1:27" x14ac:dyDescent="0.2">
      <c r="C57" s="9" t="s">
        <v>21</v>
      </c>
      <c r="D57" s="9">
        <v>15</v>
      </c>
      <c r="E57" s="12" t="s">
        <v>24</v>
      </c>
      <c r="F57" s="36" t="s">
        <v>42</v>
      </c>
      <c r="G57" s="38"/>
      <c r="H57" s="38"/>
      <c r="L57" s="9" t="s">
        <v>21</v>
      </c>
      <c r="M57" s="9">
        <v>15</v>
      </c>
      <c r="N57" s="12" t="s">
        <v>24</v>
      </c>
      <c r="O57" s="36" t="s">
        <v>42</v>
      </c>
      <c r="P57" s="38"/>
      <c r="Q57" s="38"/>
      <c r="U57" s="9" t="s">
        <v>21</v>
      </c>
      <c r="V57" s="9">
        <v>15</v>
      </c>
      <c r="W57" s="12" t="s">
        <v>24</v>
      </c>
      <c r="X57" s="36" t="s">
        <v>42</v>
      </c>
      <c r="Y57" s="38"/>
      <c r="Z57" s="38"/>
    </row>
    <row r="58" spans="1:27" x14ac:dyDescent="0.2">
      <c r="C58" s="9" t="s">
        <v>21</v>
      </c>
      <c r="D58" s="9">
        <v>15</v>
      </c>
      <c r="E58" s="12" t="s">
        <v>24</v>
      </c>
      <c r="F58" s="38"/>
      <c r="G58" s="38"/>
      <c r="H58" s="38"/>
      <c r="L58" s="9" t="s">
        <v>21</v>
      </c>
      <c r="M58" s="9">
        <v>15</v>
      </c>
      <c r="N58" s="12" t="s">
        <v>24</v>
      </c>
      <c r="O58" s="38"/>
      <c r="P58" s="38"/>
      <c r="Q58" s="38"/>
      <c r="U58" s="9" t="s">
        <v>21</v>
      </c>
      <c r="V58" s="9">
        <v>15</v>
      </c>
      <c r="W58" s="12" t="s">
        <v>24</v>
      </c>
      <c r="X58" s="38"/>
      <c r="Y58" s="38"/>
      <c r="Z58" s="38"/>
    </row>
    <row r="59" spans="1:27" ht="17" thickBot="1" x14ac:dyDescent="0.25">
      <c r="A59" s="2" t="s">
        <v>6</v>
      </c>
      <c r="B59" s="2" t="s">
        <v>2</v>
      </c>
      <c r="C59" s="4" t="s">
        <v>36</v>
      </c>
      <c r="D59" s="4" t="s">
        <v>14</v>
      </c>
      <c r="E59" s="4" t="s">
        <v>15</v>
      </c>
      <c r="F59" s="32" t="s">
        <v>16</v>
      </c>
      <c r="G59" s="32"/>
      <c r="H59" s="32"/>
      <c r="J59" s="2" t="s">
        <v>6</v>
      </c>
      <c r="K59" s="2" t="s">
        <v>2</v>
      </c>
      <c r="L59" s="4" t="s">
        <v>36</v>
      </c>
      <c r="M59" s="4" t="s">
        <v>14</v>
      </c>
      <c r="N59" s="4" t="s">
        <v>15</v>
      </c>
      <c r="O59" s="32" t="s">
        <v>16</v>
      </c>
      <c r="P59" s="32"/>
      <c r="Q59" s="32"/>
      <c r="S59" s="2" t="s">
        <v>6</v>
      </c>
      <c r="T59" s="2" t="s">
        <v>2</v>
      </c>
      <c r="U59" s="4" t="s">
        <v>36</v>
      </c>
      <c r="V59" s="4" t="s">
        <v>14</v>
      </c>
      <c r="W59" s="4" t="s">
        <v>15</v>
      </c>
      <c r="X59" s="32" t="s">
        <v>16</v>
      </c>
      <c r="Y59" s="32"/>
      <c r="Z59" s="32"/>
    </row>
    <row r="60" spans="1:27" x14ac:dyDescent="0.2">
      <c r="C60" s="9" t="s">
        <v>21</v>
      </c>
      <c r="D60" s="9">
        <v>15</v>
      </c>
      <c r="E60" s="12" t="s">
        <v>24</v>
      </c>
      <c r="F60" s="39"/>
      <c r="G60" s="39"/>
      <c r="H60" s="39"/>
      <c r="L60" s="9" t="s">
        <v>21</v>
      </c>
      <c r="M60" s="9">
        <v>15</v>
      </c>
      <c r="N60" s="12" t="s">
        <v>24</v>
      </c>
      <c r="O60" s="39"/>
      <c r="P60" s="39"/>
      <c r="Q60" s="39"/>
      <c r="U60" s="9" t="s">
        <v>21</v>
      </c>
      <c r="V60" s="9">
        <v>15</v>
      </c>
      <c r="W60" s="12" t="s">
        <v>24</v>
      </c>
      <c r="X60" s="39"/>
      <c r="Y60" s="39"/>
      <c r="Z60" s="39"/>
    </row>
    <row r="61" spans="1:27" x14ac:dyDescent="0.2">
      <c r="C61" s="9" t="s">
        <v>21</v>
      </c>
      <c r="D61" s="9">
        <v>15</v>
      </c>
      <c r="E61" s="12" t="s">
        <v>24</v>
      </c>
      <c r="F61" s="39"/>
      <c r="G61" s="39"/>
      <c r="H61" s="39"/>
      <c r="L61" s="9" t="s">
        <v>21</v>
      </c>
      <c r="M61" s="9">
        <v>15</v>
      </c>
      <c r="N61" s="12" t="s">
        <v>24</v>
      </c>
      <c r="O61" s="39"/>
      <c r="P61" s="39"/>
      <c r="Q61" s="39"/>
      <c r="U61" s="9" t="s">
        <v>21</v>
      </c>
      <c r="V61" s="9">
        <v>15</v>
      </c>
      <c r="W61" s="12" t="s">
        <v>24</v>
      </c>
      <c r="X61" s="39"/>
      <c r="Y61" s="39"/>
      <c r="Z61" s="39"/>
    </row>
    <row r="62" spans="1:27" ht="17" thickBot="1" x14ac:dyDescent="0.25">
      <c r="A62" s="2" t="s">
        <v>7</v>
      </c>
      <c r="B62" s="2" t="s">
        <v>2</v>
      </c>
      <c r="C62" s="4" t="s">
        <v>36</v>
      </c>
      <c r="D62" s="4" t="s">
        <v>14</v>
      </c>
      <c r="E62" s="4" t="s">
        <v>15</v>
      </c>
      <c r="F62" s="32" t="s">
        <v>16</v>
      </c>
      <c r="G62" s="32"/>
      <c r="H62" s="32"/>
      <c r="J62" s="2" t="s">
        <v>7</v>
      </c>
      <c r="K62" s="2" t="s">
        <v>2</v>
      </c>
      <c r="L62" s="4" t="s">
        <v>36</v>
      </c>
      <c r="M62" s="4" t="s">
        <v>14</v>
      </c>
      <c r="N62" s="4" t="s">
        <v>15</v>
      </c>
      <c r="O62" s="32" t="s">
        <v>16</v>
      </c>
      <c r="P62" s="32"/>
      <c r="Q62" s="32"/>
      <c r="S62" s="2" t="s">
        <v>7</v>
      </c>
      <c r="T62" s="2" t="s">
        <v>2</v>
      </c>
      <c r="U62" s="4" t="s">
        <v>36</v>
      </c>
      <c r="V62" s="4" t="s">
        <v>14</v>
      </c>
      <c r="W62" s="4" t="s">
        <v>15</v>
      </c>
      <c r="X62" s="32" t="s">
        <v>16</v>
      </c>
      <c r="Y62" s="32"/>
      <c r="Z62" s="32"/>
    </row>
    <row r="63" spans="1:27" x14ac:dyDescent="0.2">
      <c r="C63" s="9" t="s">
        <v>21</v>
      </c>
      <c r="D63" s="9">
        <v>15</v>
      </c>
      <c r="E63" s="12" t="s">
        <v>24</v>
      </c>
      <c r="F63" s="36" t="s">
        <v>43</v>
      </c>
      <c r="G63" s="38"/>
      <c r="H63" s="38"/>
      <c r="L63" s="9" t="s">
        <v>21</v>
      </c>
      <c r="M63" s="9">
        <v>15</v>
      </c>
      <c r="N63" s="12" t="s">
        <v>24</v>
      </c>
      <c r="O63" s="36" t="s">
        <v>43</v>
      </c>
      <c r="P63" s="38"/>
      <c r="Q63" s="38"/>
      <c r="U63" s="9" t="s">
        <v>21</v>
      </c>
      <c r="V63" s="9">
        <v>15</v>
      </c>
      <c r="W63" s="12" t="s">
        <v>24</v>
      </c>
      <c r="X63" s="36" t="s">
        <v>43</v>
      </c>
      <c r="Y63" s="38"/>
      <c r="Z63" s="38"/>
    </row>
    <row r="64" spans="1:27" x14ac:dyDescent="0.2">
      <c r="C64" s="9" t="s">
        <v>21</v>
      </c>
      <c r="D64" s="9">
        <v>15</v>
      </c>
      <c r="E64" s="12" t="s">
        <v>24</v>
      </c>
      <c r="F64" s="38"/>
      <c r="G64" s="38"/>
      <c r="H64" s="38"/>
      <c r="L64" s="9" t="s">
        <v>21</v>
      </c>
      <c r="M64" s="9">
        <v>15</v>
      </c>
      <c r="N64" s="12" t="s">
        <v>24</v>
      </c>
      <c r="O64" s="38"/>
      <c r="P64" s="38"/>
      <c r="Q64" s="38"/>
      <c r="U64" s="9" t="s">
        <v>21</v>
      </c>
      <c r="V64" s="9">
        <v>15</v>
      </c>
      <c r="W64" s="12" t="s">
        <v>24</v>
      </c>
      <c r="X64" s="38"/>
      <c r="Y64" s="38"/>
      <c r="Z64" s="38"/>
    </row>
    <row r="65" spans="1:26" s="15" customFormat="1" x14ac:dyDescent="0.2"/>
    <row r="66" spans="1:26" ht="18" thickBot="1" x14ac:dyDescent="0.25">
      <c r="C66" s="1" t="s">
        <v>10</v>
      </c>
      <c r="D66" s="1"/>
      <c r="E66" s="1"/>
      <c r="F66" s="1"/>
      <c r="G66" s="1"/>
      <c r="H66" s="1"/>
      <c r="L66" s="1" t="s">
        <v>10</v>
      </c>
      <c r="M66" s="1"/>
      <c r="N66" s="1"/>
      <c r="O66" s="1"/>
      <c r="P66" s="1"/>
      <c r="Q66" s="1"/>
      <c r="U66" s="1" t="s">
        <v>10</v>
      </c>
      <c r="V66" s="1"/>
      <c r="W66" s="1"/>
      <c r="X66" s="1"/>
      <c r="Y66" s="1"/>
      <c r="Z66" s="1"/>
    </row>
    <row r="67" spans="1:26" ht="18" customHeight="1" thickTop="1" thickBot="1" x14ac:dyDescent="0.25">
      <c r="A67" s="2" t="s">
        <v>0</v>
      </c>
      <c r="B67" s="2" t="s">
        <v>28</v>
      </c>
      <c r="C67" s="4" t="s">
        <v>9</v>
      </c>
      <c r="D67" s="4" t="s">
        <v>14</v>
      </c>
      <c r="E67" s="4" t="s">
        <v>15</v>
      </c>
      <c r="F67" s="33" t="s">
        <v>16</v>
      </c>
      <c r="G67" s="33"/>
      <c r="H67" s="33"/>
      <c r="J67" s="2" t="s">
        <v>0</v>
      </c>
      <c r="K67" s="2" t="s">
        <v>28</v>
      </c>
      <c r="L67" s="4" t="s">
        <v>9</v>
      </c>
      <c r="M67" s="4" t="s">
        <v>14</v>
      </c>
      <c r="N67" s="4" t="s">
        <v>15</v>
      </c>
      <c r="O67" s="33" t="s">
        <v>16</v>
      </c>
      <c r="P67" s="33"/>
      <c r="Q67" s="33"/>
      <c r="S67" s="2" t="s">
        <v>0</v>
      </c>
      <c r="T67" s="2" t="s">
        <v>28</v>
      </c>
      <c r="U67" s="4" t="s">
        <v>9</v>
      </c>
      <c r="V67" s="4" t="s">
        <v>14</v>
      </c>
      <c r="W67" s="4" t="s">
        <v>15</v>
      </c>
      <c r="X67" s="33" t="s">
        <v>16</v>
      </c>
      <c r="Y67" s="33"/>
      <c r="Z67" s="33"/>
    </row>
    <row r="68" spans="1:26" ht="16" customHeight="1" x14ac:dyDescent="0.2">
      <c r="C68" s="9" t="s">
        <v>21</v>
      </c>
      <c r="D68" s="6">
        <v>5</v>
      </c>
      <c r="E68" s="6">
        <f>MROUND($D$5*0.65*0.7,$D$8)</f>
        <v>90</v>
      </c>
      <c r="F68" s="34" t="s">
        <v>126</v>
      </c>
      <c r="G68" s="35"/>
      <c r="H68" s="35"/>
      <c r="L68" s="9" t="s">
        <v>21</v>
      </c>
      <c r="M68" s="6">
        <v>5</v>
      </c>
      <c r="N68" s="6">
        <f>E68</f>
        <v>90</v>
      </c>
      <c r="O68" s="34" t="s">
        <v>127</v>
      </c>
      <c r="P68" s="35"/>
      <c r="Q68" s="35"/>
      <c r="U68" s="9" t="s">
        <v>21</v>
      </c>
      <c r="V68" s="6">
        <v>5</v>
      </c>
      <c r="W68" s="6">
        <f>N68</f>
        <v>90</v>
      </c>
      <c r="X68" s="34" t="s">
        <v>128</v>
      </c>
      <c r="Y68" s="35"/>
      <c r="Z68" s="35"/>
    </row>
    <row r="69" spans="1:26" x14ac:dyDescent="0.2">
      <c r="C69" s="9" t="s">
        <v>21</v>
      </c>
      <c r="D69" s="6">
        <v>5</v>
      </c>
      <c r="E69" s="6">
        <f>MROUND($D$5*0.65*0.7,$D$8)</f>
        <v>90</v>
      </c>
      <c r="F69" s="35"/>
      <c r="G69" s="35"/>
      <c r="H69" s="35"/>
      <c r="L69" s="9" t="s">
        <v>21</v>
      </c>
      <c r="M69" s="6">
        <v>5</v>
      </c>
      <c r="N69" s="6">
        <f>E69</f>
        <v>90</v>
      </c>
      <c r="O69" s="35"/>
      <c r="P69" s="35"/>
      <c r="Q69" s="35"/>
      <c r="U69" s="9" t="s">
        <v>21</v>
      </c>
      <c r="V69" s="6">
        <v>5</v>
      </c>
      <c r="W69" s="6">
        <f>N69</f>
        <v>90</v>
      </c>
      <c r="X69" s="35"/>
      <c r="Y69" s="35"/>
      <c r="Z69" s="35"/>
    </row>
    <row r="70" spans="1:26" x14ac:dyDescent="0.2">
      <c r="C70" s="9" t="s">
        <v>21</v>
      </c>
      <c r="D70" s="6">
        <v>5</v>
      </c>
      <c r="E70" s="6">
        <f>MROUND($D$5*0.65*0.7,$D$8)</f>
        <v>90</v>
      </c>
      <c r="F70" s="35"/>
      <c r="G70" s="35"/>
      <c r="H70" s="35"/>
      <c r="L70" s="9" t="s">
        <v>21</v>
      </c>
      <c r="M70" s="6">
        <v>5</v>
      </c>
      <c r="N70" s="6">
        <f>E70</f>
        <v>90</v>
      </c>
      <c r="O70" s="35"/>
      <c r="P70" s="35"/>
      <c r="Q70" s="35"/>
      <c r="U70" s="9" t="s">
        <v>21</v>
      </c>
      <c r="V70" s="6">
        <v>5</v>
      </c>
      <c r="W70" s="6">
        <f>N70</f>
        <v>90</v>
      </c>
      <c r="X70" s="35"/>
      <c r="Y70" s="35"/>
      <c r="Z70" s="35"/>
    </row>
    <row r="71" spans="1:26" x14ac:dyDescent="0.2">
      <c r="C71" s="9" t="s">
        <v>21</v>
      </c>
      <c r="D71" s="6">
        <v>5</v>
      </c>
      <c r="E71" s="6">
        <f>MROUND($D$5*0.65*0.7,$D$8)</f>
        <v>90</v>
      </c>
      <c r="F71" s="35"/>
      <c r="G71" s="35"/>
      <c r="H71" s="35"/>
      <c r="L71" s="9" t="s">
        <v>21</v>
      </c>
      <c r="M71" s="6">
        <v>5</v>
      </c>
      <c r="N71" s="6">
        <f>E71</f>
        <v>90</v>
      </c>
      <c r="O71" s="35"/>
      <c r="P71" s="35"/>
      <c r="Q71" s="35"/>
      <c r="U71" s="9" t="s">
        <v>21</v>
      </c>
      <c r="V71" s="6">
        <v>5</v>
      </c>
      <c r="W71" s="6">
        <f>N71</f>
        <v>90</v>
      </c>
      <c r="X71" s="35"/>
      <c r="Y71" s="35"/>
      <c r="Z71" s="35"/>
    </row>
    <row r="72" spans="1:26" ht="17" customHeight="1" thickBot="1" x14ac:dyDescent="0.25">
      <c r="A72" s="2" t="s">
        <v>11</v>
      </c>
      <c r="B72" s="2" t="s">
        <v>2</v>
      </c>
      <c r="C72" s="4" t="s">
        <v>36</v>
      </c>
      <c r="D72" s="4" t="s">
        <v>14</v>
      </c>
      <c r="E72" s="4" t="s">
        <v>15</v>
      </c>
      <c r="F72" s="32" t="s">
        <v>16</v>
      </c>
      <c r="G72" s="32"/>
      <c r="H72" s="32"/>
      <c r="J72" s="2" t="s">
        <v>11</v>
      </c>
      <c r="K72" s="2" t="s">
        <v>2</v>
      </c>
      <c r="L72" s="4" t="s">
        <v>36</v>
      </c>
      <c r="M72" s="4" t="s">
        <v>14</v>
      </c>
      <c r="N72" s="4" t="s">
        <v>15</v>
      </c>
      <c r="O72" s="32" t="s">
        <v>16</v>
      </c>
      <c r="P72" s="32"/>
      <c r="Q72" s="32"/>
      <c r="S72" s="2" t="s">
        <v>11</v>
      </c>
      <c r="T72" s="2" t="s">
        <v>2</v>
      </c>
      <c r="U72" s="4" t="s">
        <v>36</v>
      </c>
      <c r="V72" s="4" t="s">
        <v>14</v>
      </c>
      <c r="W72" s="4" t="s">
        <v>15</v>
      </c>
      <c r="X72" s="32" t="s">
        <v>16</v>
      </c>
      <c r="Y72" s="32"/>
      <c r="Z72" s="32"/>
    </row>
    <row r="73" spans="1:26" ht="16" customHeight="1" x14ac:dyDescent="0.2">
      <c r="C73" s="9" t="s">
        <v>21</v>
      </c>
      <c r="D73" s="6">
        <v>10</v>
      </c>
      <c r="E73" s="12" t="s">
        <v>24</v>
      </c>
      <c r="F73" s="37" t="s">
        <v>44</v>
      </c>
      <c r="G73" s="37"/>
      <c r="H73" s="37"/>
      <c r="L73" s="9" t="s">
        <v>21</v>
      </c>
      <c r="M73" s="6">
        <v>12</v>
      </c>
      <c r="N73" s="12" t="s">
        <v>24</v>
      </c>
      <c r="O73" s="37" t="s">
        <v>58</v>
      </c>
      <c r="P73" s="37"/>
      <c r="Q73" s="37"/>
      <c r="U73" s="9" t="s">
        <v>21</v>
      </c>
      <c r="V73" s="6">
        <v>12</v>
      </c>
      <c r="W73" s="12" t="s">
        <v>24</v>
      </c>
      <c r="X73" s="37" t="s">
        <v>129</v>
      </c>
      <c r="Y73" s="37"/>
      <c r="Z73" s="37"/>
    </row>
    <row r="74" spans="1:26" x14ac:dyDescent="0.2">
      <c r="C74" s="9" t="s">
        <v>21</v>
      </c>
      <c r="D74" s="6">
        <v>10</v>
      </c>
      <c r="E74" s="12" t="s">
        <v>24</v>
      </c>
      <c r="F74" s="37"/>
      <c r="G74" s="37"/>
      <c r="H74" s="37"/>
      <c r="L74" s="9" t="s">
        <v>21</v>
      </c>
      <c r="M74" s="6">
        <v>12</v>
      </c>
      <c r="N74" s="12" t="s">
        <v>24</v>
      </c>
      <c r="O74" s="37"/>
      <c r="P74" s="37"/>
      <c r="Q74" s="37"/>
      <c r="U74" s="9" t="s">
        <v>21</v>
      </c>
      <c r="V74" s="6">
        <v>12</v>
      </c>
      <c r="W74" s="12" t="s">
        <v>24</v>
      </c>
      <c r="X74" s="37"/>
      <c r="Y74" s="37"/>
      <c r="Z74" s="37"/>
    </row>
    <row r="75" spans="1:26" x14ac:dyDescent="0.2">
      <c r="C75" s="9" t="s">
        <v>21</v>
      </c>
      <c r="D75" s="6">
        <v>10</v>
      </c>
      <c r="E75" s="12" t="s">
        <v>24</v>
      </c>
      <c r="F75" s="37"/>
      <c r="G75" s="37"/>
      <c r="H75" s="37"/>
      <c r="L75" s="9" t="s">
        <v>21</v>
      </c>
      <c r="M75" s="6">
        <v>12</v>
      </c>
      <c r="N75" s="12" t="s">
        <v>24</v>
      </c>
      <c r="O75" s="37"/>
      <c r="P75" s="37"/>
      <c r="Q75" s="37"/>
      <c r="U75" s="9" t="s">
        <v>21</v>
      </c>
      <c r="V75" s="6">
        <v>12</v>
      </c>
      <c r="W75" s="12" t="s">
        <v>24</v>
      </c>
      <c r="X75" s="37"/>
      <c r="Y75" s="37"/>
      <c r="Z75" s="37"/>
    </row>
    <row r="76" spans="1:26" ht="17" thickBot="1" x14ac:dyDescent="0.25">
      <c r="A76" s="2" t="s">
        <v>34</v>
      </c>
      <c r="B76" s="2" t="s">
        <v>2</v>
      </c>
      <c r="C76" s="4" t="s">
        <v>36</v>
      </c>
      <c r="D76" s="4" t="s">
        <v>14</v>
      </c>
      <c r="E76" s="4" t="s">
        <v>15</v>
      </c>
      <c r="F76" s="32" t="s">
        <v>16</v>
      </c>
      <c r="G76" s="32"/>
      <c r="H76" s="32"/>
      <c r="J76" s="2" t="s">
        <v>34</v>
      </c>
      <c r="K76" s="2" t="s">
        <v>2</v>
      </c>
      <c r="L76" s="4" t="s">
        <v>36</v>
      </c>
      <c r="M76" s="4" t="s">
        <v>14</v>
      </c>
      <c r="N76" s="4" t="s">
        <v>15</v>
      </c>
      <c r="O76" s="32" t="s">
        <v>16</v>
      </c>
      <c r="P76" s="32"/>
      <c r="Q76" s="32"/>
      <c r="S76" s="2" t="s">
        <v>34</v>
      </c>
      <c r="T76" s="2" t="s">
        <v>2</v>
      </c>
      <c r="U76" s="4" t="s">
        <v>36</v>
      </c>
      <c r="V76" s="4" t="s">
        <v>14</v>
      </c>
      <c r="W76" s="4" t="s">
        <v>15</v>
      </c>
      <c r="X76" s="32" t="s">
        <v>16</v>
      </c>
      <c r="Y76" s="32"/>
      <c r="Z76" s="32"/>
    </row>
    <row r="77" spans="1:26" ht="16" customHeight="1" x14ac:dyDescent="0.2">
      <c r="C77" s="9" t="s">
        <v>21</v>
      </c>
      <c r="D77" s="13" t="s">
        <v>37</v>
      </c>
      <c r="E77" s="12" t="s">
        <v>24</v>
      </c>
      <c r="F77" s="34" t="s">
        <v>47</v>
      </c>
      <c r="G77" s="35"/>
      <c r="H77" s="35"/>
      <c r="L77" s="9" t="s">
        <v>21</v>
      </c>
      <c r="M77" s="13" t="s">
        <v>37</v>
      </c>
      <c r="N77" s="12" t="s">
        <v>24</v>
      </c>
      <c r="O77" s="34" t="s">
        <v>59</v>
      </c>
      <c r="P77" s="35"/>
      <c r="Q77" s="35"/>
      <c r="U77" s="9" t="s">
        <v>21</v>
      </c>
      <c r="V77" s="13" t="s">
        <v>37</v>
      </c>
      <c r="W77" s="12" t="s">
        <v>24</v>
      </c>
      <c r="X77" s="34" t="s">
        <v>59</v>
      </c>
      <c r="Y77" s="35"/>
      <c r="Z77" s="35"/>
    </row>
    <row r="78" spans="1:26" x14ac:dyDescent="0.2">
      <c r="C78" s="9" t="s">
        <v>21</v>
      </c>
      <c r="D78" s="13" t="s">
        <v>37</v>
      </c>
      <c r="E78" s="12" t="s">
        <v>24</v>
      </c>
      <c r="F78" s="35"/>
      <c r="G78" s="35"/>
      <c r="H78" s="35"/>
      <c r="L78" s="9" t="s">
        <v>21</v>
      </c>
      <c r="M78" s="13" t="s">
        <v>37</v>
      </c>
      <c r="N78" s="12" t="s">
        <v>24</v>
      </c>
      <c r="O78" s="35"/>
      <c r="P78" s="35"/>
      <c r="Q78" s="35"/>
      <c r="U78" s="9" t="s">
        <v>21</v>
      </c>
      <c r="V78" s="13" t="s">
        <v>37</v>
      </c>
      <c r="W78" s="12" t="s">
        <v>24</v>
      </c>
      <c r="X78" s="35"/>
      <c r="Y78" s="35"/>
      <c r="Z78" s="35"/>
    </row>
    <row r="79" spans="1:26" x14ac:dyDescent="0.2">
      <c r="C79" s="9" t="s">
        <v>21</v>
      </c>
      <c r="D79" s="13" t="s">
        <v>37</v>
      </c>
      <c r="E79" s="12" t="s">
        <v>24</v>
      </c>
      <c r="F79" s="35"/>
      <c r="G79" s="35"/>
      <c r="H79" s="35"/>
      <c r="L79" s="9" t="s">
        <v>21</v>
      </c>
      <c r="M79" s="13" t="s">
        <v>37</v>
      </c>
      <c r="N79" s="12" t="s">
        <v>24</v>
      </c>
      <c r="O79" s="35"/>
      <c r="P79" s="35"/>
      <c r="Q79" s="35"/>
      <c r="U79" s="9" t="s">
        <v>21</v>
      </c>
      <c r="V79" s="13" t="s">
        <v>37</v>
      </c>
      <c r="W79" s="12" t="s">
        <v>24</v>
      </c>
      <c r="X79" s="35"/>
      <c r="Y79" s="35"/>
      <c r="Z79" s="35"/>
    </row>
    <row r="80" spans="1:26" ht="17" thickBot="1" x14ac:dyDescent="0.25">
      <c r="A80" s="2" t="s">
        <v>3</v>
      </c>
      <c r="B80" s="2" t="s">
        <v>2</v>
      </c>
      <c r="C80" s="4" t="s">
        <v>24</v>
      </c>
      <c r="D80" s="4" t="s">
        <v>14</v>
      </c>
      <c r="E80" s="4" t="s">
        <v>15</v>
      </c>
      <c r="F80" s="32" t="s">
        <v>16</v>
      </c>
      <c r="G80" s="32"/>
      <c r="H80" s="32"/>
      <c r="J80" s="2" t="s">
        <v>3</v>
      </c>
      <c r="K80" s="2" t="s">
        <v>2</v>
      </c>
      <c r="L80" s="4" t="s">
        <v>24</v>
      </c>
      <c r="M80" s="4" t="s">
        <v>14</v>
      </c>
      <c r="N80" s="4" t="s">
        <v>15</v>
      </c>
      <c r="O80" s="32" t="s">
        <v>16</v>
      </c>
      <c r="P80" s="32"/>
      <c r="Q80" s="32"/>
      <c r="S80" s="2" t="s">
        <v>3</v>
      </c>
      <c r="T80" s="2" t="s">
        <v>2</v>
      </c>
      <c r="U80" s="4" t="s">
        <v>24</v>
      </c>
      <c r="V80" s="4" t="s">
        <v>14</v>
      </c>
      <c r="W80" s="4" t="s">
        <v>15</v>
      </c>
      <c r="X80" s="32" t="s">
        <v>16</v>
      </c>
      <c r="Y80" s="32"/>
      <c r="Z80" s="32"/>
    </row>
    <row r="81" spans="1:26" x14ac:dyDescent="0.2">
      <c r="C81" s="9" t="s">
        <v>21</v>
      </c>
      <c r="D81" s="13" t="s">
        <v>45</v>
      </c>
      <c r="E81" s="12" t="s">
        <v>38</v>
      </c>
      <c r="F81" s="36" t="s">
        <v>46</v>
      </c>
      <c r="G81" s="38"/>
      <c r="H81" s="38"/>
      <c r="L81" s="9" t="s">
        <v>21</v>
      </c>
      <c r="M81" s="13" t="s">
        <v>45</v>
      </c>
      <c r="N81" s="12" t="s">
        <v>38</v>
      </c>
      <c r="O81" s="36" t="s">
        <v>46</v>
      </c>
      <c r="P81" s="38"/>
      <c r="Q81" s="38"/>
      <c r="U81" s="9" t="s">
        <v>21</v>
      </c>
      <c r="V81" s="13" t="s">
        <v>45</v>
      </c>
      <c r="W81" s="12" t="s">
        <v>38</v>
      </c>
      <c r="X81" s="34" t="s">
        <v>165</v>
      </c>
      <c r="Y81" s="35"/>
      <c r="Z81" s="35"/>
    </row>
    <row r="82" spans="1:26" x14ac:dyDescent="0.2">
      <c r="C82" s="9" t="s">
        <v>21</v>
      </c>
      <c r="D82" s="13" t="s">
        <v>37</v>
      </c>
      <c r="E82" s="12" t="s">
        <v>38</v>
      </c>
      <c r="F82" s="38"/>
      <c r="G82" s="38"/>
      <c r="H82" s="38"/>
      <c r="L82" s="9" t="s">
        <v>21</v>
      </c>
      <c r="M82" s="13" t="s">
        <v>37</v>
      </c>
      <c r="N82" s="12" t="s">
        <v>38</v>
      </c>
      <c r="O82" s="38"/>
      <c r="P82" s="38"/>
      <c r="Q82" s="38"/>
      <c r="U82" s="9" t="s">
        <v>21</v>
      </c>
      <c r="V82" s="13" t="s">
        <v>37</v>
      </c>
      <c r="W82" s="12" t="s">
        <v>38</v>
      </c>
      <c r="X82" s="35"/>
      <c r="Y82" s="35"/>
      <c r="Z82" s="35"/>
    </row>
    <row r="83" spans="1:26" x14ac:dyDescent="0.2">
      <c r="C83" s="9" t="s">
        <v>21</v>
      </c>
      <c r="D83" s="13" t="s">
        <v>37</v>
      </c>
      <c r="E83" s="12" t="s">
        <v>38</v>
      </c>
      <c r="F83" s="38"/>
      <c r="G83" s="38"/>
      <c r="H83" s="38"/>
      <c r="L83" s="9" t="s">
        <v>21</v>
      </c>
      <c r="M83" s="13" t="s">
        <v>37</v>
      </c>
      <c r="N83" s="12" t="s">
        <v>38</v>
      </c>
      <c r="O83" s="38"/>
      <c r="P83" s="38"/>
      <c r="Q83" s="38"/>
      <c r="U83" s="9" t="s">
        <v>21</v>
      </c>
      <c r="V83" s="13" t="s">
        <v>37</v>
      </c>
      <c r="W83" s="12" t="s">
        <v>38</v>
      </c>
      <c r="X83" s="35"/>
      <c r="Y83" s="35"/>
      <c r="Z83" s="35"/>
    </row>
    <row r="84" spans="1:26" s="15" customFormat="1" x14ac:dyDescent="0.2"/>
    <row r="85" spans="1:26" ht="18" thickBot="1" x14ac:dyDescent="0.25">
      <c r="C85" s="1" t="s">
        <v>26</v>
      </c>
      <c r="D85" s="1"/>
      <c r="E85" s="1"/>
      <c r="F85" s="1"/>
      <c r="G85" s="1"/>
      <c r="H85" s="1"/>
      <c r="L85" s="1" t="s">
        <v>26</v>
      </c>
      <c r="M85" s="1"/>
      <c r="N85" s="1"/>
      <c r="O85" s="1"/>
      <c r="P85" s="1"/>
      <c r="Q85" s="1"/>
      <c r="U85" s="1" t="s">
        <v>26</v>
      </c>
      <c r="V85" s="1"/>
      <c r="W85" s="1"/>
      <c r="X85" s="1"/>
      <c r="Y85" s="1"/>
      <c r="Z85" s="1"/>
    </row>
    <row r="86" spans="1:26" ht="18" customHeight="1" thickTop="1" thickBot="1" x14ac:dyDescent="0.25">
      <c r="A86" s="2" t="s">
        <v>5</v>
      </c>
      <c r="B86" s="2" t="s">
        <v>35</v>
      </c>
      <c r="C86" s="4" t="s">
        <v>153</v>
      </c>
      <c r="D86" s="4" t="s">
        <v>14</v>
      </c>
      <c r="E86" s="4" t="s">
        <v>15</v>
      </c>
      <c r="F86" s="33" t="s">
        <v>16</v>
      </c>
      <c r="G86" s="33"/>
      <c r="H86" s="33"/>
      <c r="J86" s="2" t="s">
        <v>5</v>
      </c>
      <c r="K86" s="2" t="s">
        <v>35</v>
      </c>
      <c r="L86" s="4" t="s">
        <v>153</v>
      </c>
      <c r="M86" s="4" t="s">
        <v>14</v>
      </c>
      <c r="N86" s="4" t="s">
        <v>15</v>
      </c>
      <c r="O86" s="33" t="s">
        <v>16</v>
      </c>
      <c r="P86" s="33"/>
      <c r="Q86" s="33"/>
      <c r="S86" s="2" t="s">
        <v>5</v>
      </c>
      <c r="T86" s="2" t="s">
        <v>35</v>
      </c>
      <c r="U86" s="4" t="s">
        <v>153</v>
      </c>
      <c r="V86" s="4" t="s">
        <v>14</v>
      </c>
      <c r="W86" s="4" t="s">
        <v>15</v>
      </c>
      <c r="X86" s="33" t="s">
        <v>16</v>
      </c>
      <c r="Y86" s="33"/>
      <c r="Z86" s="33"/>
    </row>
    <row r="87" spans="1:26" ht="16" customHeight="1" x14ac:dyDescent="0.2">
      <c r="C87" s="9" t="s">
        <v>21</v>
      </c>
      <c r="D87" s="6">
        <v>1</v>
      </c>
      <c r="E87" s="6">
        <f>MROUND($D$7*0.65,$D$8)</f>
        <v>195</v>
      </c>
      <c r="F87" s="34" t="s">
        <v>154</v>
      </c>
      <c r="G87" s="35"/>
      <c r="H87" s="35"/>
      <c r="L87" s="9" t="s">
        <v>21</v>
      </c>
      <c r="M87" s="6">
        <v>1</v>
      </c>
      <c r="N87" s="6">
        <f>MROUND($D$7*0.7,$D$8)</f>
        <v>210</v>
      </c>
      <c r="O87" s="34" t="s">
        <v>155</v>
      </c>
      <c r="P87" s="35"/>
      <c r="Q87" s="35"/>
      <c r="U87" s="9" t="s">
        <v>21</v>
      </c>
      <c r="V87" s="6">
        <v>1</v>
      </c>
      <c r="W87" s="6">
        <f>MROUND($D$7*0.75,$D$8)</f>
        <v>225</v>
      </c>
      <c r="X87" s="34" t="s">
        <v>131</v>
      </c>
      <c r="Y87" s="35"/>
      <c r="Z87" s="35"/>
    </row>
    <row r="88" spans="1:26" ht="16" customHeight="1" x14ac:dyDescent="0.2">
      <c r="C88" s="9" t="s">
        <v>21</v>
      </c>
      <c r="D88" s="6">
        <v>1</v>
      </c>
      <c r="E88" s="6">
        <f>E87</f>
        <v>195</v>
      </c>
      <c r="F88" s="34"/>
      <c r="G88" s="35"/>
      <c r="H88" s="35"/>
      <c r="L88" s="9" t="s">
        <v>21</v>
      </c>
      <c r="M88" s="6">
        <v>1</v>
      </c>
      <c r="N88" s="6">
        <f>N87</f>
        <v>210</v>
      </c>
      <c r="O88" s="34"/>
      <c r="P88" s="35"/>
      <c r="Q88" s="35"/>
      <c r="U88" s="9" t="s">
        <v>21</v>
      </c>
      <c r="V88" s="6">
        <v>1</v>
      </c>
      <c r="W88" s="6">
        <f t="shared" ref="W88:W96" si="1">MROUND($D$7*0.75,$D$8)</f>
        <v>225</v>
      </c>
      <c r="X88" s="34"/>
      <c r="Y88" s="35"/>
      <c r="Z88" s="35"/>
    </row>
    <row r="89" spans="1:26" ht="16" customHeight="1" x14ac:dyDescent="0.2">
      <c r="C89" s="9" t="s">
        <v>21</v>
      </c>
      <c r="D89" s="6">
        <v>1</v>
      </c>
      <c r="E89" s="6">
        <f t="shared" ref="E89:E97" si="2">E88</f>
        <v>195</v>
      </c>
      <c r="F89" s="34"/>
      <c r="G89" s="35"/>
      <c r="H89" s="35"/>
      <c r="L89" s="9" t="s">
        <v>21</v>
      </c>
      <c r="M89" s="6">
        <v>1</v>
      </c>
      <c r="N89" s="6">
        <f t="shared" ref="N89:N98" si="3">N88</f>
        <v>210</v>
      </c>
      <c r="O89" s="34"/>
      <c r="P89" s="35"/>
      <c r="Q89" s="35"/>
      <c r="U89" s="9" t="s">
        <v>21</v>
      </c>
      <c r="V89" s="6">
        <v>1</v>
      </c>
      <c r="W89" s="6">
        <f t="shared" si="1"/>
        <v>225</v>
      </c>
      <c r="X89" s="34"/>
      <c r="Y89" s="35"/>
      <c r="Z89" s="35"/>
    </row>
    <row r="90" spans="1:26" ht="16" customHeight="1" x14ac:dyDescent="0.2">
      <c r="C90" s="9" t="s">
        <v>21</v>
      </c>
      <c r="D90" s="6">
        <v>1</v>
      </c>
      <c r="E90" s="6">
        <f t="shared" si="2"/>
        <v>195</v>
      </c>
      <c r="F90" s="34"/>
      <c r="G90" s="35"/>
      <c r="H90" s="35"/>
      <c r="L90" s="9" t="s">
        <v>21</v>
      </c>
      <c r="M90" s="6">
        <v>1</v>
      </c>
      <c r="N90" s="6">
        <f t="shared" si="3"/>
        <v>210</v>
      </c>
      <c r="O90" s="34"/>
      <c r="P90" s="35"/>
      <c r="Q90" s="35"/>
      <c r="U90" s="9" t="s">
        <v>21</v>
      </c>
      <c r="V90" s="6">
        <v>1</v>
      </c>
      <c r="W90" s="6">
        <f t="shared" si="1"/>
        <v>225</v>
      </c>
      <c r="X90" s="34"/>
      <c r="Y90" s="35"/>
      <c r="Z90" s="35"/>
    </row>
    <row r="91" spans="1:26" ht="16" customHeight="1" x14ac:dyDescent="0.2">
      <c r="C91" s="9" t="s">
        <v>21</v>
      </c>
      <c r="D91" s="6">
        <v>1</v>
      </c>
      <c r="E91" s="6">
        <f t="shared" si="2"/>
        <v>195</v>
      </c>
      <c r="F91" s="34"/>
      <c r="G91" s="35"/>
      <c r="H91" s="35"/>
      <c r="L91" s="9" t="s">
        <v>21</v>
      </c>
      <c r="M91" s="6">
        <v>1</v>
      </c>
      <c r="N91" s="6">
        <f t="shared" si="3"/>
        <v>210</v>
      </c>
      <c r="O91" s="34"/>
      <c r="P91" s="35"/>
      <c r="Q91" s="35"/>
      <c r="U91" s="9" t="s">
        <v>21</v>
      </c>
      <c r="V91" s="6">
        <v>1</v>
      </c>
      <c r="W91" s="6">
        <f t="shared" si="1"/>
        <v>225</v>
      </c>
      <c r="X91" s="34"/>
      <c r="Y91" s="35"/>
      <c r="Z91" s="35"/>
    </row>
    <row r="92" spans="1:26" ht="16" customHeight="1" x14ac:dyDescent="0.2">
      <c r="C92" s="9" t="s">
        <v>21</v>
      </c>
      <c r="D92" s="6">
        <v>1</v>
      </c>
      <c r="E92" s="6">
        <f t="shared" si="2"/>
        <v>195</v>
      </c>
      <c r="F92" s="34"/>
      <c r="G92" s="35"/>
      <c r="H92" s="35"/>
      <c r="L92" s="9" t="s">
        <v>21</v>
      </c>
      <c r="M92" s="6">
        <v>1</v>
      </c>
      <c r="N92" s="6">
        <f t="shared" si="3"/>
        <v>210</v>
      </c>
      <c r="O92" s="34"/>
      <c r="P92" s="35"/>
      <c r="Q92" s="35"/>
      <c r="U92" s="9" t="s">
        <v>21</v>
      </c>
      <c r="V92" s="6">
        <v>1</v>
      </c>
      <c r="W92" s="6">
        <f t="shared" si="1"/>
        <v>225</v>
      </c>
      <c r="X92" s="34"/>
      <c r="Y92" s="35"/>
      <c r="Z92" s="35"/>
    </row>
    <row r="93" spans="1:26" ht="16" customHeight="1" x14ac:dyDescent="0.2">
      <c r="C93" s="9" t="s">
        <v>21</v>
      </c>
      <c r="D93" s="6">
        <v>1</v>
      </c>
      <c r="E93" s="6">
        <f t="shared" si="2"/>
        <v>195</v>
      </c>
      <c r="F93" s="34"/>
      <c r="G93" s="35"/>
      <c r="H93" s="35"/>
      <c r="L93" s="9" t="s">
        <v>21</v>
      </c>
      <c r="M93" s="6">
        <v>1</v>
      </c>
      <c r="N93" s="6">
        <f t="shared" si="3"/>
        <v>210</v>
      </c>
      <c r="O93" s="34"/>
      <c r="P93" s="35"/>
      <c r="Q93" s="35"/>
      <c r="U93" s="9" t="s">
        <v>21</v>
      </c>
      <c r="V93" s="6">
        <v>1</v>
      </c>
      <c r="W93" s="6">
        <f t="shared" si="1"/>
        <v>225</v>
      </c>
      <c r="X93" s="34"/>
      <c r="Y93" s="35"/>
      <c r="Z93" s="35"/>
    </row>
    <row r="94" spans="1:26" ht="16" customHeight="1" x14ac:dyDescent="0.2">
      <c r="C94" s="9" t="s">
        <v>21</v>
      </c>
      <c r="D94" s="6">
        <v>1</v>
      </c>
      <c r="E94" s="6">
        <f t="shared" si="2"/>
        <v>195</v>
      </c>
      <c r="F94" s="34"/>
      <c r="G94" s="35"/>
      <c r="H94" s="35"/>
      <c r="L94" s="9" t="s">
        <v>21</v>
      </c>
      <c r="M94" s="6">
        <v>1</v>
      </c>
      <c r="N94" s="6">
        <f t="shared" si="3"/>
        <v>210</v>
      </c>
      <c r="O94" s="34"/>
      <c r="P94" s="35"/>
      <c r="Q94" s="35"/>
      <c r="U94" s="9" t="s">
        <v>21</v>
      </c>
      <c r="V94" s="6">
        <v>1</v>
      </c>
      <c r="W94" s="6">
        <f t="shared" si="1"/>
        <v>225</v>
      </c>
      <c r="X94" s="34"/>
      <c r="Y94" s="35"/>
      <c r="Z94" s="35"/>
    </row>
    <row r="95" spans="1:26" ht="16" customHeight="1" x14ac:dyDescent="0.2">
      <c r="C95" s="9" t="s">
        <v>21</v>
      </c>
      <c r="D95" s="6">
        <v>1</v>
      </c>
      <c r="E95" s="6">
        <f t="shared" si="2"/>
        <v>195</v>
      </c>
      <c r="F95" s="34"/>
      <c r="G95" s="35"/>
      <c r="H95" s="35"/>
      <c r="L95" s="9" t="s">
        <v>21</v>
      </c>
      <c r="M95" s="6">
        <v>1</v>
      </c>
      <c r="N95" s="6">
        <f t="shared" si="3"/>
        <v>210</v>
      </c>
      <c r="O95" s="34"/>
      <c r="P95" s="35"/>
      <c r="Q95" s="35"/>
      <c r="U95" s="9" t="s">
        <v>21</v>
      </c>
      <c r="V95" s="6">
        <v>1</v>
      </c>
      <c r="W95" s="6">
        <f t="shared" si="1"/>
        <v>225</v>
      </c>
      <c r="X95" s="34"/>
      <c r="Y95" s="35"/>
      <c r="Z95" s="35"/>
    </row>
    <row r="96" spans="1:26" x14ac:dyDescent="0.2">
      <c r="C96" s="9" t="s">
        <v>21</v>
      </c>
      <c r="D96" s="6">
        <v>1</v>
      </c>
      <c r="E96" s="6">
        <f t="shared" si="2"/>
        <v>195</v>
      </c>
      <c r="F96" s="34"/>
      <c r="G96" s="35"/>
      <c r="H96" s="35"/>
      <c r="L96" s="9" t="s">
        <v>21</v>
      </c>
      <c r="M96" s="6">
        <v>1</v>
      </c>
      <c r="N96" s="6">
        <f t="shared" si="3"/>
        <v>210</v>
      </c>
      <c r="O96" s="34"/>
      <c r="P96" s="35"/>
      <c r="Q96" s="35"/>
      <c r="U96" s="9" t="s">
        <v>21</v>
      </c>
      <c r="V96" s="6">
        <v>1</v>
      </c>
      <c r="W96" s="6">
        <f t="shared" si="1"/>
        <v>225</v>
      </c>
      <c r="X96" s="34"/>
      <c r="Y96" s="35"/>
      <c r="Z96" s="35"/>
    </row>
    <row r="97" spans="1:26" x14ac:dyDescent="0.2">
      <c r="C97" s="9" t="s">
        <v>21</v>
      </c>
      <c r="D97" s="6">
        <v>1</v>
      </c>
      <c r="E97" s="6">
        <f t="shared" si="2"/>
        <v>195</v>
      </c>
      <c r="F97" s="35"/>
      <c r="G97" s="35"/>
      <c r="H97" s="35"/>
      <c r="L97" s="9" t="s">
        <v>21</v>
      </c>
      <c r="M97" s="6">
        <v>1</v>
      </c>
      <c r="N97" s="6">
        <f t="shared" si="3"/>
        <v>210</v>
      </c>
      <c r="O97" s="35"/>
      <c r="P97" s="35"/>
      <c r="Q97" s="35"/>
      <c r="U97" s="9"/>
      <c r="V97" s="6"/>
      <c r="W97" s="6"/>
      <c r="X97" s="35"/>
      <c r="Y97" s="35"/>
      <c r="Z97" s="35"/>
    </row>
    <row r="98" spans="1:26" x14ac:dyDescent="0.2">
      <c r="C98" s="9" t="s">
        <v>21</v>
      </c>
      <c r="D98" s="6">
        <v>1</v>
      </c>
      <c r="E98" s="6">
        <f>E97</f>
        <v>195</v>
      </c>
      <c r="F98" s="35"/>
      <c r="G98" s="35"/>
      <c r="H98" s="35"/>
      <c r="L98" s="9" t="s">
        <v>21</v>
      </c>
      <c r="M98" s="6">
        <v>1</v>
      </c>
      <c r="N98" s="6">
        <f t="shared" si="3"/>
        <v>210</v>
      </c>
      <c r="O98" s="35"/>
      <c r="P98" s="35"/>
      <c r="Q98" s="35"/>
      <c r="U98" s="9"/>
      <c r="V98" s="6"/>
      <c r="W98" s="6"/>
      <c r="X98" s="35"/>
      <c r="Y98" s="35"/>
      <c r="Z98" s="35"/>
    </row>
    <row r="99" spans="1:26" ht="17" customHeight="1" thickBot="1" x14ac:dyDescent="0.25">
      <c r="A99" s="2" t="s">
        <v>1</v>
      </c>
      <c r="B99" s="2" t="s">
        <v>30</v>
      </c>
      <c r="C99" s="4" t="s">
        <v>25</v>
      </c>
      <c r="D99" s="4" t="s">
        <v>14</v>
      </c>
      <c r="E99" s="4" t="s">
        <v>15</v>
      </c>
      <c r="F99" s="32" t="s">
        <v>16</v>
      </c>
      <c r="G99" s="32"/>
      <c r="H99" s="32"/>
      <c r="J99" s="2" t="s">
        <v>1</v>
      </c>
      <c r="K99" s="2" t="s">
        <v>30</v>
      </c>
      <c r="L99" s="4" t="s">
        <v>25</v>
      </c>
      <c r="M99" s="4" t="s">
        <v>14</v>
      </c>
      <c r="N99" s="4" t="s">
        <v>15</v>
      </c>
      <c r="O99" s="32" t="s">
        <v>16</v>
      </c>
      <c r="P99" s="32"/>
      <c r="Q99" s="32"/>
      <c r="S99" s="2" t="s">
        <v>1</v>
      </c>
      <c r="T99" s="2" t="s">
        <v>30</v>
      </c>
      <c r="U99" s="4" t="s">
        <v>25</v>
      </c>
      <c r="V99" s="4" t="s">
        <v>14</v>
      </c>
      <c r="W99" s="4" t="s">
        <v>15</v>
      </c>
      <c r="X99" s="32" t="s">
        <v>16</v>
      </c>
      <c r="Y99" s="32"/>
      <c r="Z99" s="32"/>
    </row>
    <row r="100" spans="1:26" ht="16" customHeight="1" x14ac:dyDescent="0.2">
      <c r="C100" s="9" t="s">
        <v>48</v>
      </c>
      <c r="D100" s="6">
        <v>3</v>
      </c>
      <c r="E100" s="6">
        <f>MROUND($D$6*0.61,$D$8)</f>
        <v>60</v>
      </c>
      <c r="F100" s="37" t="s">
        <v>130</v>
      </c>
      <c r="G100" s="37"/>
      <c r="H100" s="37"/>
      <c r="L100" s="9" t="s">
        <v>48</v>
      </c>
      <c r="M100" s="6">
        <v>3</v>
      </c>
      <c r="N100" s="6">
        <f>E100</f>
        <v>60</v>
      </c>
      <c r="O100" s="37" t="s">
        <v>156</v>
      </c>
      <c r="P100" s="37"/>
      <c r="Q100" s="37"/>
      <c r="U100" s="9" t="s">
        <v>48</v>
      </c>
      <c r="V100" s="6">
        <v>3</v>
      </c>
      <c r="W100" s="6">
        <f>MROUND($D$6*0.64,$D$8)</f>
        <v>65</v>
      </c>
      <c r="X100" s="37" t="s">
        <v>62</v>
      </c>
      <c r="Y100" s="37"/>
      <c r="Z100" s="37"/>
    </row>
    <row r="101" spans="1:26" x14ac:dyDescent="0.2">
      <c r="C101" s="9" t="s">
        <v>48</v>
      </c>
      <c r="D101" s="6">
        <v>3</v>
      </c>
      <c r="E101" s="6">
        <f>MROUND($D$6*0.66,$D$8)</f>
        <v>65</v>
      </c>
      <c r="F101" s="37"/>
      <c r="G101" s="37"/>
      <c r="H101" s="37"/>
      <c r="L101" s="9" t="s">
        <v>48</v>
      </c>
      <c r="M101" s="6">
        <v>3</v>
      </c>
      <c r="N101" s="6">
        <f>E101</f>
        <v>65</v>
      </c>
      <c r="O101" s="37"/>
      <c r="P101" s="37"/>
      <c r="Q101" s="37"/>
      <c r="U101" s="9" t="s">
        <v>48</v>
      </c>
      <c r="V101" s="6">
        <v>3</v>
      </c>
      <c r="W101" s="6">
        <f>MROUND($D$6*0.69,$D$8)</f>
        <v>70</v>
      </c>
      <c r="X101" s="37"/>
      <c r="Y101" s="37"/>
      <c r="Z101" s="37"/>
    </row>
    <row r="102" spans="1:26" x14ac:dyDescent="0.2">
      <c r="C102" s="9" t="s">
        <v>21</v>
      </c>
      <c r="D102" s="10" t="s">
        <v>49</v>
      </c>
      <c r="E102" s="6">
        <f>MROUND($D$6*0.71,$D$8)</f>
        <v>70</v>
      </c>
      <c r="F102" s="37"/>
      <c r="G102" s="37"/>
      <c r="H102" s="37"/>
      <c r="L102" s="9" t="s">
        <v>21</v>
      </c>
      <c r="M102" s="11">
        <v>6</v>
      </c>
      <c r="N102" s="6">
        <f>E102</f>
        <v>70</v>
      </c>
      <c r="O102" s="37"/>
      <c r="P102" s="37"/>
      <c r="Q102" s="37"/>
      <c r="U102" s="9" t="s">
        <v>21</v>
      </c>
      <c r="V102" s="11">
        <v>6</v>
      </c>
      <c r="W102" s="6">
        <f>N104</f>
        <v>75</v>
      </c>
      <c r="X102" s="37"/>
      <c r="Y102" s="37"/>
      <c r="Z102" s="37"/>
    </row>
    <row r="103" spans="1:26" x14ac:dyDescent="0.2">
      <c r="C103" s="9" t="s">
        <v>21</v>
      </c>
      <c r="D103" s="10" t="s">
        <v>49</v>
      </c>
      <c r="E103" s="6">
        <f>MROUND($D$6*0.71,$D$8)</f>
        <v>70</v>
      </c>
      <c r="F103" s="37"/>
      <c r="G103" s="37"/>
      <c r="H103" s="37"/>
      <c r="L103" s="9" t="s">
        <v>21</v>
      </c>
      <c r="M103" s="11">
        <v>6</v>
      </c>
      <c r="N103" s="6">
        <f>E103</f>
        <v>70</v>
      </c>
      <c r="O103" s="37"/>
      <c r="P103" s="37"/>
      <c r="Q103" s="37"/>
      <c r="U103" s="9" t="s">
        <v>21</v>
      </c>
      <c r="V103" s="11">
        <v>6</v>
      </c>
      <c r="W103" s="6">
        <f>W102</f>
        <v>75</v>
      </c>
      <c r="X103" s="37"/>
      <c r="Y103" s="37"/>
      <c r="Z103" s="37"/>
    </row>
    <row r="104" spans="1:26" x14ac:dyDescent="0.2">
      <c r="C104" s="9" t="s">
        <v>21</v>
      </c>
      <c r="D104" s="10" t="s">
        <v>49</v>
      </c>
      <c r="E104" s="6">
        <f>MROUND($D$6*0.71,$D$8)</f>
        <v>70</v>
      </c>
      <c r="F104" s="37"/>
      <c r="G104" s="37"/>
      <c r="H104" s="37"/>
      <c r="L104" s="9" t="s">
        <v>21</v>
      </c>
      <c r="M104" s="11" t="s">
        <v>49</v>
      </c>
      <c r="N104" s="6">
        <f>MROUND($D$6*0.74,$D$8)</f>
        <v>75</v>
      </c>
      <c r="O104" s="37"/>
      <c r="P104" s="37"/>
      <c r="Q104" s="37"/>
      <c r="U104" s="9" t="s">
        <v>21</v>
      </c>
      <c r="V104" s="11">
        <v>6</v>
      </c>
      <c r="W104" s="6">
        <f>W103</f>
        <v>75</v>
      </c>
      <c r="X104" s="37"/>
      <c r="Y104" s="37"/>
      <c r="Z104" s="37"/>
    </row>
    <row r="105" spans="1:26" ht="17" customHeight="1" thickBot="1" x14ac:dyDescent="0.25">
      <c r="A105" s="2" t="s">
        <v>6</v>
      </c>
      <c r="B105" s="2" t="s">
        <v>2</v>
      </c>
      <c r="C105" s="4" t="s">
        <v>36</v>
      </c>
      <c r="D105" s="4" t="s">
        <v>14</v>
      </c>
      <c r="E105" s="4" t="s">
        <v>15</v>
      </c>
      <c r="F105" s="32" t="s">
        <v>16</v>
      </c>
      <c r="G105" s="32"/>
      <c r="H105" s="32"/>
      <c r="J105" s="2" t="s">
        <v>6</v>
      </c>
      <c r="K105" s="2" t="s">
        <v>2</v>
      </c>
      <c r="L105" s="4" t="s">
        <v>36</v>
      </c>
      <c r="M105" s="4" t="s">
        <v>14</v>
      </c>
      <c r="N105" s="4" t="s">
        <v>15</v>
      </c>
      <c r="O105" s="32" t="s">
        <v>16</v>
      </c>
      <c r="P105" s="32"/>
      <c r="Q105" s="32"/>
      <c r="S105" s="2" t="s">
        <v>6</v>
      </c>
      <c r="T105" s="2" t="s">
        <v>2</v>
      </c>
      <c r="U105" s="4" t="s">
        <v>36</v>
      </c>
      <c r="V105" s="4" t="s">
        <v>14</v>
      </c>
      <c r="W105" s="4" t="s">
        <v>15</v>
      </c>
      <c r="X105" s="32" t="s">
        <v>16</v>
      </c>
      <c r="Y105" s="32"/>
      <c r="Z105" s="32"/>
    </row>
    <row r="106" spans="1:26" ht="16" customHeight="1" x14ac:dyDescent="0.2">
      <c r="C106" s="9" t="s">
        <v>21</v>
      </c>
      <c r="D106" s="11">
        <v>10</v>
      </c>
      <c r="E106" s="12" t="s">
        <v>24</v>
      </c>
      <c r="F106" s="34" t="s">
        <v>50</v>
      </c>
      <c r="G106" s="35"/>
      <c r="H106" s="35"/>
      <c r="L106" s="9" t="s">
        <v>21</v>
      </c>
      <c r="M106" s="11">
        <v>12</v>
      </c>
      <c r="N106" s="12" t="s">
        <v>24</v>
      </c>
      <c r="O106" s="37" t="s">
        <v>58</v>
      </c>
      <c r="P106" s="37"/>
      <c r="Q106" s="37"/>
      <c r="U106" s="9" t="s">
        <v>21</v>
      </c>
      <c r="V106" s="11">
        <v>12</v>
      </c>
      <c r="W106" s="12" t="s">
        <v>24</v>
      </c>
      <c r="X106" s="37" t="s">
        <v>129</v>
      </c>
      <c r="Y106" s="37"/>
      <c r="Z106" s="37"/>
    </row>
    <row r="107" spans="1:26" x14ac:dyDescent="0.2">
      <c r="C107" s="9" t="s">
        <v>21</v>
      </c>
      <c r="D107" s="11">
        <v>10</v>
      </c>
      <c r="E107" s="12" t="s">
        <v>24</v>
      </c>
      <c r="F107" s="35"/>
      <c r="G107" s="35"/>
      <c r="H107" s="35"/>
      <c r="L107" s="9" t="s">
        <v>21</v>
      </c>
      <c r="M107" s="11">
        <v>12</v>
      </c>
      <c r="N107" s="12" t="s">
        <v>24</v>
      </c>
      <c r="O107" s="37"/>
      <c r="P107" s="37"/>
      <c r="Q107" s="37"/>
      <c r="U107" s="9" t="s">
        <v>21</v>
      </c>
      <c r="V107" s="11">
        <v>12</v>
      </c>
      <c r="W107" s="12" t="s">
        <v>24</v>
      </c>
      <c r="X107" s="37"/>
      <c r="Y107" s="37"/>
      <c r="Z107" s="37"/>
    </row>
    <row r="108" spans="1:26" x14ac:dyDescent="0.2">
      <c r="C108" s="9" t="s">
        <v>21</v>
      </c>
      <c r="D108" s="11">
        <v>10</v>
      </c>
      <c r="E108" s="12" t="s">
        <v>24</v>
      </c>
      <c r="F108" s="35"/>
      <c r="G108" s="35"/>
      <c r="H108" s="35"/>
      <c r="L108" s="9" t="s">
        <v>21</v>
      </c>
      <c r="M108" s="11">
        <v>12</v>
      </c>
      <c r="N108" s="12" t="s">
        <v>24</v>
      </c>
      <c r="O108" s="37"/>
      <c r="P108" s="37"/>
      <c r="Q108" s="37"/>
      <c r="U108" s="9" t="s">
        <v>21</v>
      </c>
      <c r="V108" s="11">
        <v>12</v>
      </c>
      <c r="W108" s="12" t="s">
        <v>24</v>
      </c>
      <c r="X108" s="37"/>
      <c r="Y108" s="37"/>
      <c r="Z108" s="37"/>
    </row>
    <row r="109" spans="1:26" ht="17" thickBot="1" x14ac:dyDescent="0.25">
      <c r="A109" s="2" t="s">
        <v>22</v>
      </c>
      <c r="B109" s="2" t="s">
        <v>2</v>
      </c>
      <c r="C109" s="4" t="s">
        <v>36</v>
      </c>
      <c r="D109" s="4" t="s">
        <v>14</v>
      </c>
      <c r="E109" s="4" t="s">
        <v>15</v>
      </c>
      <c r="F109" s="32" t="s">
        <v>16</v>
      </c>
      <c r="G109" s="32"/>
      <c r="H109" s="32"/>
      <c r="J109" s="2" t="s">
        <v>22</v>
      </c>
      <c r="K109" s="2" t="s">
        <v>2</v>
      </c>
      <c r="L109" s="4" t="s">
        <v>36</v>
      </c>
      <c r="M109" s="4" t="s">
        <v>14</v>
      </c>
      <c r="N109" s="4" t="s">
        <v>15</v>
      </c>
      <c r="O109" s="32" t="s">
        <v>16</v>
      </c>
      <c r="P109" s="32"/>
      <c r="Q109" s="32"/>
      <c r="S109" s="2" t="s">
        <v>22</v>
      </c>
      <c r="T109" s="2" t="s">
        <v>2</v>
      </c>
      <c r="U109" s="4" t="s">
        <v>36</v>
      </c>
      <c r="V109" s="4" t="s">
        <v>14</v>
      </c>
      <c r="W109" s="4" t="s">
        <v>15</v>
      </c>
      <c r="X109" s="32" t="s">
        <v>16</v>
      </c>
      <c r="Y109" s="32"/>
      <c r="Z109" s="32"/>
    </row>
    <row r="110" spans="1:26" x14ac:dyDescent="0.2">
      <c r="C110" s="9" t="s">
        <v>21</v>
      </c>
      <c r="D110" s="6">
        <v>10</v>
      </c>
      <c r="E110" s="12" t="s">
        <v>24</v>
      </c>
      <c r="F110" s="37" t="s">
        <v>51</v>
      </c>
      <c r="G110" s="37"/>
      <c r="H110" s="37"/>
      <c r="L110" s="9" t="s">
        <v>21</v>
      </c>
      <c r="M110" s="6">
        <v>12</v>
      </c>
      <c r="N110" s="12" t="s">
        <v>24</v>
      </c>
      <c r="O110" s="37" t="s">
        <v>60</v>
      </c>
      <c r="P110" s="37"/>
      <c r="Q110" s="37"/>
      <c r="U110" s="9" t="s">
        <v>21</v>
      </c>
      <c r="V110" s="6">
        <v>12</v>
      </c>
      <c r="W110" s="12" t="s">
        <v>24</v>
      </c>
      <c r="X110" s="37"/>
      <c r="Y110" s="37"/>
      <c r="Z110" s="37"/>
    </row>
    <row r="111" spans="1:26" x14ac:dyDescent="0.2">
      <c r="C111" s="9" t="s">
        <v>21</v>
      </c>
      <c r="D111" s="6">
        <v>10</v>
      </c>
      <c r="E111" s="12" t="s">
        <v>24</v>
      </c>
      <c r="F111" s="37"/>
      <c r="G111" s="37"/>
      <c r="H111" s="37"/>
      <c r="L111" s="9" t="s">
        <v>21</v>
      </c>
      <c r="M111" s="6">
        <v>12</v>
      </c>
      <c r="N111" s="12" t="s">
        <v>24</v>
      </c>
      <c r="O111" s="37"/>
      <c r="P111" s="37"/>
      <c r="Q111" s="37"/>
      <c r="U111" s="9" t="s">
        <v>21</v>
      </c>
      <c r="V111" s="6">
        <v>12</v>
      </c>
      <c r="W111" s="12" t="s">
        <v>24</v>
      </c>
      <c r="X111" s="37"/>
      <c r="Y111" s="37"/>
      <c r="Z111" s="37"/>
    </row>
    <row r="112" spans="1:26" x14ac:dyDescent="0.2">
      <c r="C112" s="9" t="s">
        <v>21</v>
      </c>
      <c r="D112" s="6">
        <v>10</v>
      </c>
      <c r="E112" s="12" t="s">
        <v>24</v>
      </c>
      <c r="F112" s="37"/>
      <c r="G112" s="37"/>
      <c r="H112" s="37"/>
      <c r="L112" s="9" t="s">
        <v>21</v>
      </c>
      <c r="M112" s="6">
        <v>12</v>
      </c>
      <c r="N112" s="12" t="s">
        <v>24</v>
      </c>
      <c r="O112" s="37"/>
      <c r="P112" s="37"/>
      <c r="Q112" s="37"/>
      <c r="U112" s="9" t="s">
        <v>21</v>
      </c>
      <c r="V112" s="6">
        <v>12</v>
      </c>
      <c r="W112" s="12" t="s">
        <v>24</v>
      </c>
      <c r="X112" s="37"/>
      <c r="Y112" s="37"/>
      <c r="Z112" s="37"/>
    </row>
  </sheetData>
  <mergeCells count="124">
    <mergeCell ref="C1:N3"/>
    <mergeCell ref="X105:Z105"/>
    <mergeCell ref="X44:Z46"/>
    <mergeCell ref="X106:Z108"/>
    <mergeCell ref="X109:Z109"/>
    <mergeCell ref="X110:Z112"/>
    <mergeCell ref="X12:Z12"/>
    <mergeCell ref="X13:Z17"/>
    <mergeCell ref="X18:Z18"/>
    <mergeCell ref="X19:Z22"/>
    <mergeCell ref="X23:Z23"/>
    <mergeCell ref="X24:Z26"/>
    <mergeCell ref="X27:Z27"/>
    <mergeCell ref="X28:Z29"/>
    <mergeCell ref="X30:Z30"/>
    <mergeCell ref="X33:Z33"/>
    <mergeCell ref="X34:Z38"/>
    <mergeCell ref="X39:Z39"/>
    <mergeCell ref="X86:Z86"/>
    <mergeCell ref="X87:Z98"/>
    <mergeCell ref="X99:Z99"/>
    <mergeCell ref="X100:Z104"/>
    <mergeCell ref="X72:Z72"/>
    <mergeCell ref="X73:Z75"/>
    <mergeCell ref="X76:Z76"/>
    <mergeCell ref="X77:Z79"/>
    <mergeCell ref="X80:Z80"/>
    <mergeCell ref="X81:Z83"/>
    <mergeCell ref="X60:Z61"/>
    <mergeCell ref="X62:Z62"/>
    <mergeCell ref="X63:Z64"/>
    <mergeCell ref="X67:Z67"/>
    <mergeCell ref="X68:Z71"/>
    <mergeCell ref="X49:Z49"/>
    <mergeCell ref="X50:Z55"/>
    <mergeCell ref="X56:Z56"/>
    <mergeCell ref="X57:Z58"/>
    <mergeCell ref="X59:Z59"/>
    <mergeCell ref="X40:Z42"/>
    <mergeCell ref="X43:Z43"/>
    <mergeCell ref="O109:Q109"/>
    <mergeCell ref="O110:Q112"/>
    <mergeCell ref="O87:Q98"/>
    <mergeCell ref="O99:Q99"/>
    <mergeCell ref="O100:Q104"/>
    <mergeCell ref="O105:Q105"/>
    <mergeCell ref="O106:Q108"/>
    <mergeCell ref="O76:Q76"/>
    <mergeCell ref="O77:Q79"/>
    <mergeCell ref="O80:Q80"/>
    <mergeCell ref="O81:Q83"/>
    <mergeCell ref="O86:Q86"/>
    <mergeCell ref="O63:Q64"/>
    <mergeCell ref="O67:Q67"/>
    <mergeCell ref="O68:Q71"/>
    <mergeCell ref="O72:Q72"/>
    <mergeCell ref="O73:Q75"/>
    <mergeCell ref="O56:Q56"/>
    <mergeCell ref="O57:Q58"/>
    <mergeCell ref="O59:Q59"/>
    <mergeCell ref="O60:Q61"/>
    <mergeCell ref="O62:Q62"/>
    <mergeCell ref="O44:Q46"/>
    <mergeCell ref="O49:Q49"/>
    <mergeCell ref="O50:Q55"/>
    <mergeCell ref="F110:H112"/>
    <mergeCell ref="F81:H83"/>
    <mergeCell ref="F80:H80"/>
    <mergeCell ref="F76:H76"/>
    <mergeCell ref="F72:H72"/>
    <mergeCell ref="F67:H67"/>
    <mergeCell ref="O12:Q12"/>
    <mergeCell ref="O13:Q17"/>
    <mergeCell ref="O18:Q18"/>
    <mergeCell ref="O19:Q22"/>
    <mergeCell ref="O23:Q23"/>
    <mergeCell ref="O24:Q26"/>
    <mergeCell ref="O27:Q27"/>
    <mergeCell ref="O28:Q29"/>
    <mergeCell ref="O30:Q30"/>
    <mergeCell ref="O33:Q33"/>
    <mergeCell ref="O34:Q38"/>
    <mergeCell ref="O39:Q39"/>
    <mergeCell ref="O40:Q42"/>
    <mergeCell ref="O43:Q43"/>
    <mergeCell ref="F106:H108"/>
    <mergeCell ref="F109:H109"/>
    <mergeCell ref="F86:H86"/>
    <mergeCell ref="F87:H98"/>
    <mergeCell ref="F99:H99"/>
    <mergeCell ref="F100:H104"/>
    <mergeCell ref="F105:H105"/>
    <mergeCell ref="F40:H42"/>
    <mergeCell ref="F63:H64"/>
    <mergeCell ref="F60:H61"/>
    <mergeCell ref="F57:H58"/>
    <mergeCell ref="F50:H55"/>
    <mergeCell ref="F56:H56"/>
    <mergeCell ref="F59:H59"/>
    <mergeCell ref="F62:H62"/>
    <mergeCell ref="F44:H46"/>
    <mergeCell ref="F77:H79"/>
    <mergeCell ref="F73:H75"/>
    <mergeCell ref="F68:H71"/>
    <mergeCell ref="C4:N4"/>
    <mergeCell ref="D5:E5"/>
    <mergeCell ref="D6:E6"/>
    <mergeCell ref="D7:E7"/>
    <mergeCell ref="D8:E8"/>
    <mergeCell ref="F43:H43"/>
    <mergeCell ref="F39:H39"/>
    <mergeCell ref="F33:H33"/>
    <mergeCell ref="F49:H49"/>
    <mergeCell ref="F34:H38"/>
    <mergeCell ref="F12:H12"/>
    <mergeCell ref="F18:H18"/>
    <mergeCell ref="F23:H23"/>
    <mergeCell ref="F27:H27"/>
    <mergeCell ref="F30:H30"/>
    <mergeCell ref="F28:H29"/>
    <mergeCell ref="F24:H26"/>
    <mergeCell ref="F19:H22"/>
    <mergeCell ref="F13:H17"/>
    <mergeCell ref="G5:N8"/>
  </mergeCells>
  <phoneticPr fontId="9" type="noConversion"/>
  <pageMargins left="0.7" right="0.7" top="0.75" bottom="0.75" header="0.3" footer="0.3"/>
  <pageSetup scale="2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tabSelected="1" topLeftCell="M85" workbookViewId="0">
      <selection activeCell="X100" sqref="X100:Z100"/>
    </sheetView>
  </sheetViews>
  <sheetFormatPr baseColWidth="10" defaultRowHeight="16" x14ac:dyDescent="0.2"/>
  <cols>
    <col min="3" max="3" width="22.83203125" bestFit="1" customWidth="1"/>
    <col min="5" max="5" width="11.5" bestFit="1" customWidth="1"/>
    <col min="8" max="8" width="45.83203125" customWidth="1"/>
    <col min="9" max="9" width="4.1640625" style="21" customWidth="1"/>
    <col min="11" max="11" width="9.6640625" customWidth="1"/>
    <col min="12" max="12" width="24.33203125" bestFit="1" customWidth="1"/>
    <col min="14" max="14" width="18.33203125" customWidth="1"/>
    <col min="15" max="15" width="13.5" bestFit="1" customWidth="1"/>
    <col min="16" max="16" width="45.33203125" customWidth="1"/>
    <col min="17" max="17" width="4.6640625" customWidth="1"/>
    <col min="18" max="18" width="4" customWidth="1"/>
    <col min="19" max="19" width="10.1640625" bestFit="1" customWidth="1"/>
    <col min="20" max="20" width="9" bestFit="1" customWidth="1"/>
    <col min="21" max="21" width="21.83203125" bestFit="1" customWidth="1"/>
    <col min="22" max="22" width="13.5" customWidth="1"/>
    <col min="23" max="23" width="10.5" bestFit="1" customWidth="1"/>
    <col min="24" max="24" width="2.5" customWidth="1"/>
    <col min="25" max="25" width="24.33203125" bestFit="1" customWidth="1"/>
    <col min="26" max="26" width="45.6640625" customWidth="1"/>
    <col min="27" max="27" width="4.1640625" customWidth="1"/>
  </cols>
  <sheetData>
    <row r="1" spans="1:27" x14ac:dyDescent="0.2">
      <c r="B1" s="24"/>
      <c r="C1" s="40" t="s">
        <v>162</v>
      </c>
      <c r="D1" s="41"/>
      <c r="E1" s="41"/>
      <c r="F1" s="41"/>
      <c r="G1" s="41"/>
      <c r="H1" s="41"/>
      <c r="I1" s="41"/>
      <c r="J1" s="41"/>
      <c r="K1" s="41"/>
      <c r="L1" s="41"/>
      <c r="M1" s="41"/>
      <c r="N1" s="42"/>
    </row>
    <row r="2" spans="1:27" x14ac:dyDescent="0.2">
      <c r="B2" s="24"/>
      <c r="C2" s="40"/>
      <c r="D2" s="41"/>
      <c r="E2" s="41"/>
      <c r="F2" s="41"/>
      <c r="G2" s="41"/>
      <c r="H2" s="41"/>
      <c r="I2" s="41"/>
      <c r="J2" s="41"/>
      <c r="K2" s="41"/>
      <c r="L2" s="41"/>
      <c r="M2" s="41"/>
      <c r="N2" s="42"/>
    </row>
    <row r="3" spans="1:27" ht="17" thickBot="1" x14ac:dyDescent="0.25">
      <c r="B3" s="24"/>
      <c r="C3" s="40"/>
      <c r="D3" s="41"/>
      <c r="E3" s="41"/>
      <c r="F3" s="41"/>
      <c r="G3" s="41"/>
      <c r="H3" s="41"/>
      <c r="I3" s="41"/>
      <c r="J3" s="41"/>
      <c r="K3" s="41"/>
      <c r="L3" s="41"/>
      <c r="M3" s="41"/>
      <c r="N3" s="42"/>
    </row>
    <row r="4" spans="1:27" ht="22" thickTop="1" x14ac:dyDescent="0.2">
      <c r="B4" s="24"/>
      <c r="C4" s="43" t="s">
        <v>136</v>
      </c>
      <c r="D4" s="44"/>
      <c r="E4" s="44"/>
      <c r="F4" s="44"/>
      <c r="G4" s="44"/>
      <c r="H4" s="44"/>
      <c r="I4" s="44"/>
      <c r="J4" s="44"/>
      <c r="K4" s="44"/>
      <c r="L4" s="44"/>
      <c r="M4" s="44"/>
      <c r="N4" s="45"/>
    </row>
    <row r="5" spans="1:27" ht="16" customHeight="1" x14ac:dyDescent="0.2">
      <c r="B5" s="24"/>
      <c r="C5" s="27" t="s">
        <v>132</v>
      </c>
      <c r="D5" s="28">
        <v>200</v>
      </c>
      <c r="E5" s="29"/>
      <c r="F5" s="22"/>
      <c r="G5" s="47" t="s">
        <v>160</v>
      </c>
      <c r="H5" s="48"/>
      <c r="I5" s="48"/>
      <c r="J5" s="48"/>
      <c r="K5" s="48"/>
      <c r="L5" s="48"/>
      <c r="M5" s="48"/>
      <c r="N5" s="49"/>
    </row>
    <row r="6" spans="1:27" ht="17" customHeight="1" x14ac:dyDescent="0.2">
      <c r="B6" s="24"/>
      <c r="C6" s="26" t="s">
        <v>133</v>
      </c>
      <c r="D6" s="28">
        <v>100</v>
      </c>
      <c r="E6" s="29"/>
      <c r="F6" s="22"/>
      <c r="G6" s="50"/>
      <c r="H6" s="51"/>
      <c r="I6" s="51"/>
      <c r="J6" s="51"/>
      <c r="K6" s="51"/>
      <c r="L6" s="51"/>
      <c r="M6" s="51"/>
      <c r="N6" s="52"/>
    </row>
    <row r="7" spans="1:27" x14ac:dyDescent="0.2">
      <c r="B7" s="24"/>
      <c r="C7" s="26" t="s">
        <v>134</v>
      </c>
      <c r="D7" s="28">
        <v>300</v>
      </c>
      <c r="E7" s="29"/>
      <c r="F7" s="23"/>
      <c r="G7" s="50"/>
      <c r="H7" s="51"/>
      <c r="I7" s="51"/>
      <c r="J7" s="51"/>
      <c r="K7" s="51"/>
      <c r="L7" s="51"/>
      <c r="M7" s="51"/>
      <c r="N7" s="52"/>
    </row>
    <row r="8" spans="1:27" ht="16" customHeight="1" x14ac:dyDescent="0.2">
      <c r="B8" s="24"/>
      <c r="C8" s="25" t="s">
        <v>135</v>
      </c>
      <c r="D8" s="30">
        <v>5</v>
      </c>
      <c r="E8" s="31"/>
      <c r="F8" s="23"/>
      <c r="G8" s="50"/>
      <c r="H8" s="51"/>
      <c r="I8" s="51"/>
      <c r="J8" s="51"/>
      <c r="K8" s="51"/>
      <c r="L8" s="51"/>
      <c r="M8" s="51"/>
      <c r="N8" s="52"/>
    </row>
    <row r="9" spans="1:27"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row>
    <row r="10" spans="1:27" ht="21" thickBot="1" x14ac:dyDescent="0.3">
      <c r="C10" s="3" t="s">
        <v>19</v>
      </c>
      <c r="D10" s="3"/>
      <c r="E10" s="3"/>
      <c r="F10" s="3"/>
      <c r="G10" s="3"/>
      <c r="H10" s="3"/>
      <c r="L10" s="3" t="s">
        <v>93</v>
      </c>
      <c r="M10" s="3"/>
      <c r="N10" s="3"/>
      <c r="O10" s="3"/>
      <c r="P10" s="3"/>
      <c r="Q10" s="3"/>
      <c r="U10" s="3" t="s">
        <v>94</v>
      </c>
      <c r="V10" s="3"/>
      <c r="W10" s="3"/>
      <c r="X10" s="3"/>
      <c r="Y10" s="3"/>
      <c r="Z10" s="3"/>
    </row>
    <row r="11" spans="1:27" ht="19" thickTop="1" thickBot="1" x14ac:dyDescent="0.25">
      <c r="A11" s="8" t="s">
        <v>31</v>
      </c>
      <c r="B11" s="8" t="s">
        <v>32</v>
      </c>
      <c r="C11" s="1" t="s">
        <v>13</v>
      </c>
      <c r="D11" s="1"/>
      <c r="E11" s="1"/>
      <c r="F11" s="1"/>
      <c r="G11" s="1"/>
      <c r="H11" s="1"/>
      <c r="J11" s="8" t="s">
        <v>31</v>
      </c>
      <c r="K11" s="8" t="s">
        <v>32</v>
      </c>
      <c r="L11" s="1" t="s">
        <v>13</v>
      </c>
      <c r="M11" s="1"/>
      <c r="N11" s="1"/>
      <c r="O11" s="1"/>
      <c r="P11" s="1"/>
      <c r="Q11" s="1"/>
      <c r="S11" s="8" t="s">
        <v>31</v>
      </c>
      <c r="T11" s="8" t="s">
        <v>32</v>
      </c>
      <c r="U11" s="1" t="s">
        <v>13</v>
      </c>
      <c r="V11" s="1"/>
      <c r="W11" s="1"/>
      <c r="X11" s="1"/>
      <c r="Y11" s="1"/>
      <c r="Z11" s="1"/>
    </row>
    <row r="12" spans="1:27" ht="18" thickTop="1" thickBot="1" x14ac:dyDescent="0.25">
      <c r="A12" s="2" t="s">
        <v>0</v>
      </c>
      <c r="B12" s="2" t="s">
        <v>30</v>
      </c>
      <c r="C12" s="4" t="s">
        <v>0</v>
      </c>
      <c r="D12" s="4" t="s">
        <v>14</v>
      </c>
      <c r="E12" s="4" t="s">
        <v>15</v>
      </c>
      <c r="F12" s="33" t="s">
        <v>16</v>
      </c>
      <c r="G12" s="33"/>
      <c r="H12" s="33"/>
      <c r="J12" s="2" t="s">
        <v>0</v>
      </c>
      <c r="K12" s="2" t="s">
        <v>30</v>
      </c>
      <c r="L12" s="4" t="s">
        <v>0</v>
      </c>
      <c r="M12" s="4" t="s">
        <v>14</v>
      </c>
      <c r="N12" s="4" t="s">
        <v>15</v>
      </c>
      <c r="O12" s="33" t="s">
        <v>16</v>
      </c>
      <c r="P12" s="33"/>
      <c r="Q12" s="33"/>
      <c r="S12" s="2" t="s">
        <v>0</v>
      </c>
      <c r="T12" s="2" t="s">
        <v>30</v>
      </c>
      <c r="U12" s="4" t="s">
        <v>0</v>
      </c>
      <c r="V12" s="4" t="s">
        <v>14</v>
      </c>
      <c r="W12" s="4" t="s">
        <v>15</v>
      </c>
      <c r="X12" s="33" t="s">
        <v>16</v>
      </c>
      <c r="Y12" s="33"/>
      <c r="Z12" s="33"/>
    </row>
    <row r="13" spans="1:27" ht="16" customHeight="1" x14ac:dyDescent="0.2">
      <c r="C13" s="9" t="s">
        <v>20</v>
      </c>
      <c r="D13" s="17">
        <v>3</v>
      </c>
      <c r="E13" s="6">
        <f>MROUND($D$5*0.65,$D$8)</f>
        <v>130</v>
      </c>
      <c r="F13" s="34" t="s">
        <v>140</v>
      </c>
      <c r="G13" s="34"/>
      <c r="H13" s="34"/>
      <c r="L13" s="9" t="s">
        <v>21</v>
      </c>
      <c r="M13" s="17">
        <v>2</v>
      </c>
      <c r="N13" s="6">
        <f>MROUND($D$5*0.85,$D$8)</f>
        <v>170</v>
      </c>
      <c r="O13" s="34" t="s">
        <v>95</v>
      </c>
      <c r="P13" s="34"/>
      <c r="Q13" s="34"/>
      <c r="U13" s="9" t="s">
        <v>21</v>
      </c>
      <c r="V13" s="17">
        <v>3</v>
      </c>
      <c r="W13" s="6">
        <f>MROUND($D$5*0.79,$D$8)</f>
        <v>160</v>
      </c>
      <c r="X13" s="34" t="s">
        <v>141</v>
      </c>
      <c r="Y13" s="34"/>
      <c r="Z13" s="34"/>
    </row>
    <row r="14" spans="1:27" x14ac:dyDescent="0.2">
      <c r="C14" s="9" t="s">
        <v>20</v>
      </c>
      <c r="D14" s="17">
        <v>2</v>
      </c>
      <c r="E14" s="6">
        <f>MROUND($D$5*0.7,$D$8)</f>
        <v>140</v>
      </c>
      <c r="F14" s="34"/>
      <c r="G14" s="34"/>
      <c r="H14" s="34"/>
      <c r="L14" s="9" t="s">
        <v>21</v>
      </c>
      <c r="M14" s="17">
        <v>2</v>
      </c>
      <c r="N14" s="6">
        <f>N13</f>
        <v>170</v>
      </c>
      <c r="O14" s="34"/>
      <c r="P14" s="34"/>
      <c r="Q14" s="34"/>
      <c r="U14" s="9" t="s">
        <v>21</v>
      </c>
      <c r="V14" s="17">
        <v>3</v>
      </c>
      <c r="W14" s="6">
        <f>W13</f>
        <v>160</v>
      </c>
      <c r="X14" s="34"/>
      <c r="Y14" s="34"/>
      <c r="Z14" s="34"/>
    </row>
    <row r="15" spans="1:27" x14ac:dyDescent="0.2">
      <c r="C15" s="9" t="s">
        <v>20</v>
      </c>
      <c r="D15" s="17">
        <v>1</v>
      </c>
      <c r="E15" s="6">
        <f>MROUND($D$5*0.75,$D$8)</f>
        <v>150</v>
      </c>
      <c r="F15" s="34"/>
      <c r="G15" s="34"/>
      <c r="H15" s="34"/>
      <c r="L15" s="9" t="s">
        <v>21</v>
      </c>
      <c r="M15" s="17">
        <v>2</v>
      </c>
      <c r="N15" s="6">
        <f>N14</f>
        <v>170</v>
      </c>
      <c r="O15" s="34"/>
      <c r="P15" s="34"/>
      <c r="Q15" s="34"/>
      <c r="U15" s="9" t="s">
        <v>21</v>
      </c>
      <c r="V15" s="17">
        <v>3</v>
      </c>
      <c r="W15" s="6">
        <f>W14</f>
        <v>160</v>
      </c>
      <c r="X15" s="34"/>
      <c r="Y15" s="34"/>
      <c r="Z15" s="34"/>
    </row>
    <row r="16" spans="1:27" x14ac:dyDescent="0.2">
      <c r="C16" s="9" t="s">
        <v>21</v>
      </c>
      <c r="D16" s="17">
        <v>5</v>
      </c>
      <c r="E16" s="6">
        <f>MROUND($D$5*0.8,$D$8)</f>
        <v>160</v>
      </c>
      <c r="F16" s="34"/>
      <c r="G16" s="34"/>
      <c r="H16" s="34"/>
      <c r="L16" s="9" t="s">
        <v>21</v>
      </c>
      <c r="M16" s="17">
        <v>2</v>
      </c>
      <c r="N16" s="6">
        <f>N15</f>
        <v>170</v>
      </c>
      <c r="O16" s="34"/>
      <c r="P16" s="34"/>
      <c r="Q16" s="34"/>
      <c r="U16" s="9" t="s">
        <v>21</v>
      </c>
      <c r="V16" s="17">
        <v>3</v>
      </c>
      <c r="W16" s="6">
        <f>W15</f>
        <v>160</v>
      </c>
      <c r="X16" s="34"/>
      <c r="Y16" s="34"/>
      <c r="Z16" s="34"/>
    </row>
    <row r="17" spans="1:27" x14ac:dyDescent="0.2">
      <c r="C17" s="9" t="s">
        <v>21</v>
      </c>
      <c r="D17" s="11">
        <v>5</v>
      </c>
      <c r="E17" s="6">
        <f>E16</f>
        <v>160</v>
      </c>
      <c r="F17" s="34"/>
      <c r="G17" s="34"/>
      <c r="H17" s="34"/>
      <c r="L17" s="9" t="s">
        <v>21</v>
      </c>
      <c r="M17" s="17">
        <v>2</v>
      </c>
      <c r="N17" s="6">
        <f>N16</f>
        <v>170</v>
      </c>
      <c r="O17" s="34"/>
      <c r="P17" s="34"/>
      <c r="Q17" s="34"/>
      <c r="U17" s="9" t="s">
        <v>21</v>
      </c>
      <c r="V17" s="17">
        <v>3</v>
      </c>
      <c r="W17" s="6">
        <f>W16</f>
        <v>160</v>
      </c>
      <c r="X17" s="34"/>
      <c r="Y17" s="34"/>
      <c r="Z17" s="34"/>
    </row>
    <row r="18" spans="1:27" x14ac:dyDescent="0.2">
      <c r="C18" s="9"/>
      <c r="D18" s="11"/>
      <c r="E18" s="6"/>
      <c r="F18" s="34"/>
      <c r="G18" s="34"/>
      <c r="H18" s="34"/>
      <c r="L18" s="9" t="s">
        <v>21</v>
      </c>
      <c r="M18" s="11">
        <v>2</v>
      </c>
      <c r="N18" s="6">
        <f>N17</f>
        <v>170</v>
      </c>
      <c r="O18" s="34"/>
      <c r="P18" s="34"/>
      <c r="Q18" s="34"/>
      <c r="U18" s="9" t="s">
        <v>21</v>
      </c>
      <c r="V18" s="11">
        <v>3</v>
      </c>
      <c r="W18" s="6">
        <f>W17</f>
        <v>160</v>
      </c>
      <c r="X18" s="34"/>
      <c r="Y18" s="34"/>
      <c r="Z18" s="34"/>
    </row>
    <row r="19" spans="1:27" ht="17" customHeight="1" thickBot="1" x14ac:dyDescent="0.25">
      <c r="A19" s="2" t="s">
        <v>1</v>
      </c>
      <c r="B19" s="2" t="s">
        <v>28</v>
      </c>
      <c r="C19" s="4" t="s">
        <v>96</v>
      </c>
      <c r="D19" s="4" t="s">
        <v>14</v>
      </c>
      <c r="E19" s="4" t="s">
        <v>15</v>
      </c>
      <c r="F19" s="32" t="s">
        <v>16</v>
      </c>
      <c r="G19" s="32"/>
      <c r="H19" s="32"/>
      <c r="J19" s="2" t="s">
        <v>1</v>
      </c>
      <c r="K19" s="2" t="s">
        <v>28</v>
      </c>
      <c r="L19" s="4" t="s">
        <v>96</v>
      </c>
      <c r="M19" s="4" t="s">
        <v>14</v>
      </c>
      <c r="N19" s="4" t="s">
        <v>15</v>
      </c>
      <c r="O19" s="32" t="s">
        <v>16</v>
      </c>
      <c r="P19" s="32"/>
      <c r="Q19" s="32"/>
      <c r="S19" s="2" t="s">
        <v>1</v>
      </c>
      <c r="T19" s="2" t="s">
        <v>28</v>
      </c>
      <c r="U19" s="4" t="s">
        <v>96</v>
      </c>
      <c r="V19" s="4" t="s">
        <v>14</v>
      </c>
      <c r="W19" s="4" t="s">
        <v>15</v>
      </c>
      <c r="X19" s="32" t="s">
        <v>16</v>
      </c>
      <c r="Y19" s="32"/>
      <c r="Z19" s="32"/>
    </row>
    <row r="20" spans="1:27" ht="16" customHeight="1" x14ac:dyDescent="0.2">
      <c r="C20" s="9" t="s">
        <v>21</v>
      </c>
      <c r="D20" s="6">
        <v>5</v>
      </c>
      <c r="E20" s="17">
        <f>MROUND(D6*0.85,$D$8)</f>
        <v>85</v>
      </c>
      <c r="F20" s="34" t="s">
        <v>137</v>
      </c>
      <c r="G20" s="34"/>
      <c r="H20" s="34"/>
      <c r="L20" s="9" t="s">
        <v>21</v>
      </c>
      <c r="M20" s="6">
        <v>3</v>
      </c>
      <c r="N20" s="17">
        <f>MROUND($D$6*0.9,$D$8)</f>
        <v>90</v>
      </c>
      <c r="O20" s="34" t="s">
        <v>138</v>
      </c>
      <c r="P20" s="34"/>
      <c r="Q20" s="34"/>
      <c r="U20" s="9" t="s">
        <v>21</v>
      </c>
      <c r="V20" s="6">
        <v>3</v>
      </c>
      <c r="W20" s="17">
        <f>N20</f>
        <v>90</v>
      </c>
      <c r="X20" s="34" t="s">
        <v>139</v>
      </c>
      <c r="Y20" s="34"/>
      <c r="Z20" s="34"/>
    </row>
    <row r="21" spans="1:27" x14ac:dyDescent="0.2">
      <c r="C21" s="9" t="s">
        <v>21</v>
      </c>
      <c r="D21" s="6">
        <v>5</v>
      </c>
      <c r="E21" s="17">
        <f>E20</f>
        <v>85</v>
      </c>
      <c r="F21" s="34"/>
      <c r="G21" s="34"/>
      <c r="H21" s="34"/>
      <c r="L21" s="9" t="s">
        <v>21</v>
      </c>
      <c r="M21" s="6">
        <v>3</v>
      </c>
      <c r="N21" s="17">
        <f>N20</f>
        <v>90</v>
      </c>
      <c r="O21" s="34"/>
      <c r="P21" s="34"/>
      <c r="Q21" s="34"/>
      <c r="U21" s="9" t="s">
        <v>21</v>
      </c>
      <c r="V21" s="12" t="s">
        <v>97</v>
      </c>
      <c r="W21" s="17">
        <f>N21</f>
        <v>90</v>
      </c>
      <c r="X21" s="34"/>
      <c r="Y21" s="34"/>
      <c r="Z21" s="34"/>
    </row>
    <row r="22" spans="1:27" x14ac:dyDescent="0.2">
      <c r="C22" s="9" t="s">
        <v>21</v>
      </c>
      <c r="D22" s="6">
        <v>5</v>
      </c>
      <c r="E22" s="17">
        <f>E21</f>
        <v>85</v>
      </c>
      <c r="F22" s="34"/>
      <c r="G22" s="34"/>
      <c r="H22" s="34"/>
      <c r="L22" s="9" t="s">
        <v>21</v>
      </c>
      <c r="M22" s="6">
        <v>3</v>
      </c>
      <c r="N22" s="17">
        <f>N21</f>
        <v>90</v>
      </c>
      <c r="O22" s="34"/>
      <c r="P22" s="34"/>
      <c r="Q22" s="34"/>
      <c r="U22" s="9"/>
      <c r="V22" s="12"/>
      <c r="W22" s="17"/>
      <c r="X22" s="34"/>
      <c r="Y22" s="34"/>
      <c r="Z22" s="34"/>
    </row>
    <row r="23" spans="1:27" ht="17" thickBot="1" x14ac:dyDescent="0.25">
      <c r="A23" s="2" t="s">
        <v>23</v>
      </c>
      <c r="B23" s="2" t="s">
        <v>2</v>
      </c>
      <c r="C23" s="4" t="s">
        <v>98</v>
      </c>
      <c r="D23" s="4" t="s">
        <v>14</v>
      </c>
      <c r="E23" s="4" t="s">
        <v>15</v>
      </c>
      <c r="F23" s="32" t="s">
        <v>16</v>
      </c>
      <c r="G23" s="32"/>
      <c r="H23" s="32"/>
      <c r="J23" s="2" t="s">
        <v>23</v>
      </c>
      <c r="K23" s="2" t="s">
        <v>2</v>
      </c>
      <c r="L23" s="4" t="s">
        <v>98</v>
      </c>
      <c r="M23" s="4" t="s">
        <v>14</v>
      </c>
      <c r="N23" s="4" t="s">
        <v>15</v>
      </c>
      <c r="O23" s="32" t="s">
        <v>16</v>
      </c>
      <c r="P23" s="32"/>
      <c r="Q23" s="32"/>
      <c r="S23" s="2" t="s">
        <v>23</v>
      </c>
      <c r="T23" s="2" t="s">
        <v>2</v>
      </c>
      <c r="U23" s="4" t="s">
        <v>98</v>
      </c>
      <c r="V23" s="4" t="s">
        <v>14</v>
      </c>
      <c r="W23" s="4" t="s">
        <v>15</v>
      </c>
      <c r="X23" s="32" t="s">
        <v>16</v>
      </c>
      <c r="Y23" s="32"/>
      <c r="Z23" s="32"/>
    </row>
    <row r="24" spans="1:27" x14ac:dyDescent="0.2">
      <c r="C24" s="9" t="s">
        <v>21</v>
      </c>
      <c r="D24" s="9">
        <v>8</v>
      </c>
      <c r="E24" s="12" t="s">
        <v>24</v>
      </c>
      <c r="F24" s="34" t="s">
        <v>142</v>
      </c>
      <c r="G24" s="34"/>
      <c r="H24" s="34"/>
      <c r="L24" s="9" t="s">
        <v>21</v>
      </c>
      <c r="M24" s="9">
        <v>10</v>
      </c>
      <c r="N24" s="12" t="s">
        <v>24</v>
      </c>
      <c r="O24" s="34" t="s">
        <v>143</v>
      </c>
      <c r="P24" s="34"/>
      <c r="Q24" s="34"/>
      <c r="U24" s="9" t="s">
        <v>21</v>
      </c>
      <c r="V24" s="9">
        <v>12</v>
      </c>
      <c r="W24" s="12" t="s">
        <v>24</v>
      </c>
      <c r="X24" s="34" t="s">
        <v>99</v>
      </c>
      <c r="Y24" s="34"/>
      <c r="Z24" s="34"/>
    </row>
    <row r="25" spans="1:27" x14ac:dyDescent="0.2">
      <c r="C25" s="9" t="s">
        <v>21</v>
      </c>
      <c r="D25" s="9">
        <v>8</v>
      </c>
      <c r="E25" s="12" t="s">
        <v>24</v>
      </c>
      <c r="F25" s="34"/>
      <c r="G25" s="34"/>
      <c r="H25" s="34"/>
      <c r="L25" s="9" t="s">
        <v>21</v>
      </c>
      <c r="M25" s="9">
        <v>10</v>
      </c>
      <c r="N25" s="12" t="s">
        <v>24</v>
      </c>
      <c r="O25" s="34"/>
      <c r="P25" s="34"/>
      <c r="Q25" s="34"/>
      <c r="U25" s="9" t="s">
        <v>21</v>
      </c>
      <c r="V25" s="9">
        <v>12</v>
      </c>
      <c r="W25" s="12" t="s">
        <v>24</v>
      </c>
      <c r="X25" s="34"/>
      <c r="Y25" s="34"/>
      <c r="Z25" s="34"/>
    </row>
    <row r="26" spans="1:27" x14ac:dyDescent="0.2">
      <c r="C26" s="9" t="s">
        <v>21</v>
      </c>
      <c r="D26" s="9">
        <v>8</v>
      </c>
      <c r="E26" s="12" t="s">
        <v>24</v>
      </c>
      <c r="F26" s="34"/>
      <c r="G26" s="34"/>
      <c r="H26" s="34"/>
      <c r="L26" s="9" t="s">
        <v>21</v>
      </c>
      <c r="M26" s="9">
        <v>10</v>
      </c>
      <c r="N26" s="12" t="s">
        <v>24</v>
      </c>
      <c r="O26" s="34"/>
      <c r="P26" s="34"/>
      <c r="Q26" s="34"/>
      <c r="U26" s="9" t="s">
        <v>21</v>
      </c>
      <c r="V26" s="9">
        <v>12</v>
      </c>
      <c r="W26" s="12" t="s">
        <v>24</v>
      </c>
      <c r="X26" s="34"/>
      <c r="Y26" s="34"/>
      <c r="Z26" s="34"/>
    </row>
    <row r="27" spans="1:27" ht="17" thickBot="1" x14ac:dyDescent="0.25">
      <c r="A27" s="2" t="s">
        <v>3</v>
      </c>
      <c r="B27" s="2" t="s">
        <v>2</v>
      </c>
      <c r="C27" s="4" t="s">
        <v>36</v>
      </c>
      <c r="D27" s="4" t="s">
        <v>14</v>
      </c>
      <c r="E27" s="4" t="s">
        <v>15</v>
      </c>
      <c r="F27" s="32" t="s">
        <v>16</v>
      </c>
      <c r="G27" s="32"/>
      <c r="H27" s="32"/>
      <c r="J27" s="2" t="s">
        <v>3</v>
      </c>
      <c r="K27" s="2" t="s">
        <v>2</v>
      </c>
      <c r="L27" s="4" t="s">
        <v>36</v>
      </c>
      <c r="M27" s="4" t="s">
        <v>14</v>
      </c>
      <c r="N27" s="4" t="s">
        <v>15</v>
      </c>
      <c r="O27" s="32" t="s">
        <v>16</v>
      </c>
      <c r="P27" s="32"/>
      <c r="Q27" s="32"/>
      <c r="S27" s="2" t="s">
        <v>3</v>
      </c>
      <c r="T27" s="2" t="s">
        <v>2</v>
      </c>
      <c r="U27" s="4" t="s">
        <v>36</v>
      </c>
      <c r="V27" s="4" t="s">
        <v>14</v>
      </c>
      <c r="W27" s="4" t="s">
        <v>15</v>
      </c>
      <c r="X27" s="32" t="s">
        <v>16</v>
      </c>
      <c r="Y27" s="32"/>
      <c r="Z27" s="32"/>
    </row>
    <row r="28" spans="1:27" ht="17" customHeight="1" x14ac:dyDescent="0.2">
      <c r="A28" s="46"/>
      <c r="B28" s="46"/>
      <c r="C28" s="9" t="s">
        <v>21</v>
      </c>
      <c r="D28" s="9" t="s">
        <v>37</v>
      </c>
      <c r="E28" s="12" t="s">
        <v>38</v>
      </c>
      <c r="F28" s="34" t="s">
        <v>100</v>
      </c>
      <c r="G28" s="34"/>
      <c r="H28" s="34"/>
      <c r="J28" s="46"/>
      <c r="K28" s="46"/>
      <c r="L28" s="9" t="s">
        <v>21</v>
      </c>
      <c r="M28" s="9" t="s">
        <v>37</v>
      </c>
      <c r="N28" s="12" t="s">
        <v>38</v>
      </c>
      <c r="O28" s="34" t="s">
        <v>166</v>
      </c>
      <c r="P28" s="34"/>
      <c r="Q28" s="34"/>
      <c r="S28" s="46"/>
      <c r="T28" s="46"/>
      <c r="U28" s="9" t="s">
        <v>21</v>
      </c>
      <c r="V28" s="9" t="s">
        <v>37</v>
      </c>
      <c r="W28" s="12" t="s">
        <v>38</v>
      </c>
      <c r="X28" s="34" t="s">
        <v>101</v>
      </c>
      <c r="Y28" s="34"/>
      <c r="Z28" s="34"/>
    </row>
    <row r="29" spans="1:27" x14ac:dyDescent="0.2">
      <c r="A29" s="22"/>
      <c r="B29" s="22"/>
      <c r="C29" s="9" t="s">
        <v>21</v>
      </c>
      <c r="D29" s="9" t="s">
        <v>37</v>
      </c>
      <c r="E29" s="12" t="s">
        <v>38</v>
      </c>
      <c r="F29" s="34"/>
      <c r="G29" s="34"/>
      <c r="H29" s="34"/>
      <c r="J29" s="22"/>
      <c r="K29" s="22"/>
      <c r="L29" s="9" t="s">
        <v>21</v>
      </c>
      <c r="M29" s="9" t="s">
        <v>37</v>
      </c>
      <c r="N29" s="12" t="s">
        <v>38</v>
      </c>
      <c r="O29" s="34"/>
      <c r="P29" s="34"/>
      <c r="Q29" s="34"/>
      <c r="S29" s="22"/>
      <c r="T29" s="22"/>
      <c r="U29" s="9" t="s">
        <v>21</v>
      </c>
      <c r="V29" s="9" t="s">
        <v>37</v>
      </c>
      <c r="W29" s="12" t="s">
        <v>38</v>
      </c>
      <c r="X29" s="34"/>
      <c r="Y29" s="34"/>
      <c r="Z29" s="34"/>
    </row>
    <row r="30" spans="1:27" x14ac:dyDescent="0.2">
      <c r="C30" s="9" t="s">
        <v>21</v>
      </c>
      <c r="D30" s="16" t="s">
        <v>37</v>
      </c>
      <c r="E30" s="12" t="s">
        <v>38</v>
      </c>
      <c r="F30" s="34"/>
      <c r="G30" s="34"/>
      <c r="H30" s="34"/>
      <c r="L30" s="9" t="s">
        <v>21</v>
      </c>
      <c r="M30" s="16" t="s">
        <v>37</v>
      </c>
      <c r="N30" s="12" t="s">
        <v>38</v>
      </c>
      <c r="O30" s="34"/>
      <c r="P30" s="34"/>
      <c r="Q30" s="34"/>
      <c r="U30" s="9" t="s">
        <v>21</v>
      </c>
      <c r="V30" s="16" t="s">
        <v>37</v>
      </c>
      <c r="W30" s="12" t="s">
        <v>38</v>
      </c>
      <c r="X30" s="34"/>
      <c r="Y30" s="34"/>
      <c r="Z30" s="34"/>
    </row>
    <row r="31" spans="1:27"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 thickBot="1" x14ac:dyDescent="0.25">
      <c r="C32" s="1" t="s">
        <v>4</v>
      </c>
      <c r="D32" s="1"/>
      <c r="E32" s="1"/>
      <c r="F32" s="1"/>
      <c r="G32" s="1"/>
      <c r="H32" s="1"/>
      <c r="L32" s="1" t="s">
        <v>4</v>
      </c>
      <c r="M32" s="1"/>
      <c r="N32" s="1"/>
      <c r="O32" s="1"/>
      <c r="P32" s="1"/>
      <c r="Q32" s="1"/>
      <c r="U32" s="1" t="s">
        <v>4</v>
      </c>
      <c r="V32" s="1"/>
      <c r="W32" s="1"/>
      <c r="X32" s="1"/>
      <c r="Y32" s="1"/>
      <c r="Z32" s="1"/>
    </row>
    <row r="33" spans="1:26" ht="18" thickTop="1" thickBot="1" x14ac:dyDescent="0.25">
      <c r="A33" s="2" t="s">
        <v>5</v>
      </c>
      <c r="B33" s="2" t="s">
        <v>30</v>
      </c>
      <c r="C33" s="4" t="s">
        <v>153</v>
      </c>
      <c r="D33" s="4" t="s">
        <v>14</v>
      </c>
      <c r="E33" s="4" t="s">
        <v>15</v>
      </c>
      <c r="F33" s="33" t="s">
        <v>16</v>
      </c>
      <c r="G33" s="33"/>
      <c r="H33" s="33"/>
      <c r="J33" s="2" t="s">
        <v>5</v>
      </c>
      <c r="K33" s="2" t="s">
        <v>30</v>
      </c>
      <c r="L33" s="4" t="s">
        <v>153</v>
      </c>
      <c r="M33" s="4" t="s">
        <v>14</v>
      </c>
      <c r="N33" s="4" t="s">
        <v>15</v>
      </c>
      <c r="O33" s="33" t="s">
        <v>16</v>
      </c>
      <c r="P33" s="33"/>
      <c r="Q33" s="33"/>
      <c r="S33" s="2" t="s">
        <v>5</v>
      </c>
      <c r="T33" s="2" t="s">
        <v>30</v>
      </c>
      <c r="U33" s="4" t="s">
        <v>153</v>
      </c>
      <c r="V33" s="4" t="s">
        <v>14</v>
      </c>
      <c r="W33" s="4" t="s">
        <v>15</v>
      </c>
      <c r="X33" s="33" t="s">
        <v>16</v>
      </c>
      <c r="Y33" s="33"/>
      <c r="Z33" s="33"/>
    </row>
    <row r="34" spans="1:26" ht="16" customHeight="1" x14ac:dyDescent="0.2">
      <c r="C34" s="9" t="s">
        <v>20</v>
      </c>
      <c r="D34" s="6">
        <v>3</v>
      </c>
      <c r="E34" s="6">
        <f>'Block 1'!E34</f>
        <v>185</v>
      </c>
      <c r="F34" s="34" t="s">
        <v>147</v>
      </c>
      <c r="G34" s="34"/>
      <c r="H34" s="34"/>
      <c r="L34" s="9" t="s">
        <v>21</v>
      </c>
      <c r="M34" s="17">
        <v>2</v>
      </c>
      <c r="N34" s="6">
        <f>MROUND($D$7*0.85,$D$8)</f>
        <v>255</v>
      </c>
      <c r="O34" s="34" t="s">
        <v>102</v>
      </c>
      <c r="P34" s="35"/>
      <c r="Q34" s="35"/>
      <c r="U34" s="9" t="s">
        <v>21</v>
      </c>
      <c r="V34" s="17">
        <v>3</v>
      </c>
      <c r="W34" s="6">
        <f>MROUND($D$7*0.8,$D$8)</f>
        <v>240</v>
      </c>
      <c r="X34" s="34" t="s">
        <v>103</v>
      </c>
      <c r="Y34" s="35"/>
      <c r="Z34" s="35"/>
    </row>
    <row r="35" spans="1:26" x14ac:dyDescent="0.2">
      <c r="C35" s="9" t="s">
        <v>20</v>
      </c>
      <c r="D35" s="6">
        <v>3</v>
      </c>
      <c r="E35" s="6">
        <f>'Block 1'!E35</f>
        <v>200</v>
      </c>
      <c r="F35" s="34"/>
      <c r="G35" s="34"/>
      <c r="H35" s="34"/>
      <c r="L35" s="9" t="s">
        <v>21</v>
      </c>
      <c r="M35" s="17">
        <v>2</v>
      </c>
      <c r="N35" s="6">
        <f>N34</f>
        <v>255</v>
      </c>
      <c r="O35" s="34"/>
      <c r="P35" s="35"/>
      <c r="Q35" s="35"/>
      <c r="U35" s="9" t="s">
        <v>21</v>
      </c>
      <c r="V35" s="17">
        <v>3</v>
      </c>
      <c r="W35" s="6">
        <f>W34</f>
        <v>240</v>
      </c>
      <c r="X35" s="34"/>
      <c r="Y35" s="35"/>
      <c r="Z35" s="35"/>
    </row>
    <row r="36" spans="1:26" x14ac:dyDescent="0.2">
      <c r="C36" s="9" t="s">
        <v>21</v>
      </c>
      <c r="D36" s="6">
        <v>5</v>
      </c>
      <c r="E36" s="6">
        <f>'Block 1'!E36</f>
        <v>215</v>
      </c>
      <c r="F36" s="34"/>
      <c r="G36" s="34"/>
      <c r="H36" s="34"/>
      <c r="L36" s="9" t="s">
        <v>21</v>
      </c>
      <c r="M36" s="17">
        <v>2</v>
      </c>
      <c r="N36" s="6">
        <f>N35</f>
        <v>255</v>
      </c>
      <c r="O36" s="35"/>
      <c r="P36" s="35"/>
      <c r="Q36" s="35"/>
      <c r="U36" s="9" t="s">
        <v>21</v>
      </c>
      <c r="V36" s="17">
        <v>3</v>
      </c>
      <c r="W36" s="6">
        <f>W35</f>
        <v>240</v>
      </c>
      <c r="X36" s="35"/>
      <c r="Y36" s="35"/>
      <c r="Z36" s="35"/>
    </row>
    <row r="37" spans="1:26" x14ac:dyDescent="0.2">
      <c r="C37" s="9" t="s">
        <v>21</v>
      </c>
      <c r="D37" s="6">
        <v>5</v>
      </c>
      <c r="E37" s="6">
        <f>'Block 1'!E37</f>
        <v>215</v>
      </c>
      <c r="F37" s="34"/>
      <c r="G37" s="34"/>
      <c r="H37" s="34"/>
      <c r="L37" s="9" t="s">
        <v>21</v>
      </c>
      <c r="M37" s="17">
        <v>2</v>
      </c>
      <c r="N37" s="6">
        <f>N36</f>
        <v>255</v>
      </c>
      <c r="O37" s="35"/>
      <c r="P37" s="35"/>
      <c r="Q37" s="35"/>
      <c r="U37" s="9" t="s">
        <v>21</v>
      </c>
      <c r="V37" s="17">
        <v>3</v>
      </c>
      <c r="W37" s="6">
        <f>W36</f>
        <v>240</v>
      </c>
      <c r="X37" s="35"/>
      <c r="Y37" s="35"/>
      <c r="Z37" s="35"/>
    </row>
    <row r="38" spans="1:26" x14ac:dyDescent="0.2">
      <c r="C38" s="9" t="s">
        <v>21</v>
      </c>
      <c r="D38" s="14">
        <v>5</v>
      </c>
      <c r="E38" s="6">
        <f>'Block 1'!E38</f>
        <v>215</v>
      </c>
      <c r="F38" s="34"/>
      <c r="G38" s="34"/>
      <c r="H38" s="34"/>
      <c r="L38" s="9" t="s">
        <v>21</v>
      </c>
      <c r="M38" s="17">
        <v>2</v>
      </c>
      <c r="N38" s="6">
        <f>N37</f>
        <v>255</v>
      </c>
      <c r="O38" s="35"/>
      <c r="P38" s="35"/>
      <c r="Q38" s="35"/>
      <c r="U38" s="9" t="s">
        <v>21</v>
      </c>
      <c r="V38" s="17">
        <v>3</v>
      </c>
      <c r="W38" s="6">
        <f>W37</f>
        <v>240</v>
      </c>
      <c r="X38" s="35"/>
      <c r="Y38" s="35"/>
      <c r="Z38" s="35"/>
    </row>
    <row r="39" spans="1:26" x14ac:dyDescent="0.2">
      <c r="C39" s="9"/>
      <c r="D39" s="14"/>
      <c r="E39" s="6"/>
      <c r="F39" s="34"/>
      <c r="G39" s="34"/>
      <c r="H39" s="34"/>
      <c r="L39" s="9" t="s">
        <v>21</v>
      </c>
      <c r="M39" s="11">
        <v>2</v>
      </c>
      <c r="N39" s="6">
        <f>N38</f>
        <v>255</v>
      </c>
      <c r="O39" s="35"/>
      <c r="P39" s="35"/>
      <c r="Q39" s="35"/>
      <c r="U39" s="9" t="s">
        <v>21</v>
      </c>
      <c r="V39" s="11">
        <v>3</v>
      </c>
      <c r="W39" s="6">
        <f>W38</f>
        <v>240</v>
      </c>
      <c r="X39" s="35"/>
      <c r="Y39" s="35"/>
      <c r="Z39" s="35"/>
    </row>
    <row r="40" spans="1:26" ht="17" thickBot="1" x14ac:dyDescent="0.25">
      <c r="A40" s="2" t="s">
        <v>29</v>
      </c>
      <c r="B40" s="2" t="s">
        <v>2</v>
      </c>
      <c r="C40" s="4" t="s">
        <v>36</v>
      </c>
      <c r="D40" s="4" t="s">
        <v>14</v>
      </c>
      <c r="E40" s="4" t="s">
        <v>15</v>
      </c>
      <c r="F40" s="32" t="s">
        <v>16</v>
      </c>
      <c r="G40" s="32"/>
      <c r="H40" s="32"/>
      <c r="J40" s="2" t="s">
        <v>29</v>
      </c>
      <c r="K40" s="2" t="s">
        <v>2</v>
      </c>
      <c r="L40" s="4" t="s">
        <v>36</v>
      </c>
      <c r="M40" s="4" t="s">
        <v>14</v>
      </c>
      <c r="N40" s="4" t="s">
        <v>15</v>
      </c>
      <c r="O40" s="32" t="s">
        <v>16</v>
      </c>
      <c r="P40" s="32"/>
      <c r="Q40" s="32"/>
      <c r="S40" s="2" t="s">
        <v>29</v>
      </c>
      <c r="T40" s="2" t="s">
        <v>2</v>
      </c>
      <c r="U40" s="4" t="s">
        <v>36</v>
      </c>
      <c r="V40" s="4" t="s">
        <v>14</v>
      </c>
      <c r="W40" s="4" t="s">
        <v>15</v>
      </c>
      <c r="X40" s="32" t="s">
        <v>16</v>
      </c>
      <c r="Y40" s="32"/>
      <c r="Z40" s="32"/>
    </row>
    <row r="41" spans="1:26" ht="16" customHeight="1" x14ac:dyDescent="0.2">
      <c r="C41" s="9" t="s">
        <v>21</v>
      </c>
      <c r="D41" s="6">
        <v>5</v>
      </c>
      <c r="E41" s="12" t="s">
        <v>36</v>
      </c>
      <c r="F41" s="37" t="s">
        <v>104</v>
      </c>
      <c r="G41" s="37"/>
      <c r="H41" s="37"/>
      <c r="L41" s="9" t="s">
        <v>21</v>
      </c>
      <c r="M41" s="6">
        <v>7</v>
      </c>
      <c r="N41" s="12" t="s">
        <v>36</v>
      </c>
      <c r="O41" s="37" t="s">
        <v>58</v>
      </c>
      <c r="P41" s="37"/>
      <c r="Q41" s="37"/>
      <c r="U41" s="9" t="s">
        <v>21</v>
      </c>
      <c r="V41" s="6">
        <v>10</v>
      </c>
      <c r="W41" s="12" t="s">
        <v>36</v>
      </c>
      <c r="X41" s="37" t="s">
        <v>144</v>
      </c>
      <c r="Y41" s="37"/>
      <c r="Z41" s="37"/>
    </row>
    <row r="42" spans="1:26" x14ac:dyDescent="0.2">
      <c r="C42" s="9" t="s">
        <v>21</v>
      </c>
      <c r="D42" s="6">
        <v>5</v>
      </c>
      <c r="E42" s="12" t="s">
        <v>36</v>
      </c>
      <c r="F42" s="37"/>
      <c r="G42" s="37"/>
      <c r="H42" s="37"/>
      <c r="L42" s="9" t="s">
        <v>21</v>
      </c>
      <c r="M42" s="6">
        <v>7</v>
      </c>
      <c r="N42" s="12" t="s">
        <v>36</v>
      </c>
      <c r="O42" s="37"/>
      <c r="P42" s="37"/>
      <c r="Q42" s="37"/>
      <c r="U42" s="9" t="s">
        <v>21</v>
      </c>
      <c r="V42" s="6">
        <v>10</v>
      </c>
      <c r="W42" s="12" t="s">
        <v>36</v>
      </c>
      <c r="X42" s="37"/>
      <c r="Y42" s="37"/>
      <c r="Z42" s="37"/>
    </row>
    <row r="43" spans="1:26" x14ac:dyDescent="0.2">
      <c r="C43" s="9" t="s">
        <v>21</v>
      </c>
      <c r="D43" s="6">
        <v>5</v>
      </c>
      <c r="E43" s="12" t="s">
        <v>36</v>
      </c>
      <c r="F43" s="37"/>
      <c r="G43" s="37"/>
      <c r="H43" s="37"/>
      <c r="L43" s="9" t="s">
        <v>21</v>
      </c>
      <c r="M43" s="6">
        <v>7</v>
      </c>
      <c r="N43" s="12" t="s">
        <v>36</v>
      </c>
      <c r="O43" s="37"/>
      <c r="P43" s="37"/>
      <c r="Q43" s="37"/>
      <c r="U43" s="9"/>
      <c r="V43" s="6"/>
      <c r="W43" s="12"/>
      <c r="X43" s="37"/>
      <c r="Y43" s="37"/>
      <c r="Z43" s="37"/>
    </row>
    <row r="44" spans="1:26" x14ac:dyDescent="0.2">
      <c r="C44" s="9" t="s">
        <v>21</v>
      </c>
      <c r="D44" s="6">
        <v>5</v>
      </c>
      <c r="E44" s="12" t="s">
        <v>36</v>
      </c>
      <c r="F44" s="37"/>
      <c r="G44" s="37"/>
      <c r="H44" s="37"/>
      <c r="L44" s="9"/>
      <c r="M44" s="6"/>
      <c r="N44" s="12"/>
      <c r="O44" s="37"/>
      <c r="P44" s="37"/>
      <c r="Q44" s="37"/>
      <c r="U44" s="9"/>
      <c r="V44" s="6"/>
      <c r="W44" s="12"/>
      <c r="X44" s="37"/>
      <c r="Y44" s="37"/>
      <c r="Z44" s="37"/>
    </row>
    <row r="45" spans="1:26" ht="17" thickBot="1" x14ac:dyDescent="0.25">
      <c r="A45" s="2" t="s">
        <v>3</v>
      </c>
      <c r="B45" s="2" t="s">
        <v>2</v>
      </c>
      <c r="C45" s="4" t="s">
        <v>36</v>
      </c>
      <c r="D45" s="4" t="s">
        <v>14</v>
      </c>
      <c r="E45" s="4" t="s">
        <v>15</v>
      </c>
      <c r="F45" s="32" t="s">
        <v>16</v>
      </c>
      <c r="G45" s="32"/>
      <c r="H45" s="32"/>
      <c r="J45" s="2" t="s">
        <v>3</v>
      </c>
      <c r="K45" s="2" t="s">
        <v>2</v>
      </c>
      <c r="L45" s="4" t="s">
        <v>36</v>
      </c>
      <c r="M45" s="4" t="s">
        <v>14</v>
      </c>
      <c r="N45" s="4" t="s">
        <v>15</v>
      </c>
      <c r="O45" s="32" t="s">
        <v>16</v>
      </c>
      <c r="P45" s="32"/>
      <c r="Q45" s="32"/>
      <c r="S45" s="2" t="s">
        <v>3</v>
      </c>
      <c r="T45" s="2" t="s">
        <v>2</v>
      </c>
      <c r="U45" s="4" t="s">
        <v>36</v>
      </c>
      <c r="V45" s="4" t="s">
        <v>14</v>
      </c>
      <c r="W45" s="4" t="s">
        <v>15</v>
      </c>
      <c r="X45" s="32" t="s">
        <v>16</v>
      </c>
      <c r="Y45" s="32"/>
      <c r="Z45" s="32"/>
    </row>
    <row r="46" spans="1:26" ht="16" customHeight="1" x14ac:dyDescent="0.2">
      <c r="C46" s="9" t="s">
        <v>21</v>
      </c>
      <c r="D46" s="13">
        <v>12</v>
      </c>
      <c r="E46" s="12" t="s">
        <v>24</v>
      </c>
      <c r="F46" s="34" t="s">
        <v>105</v>
      </c>
      <c r="G46" s="35"/>
      <c r="H46" s="35"/>
      <c r="L46" s="9" t="s">
        <v>21</v>
      </c>
      <c r="M46" s="13">
        <v>10</v>
      </c>
      <c r="N46" s="12" t="s">
        <v>24</v>
      </c>
      <c r="O46" s="34" t="s">
        <v>106</v>
      </c>
      <c r="P46" s="34"/>
      <c r="Q46" s="34"/>
      <c r="U46" s="9" t="s">
        <v>21</v>
      </c>
      <c r="V46" s="13">
        <v>8</v>
      </c>
      <c r="W46" s="12" t="s">
        <v>24</v>
      </c>
      <c r="X46" s="34" t="s">
        <v>106</v>
      </c>
      <c r="Y46" s="34"/>
      <c r="Z46" s="34"/>
    </row>
    <row r="47" spans="1:26" x14ac:dyDescent="0.2">
      <c r="C47" s="9" t="s">
        <v>21</v>
      </c>
      <c r="D47" s="13">
        <v>12</v>
      </c>
      <c r="E47" s="12" t="s">
        <v>24</v>
      </c>
      <c r="F47" s="35"/>
      <c r="G47" s="35"/>
      <c r="H47" s="35"/>
      <c r="L47" s="9" t="s">
        <v>21</v>
      </c>
      <c r="M47" s="13">
        <v>10</v>
      </c>
      <c r="N47" s="12" t="s">
        <v>24</v>
      </c>
      <c r="O47" s="34"/>
      <c r="P47" s="34"/>
      <c r="Q47" s="34"/>
      <c r="U47" s="9" t="s">
        <v>21</v>
      </c>
      <c r="V47" s="13">
        <v>8</v>
      </c>
      <c r="W47" s="12" t="s">
        <v>24</v>
      </c>
      <c r="X47" s="34"/>
      <c r="Y47" s="34"/>
      <c r="Z47" s="34"/>
    </row>
    <row r="48" spans="1:26" x14ac:dyDescent="0.2">
      <c r="C48" s="9" t="s">
        <v>21</v>
      </c>
      <c r="D48" s="13">
        <v>12</v>
      </c>
      <c r="E48" s="12" t="s">
        <v>24</v>
      </c>
      <c r="F48" s="35"/>
      <c r="G48" s="35"/>
      <c r="H48" s="35"/>
      <c r="L48" s="9" t="s">
        <v>21</v>
      </c>
      <c r="M48" s="13">
        <v>10</v>
      </c>
      <c r="N48" s="12" t="s">
        <v>24</v>
      </c>
      <c r="O48" s="34"/>
      <c r="P48" s="34"/>
      <c r="Q48" s="34"/>
      <c r="U48" s="9" t="s">
        <v>21</v>
      </c>
      <c r="V48" s="13">
        <v>8</v>
      </c>
      <c r="W48" s="12" t="s">
        <v>24</v>
      </c>
      <c r="X48" s="34"/>
      <c r="Y48" s="34"/>
      <c r="Z48" s="34"/>
    </row>
    <row r="49" spans="1:27"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8" thickBot="1" x14ac:dyDescent="0.25">
      <c r="C50" s="1" t="s">
        <v>8</v>
      </c>
      <c r="D50" s="1"/>
      <c r="E50" s="1"/>
      <c r="F50" s="1"/>
      <c r="G50" s="1"/>
      <c r="H50" s="1"/>
      <c r="L50" s="1" t="s">
        <v>8</v>
      </c>
      <c r="M50" s="1"/>
      <c r="N50" s="1"/>
      <c r="O50" s="1"/>
      <c r="P50" s="1"/>
      <c r="Q50" s="1"/>
      <c r="U50" s="1" t="s">
        <v>8</v>
      </c>
      <c r="V50" s="1"/>
      <c r="W50" s="1"/>
      <c r="X50" s="1"/>
      <c r="Y50" s="1"/>
      <c r="Z50" s="1"/>
    </row>
    <row r="51" spans="1:27" ht="18" thickTop="1" thickBot="1" x14ac:dyDescent="0.25">
      <c r="A51" s="2" t="s">
        <v>1</v>
      </c>
      <c r="B51" s="2" t="s">
        <v>33</v>
      </c>
      <c r="C51" s="4" t="s">
        <v>145</v>
      </c>
      <c r="D51" s="4" t="s">
        <v>14</v>
      </c>
      <c r="E51" s="4" t="s">
        <v>15</v>
      </c>
      <c r="F51" s="32" t="s">
        <v>16</v>
      </c>
      <c r="G51" s="32"/>
      <c r="H51" s="32"/>
      <c r="J51" s="2" t="s">
        <v>1</v>
      </c>
      <c r="K51" s="2" t="s">
        <v>33</v>
      </c>
      <c r="L51" s="4" t="s">
        <v>145</v>
      </c>
      <c r="M51" s="4" t="s">
        <v>14</v>
      </c>
      <c r="N51" s="4" t="s">
        <v>15</v>
      </c>
      <c r="O51" s="32" t="s">
        <v>16</v>
      </c>
      <c r="P51" s="32"/>
      <c r="Q51" s="32"/>
      <c r="S51" s="2" t="s">
        <v>1</v>
      </c>
      <c r="T51" s="2" t="s">
        <v>33</v>
      </c>
      <c r="U51" s="4" t="s">
        <v>145</v>
      </c>
      <c r="V51" s="4" t="s">
        <v>14</v>
      </c>
      <c r="W51" s="4" t="s">
        <v>15</v>
      </c>
      <c r="X51" s="32" t="s">
        <v>16</v>
      </c>
      <c r="Y51" s="32"/>
      <c r="Z51" s="32"/>
    </row>
    <row r="52" spans="1:27" x14ac:dyDescent="0.2">
      <c r="C52" s="9" t="s">
        <v>21</v>
      </c>
      <c r="D52" s="13">
        <v>2</v>
      </c>
      <c r="E52" s="12">
        <f>'Block 1'!E50</f>
        <v>55</v>
      </c>
      <c r="F52" s="34" t="s">
        <v>167</v>
      </c>
      <c r="G52" s="35"/>
      <c r="H52" s="35"/>
      <c r="L52" s="9" t="s">
        <v>21</v>
      </c>
      <c r="M52" s="13">
        <v>3</v>
      </c>
      <c r="N52" s="12">
        <f t="shared" ref="N52:N57" si="0">E52</f>
        <v>55</v>
      </c>
      <c r="O52" s="34" t="s">
        <v>168</v>
      </c>
      <c r="P52" s="35"/>
      <c r="Q52" s="35"/>
      <c r="U52" s="9" t="s">
        <v>21</v>
      </c>
      <c r="V52" s="13">
        <v>2</v>
      </c>
      <c r="W52" s="12">
        <f>'Block 1'!N50</f>
        <v>60</v>
      </c>
      <c r="X52" s="34"/>
      <c r="Y52" s="35"/>
      <c r="Z52" s="35"/>
    </row>
    <row r="53" spans="1:27" x14ac:dyDescent="0.2">
      <c r="C53" s="9" t="s">
        <v>21</v>
      </c>
      <c r="D53" s="13">
        <v>2</v>
      </c>
      <c r="E53" s="12">
        <f>'Block 1'!E51</f>
        <v>55</v>
      </c>
      <c r="F53" s="34"/>
      <c r="G53" s="35"/>
      <c r="H53" s="35"/>
      <c r="L53" s="9" t="s">
        <v>21</v>
      </c>
      <c r="M53" s="13">
        <v>3</v>
      </c>
      <c r="N53" s="12">
        <f t="shared" si="0"/>
        <v>55</v>
      </c>
      <c r="O53" s="34"/>
      <c r="P53" s="35"/>
      <c r="Q53" s="35"/>
      <c r="U53" s="9" t="s">
        <v>21</v>
      </c>
      <c r="V53" s="13">
        <v>2</v>
      </c>
      <c r="W53" s="12">
        <f>'Block 1'!N51</f>
        <v>60</v>
      </c>
      <c r="X53" s="34"/>
      <c r="Y53" s="35"/>
      <c r="Z53" s="35"/>
    </row>
    <row r="54" spans="1:27" x14ac:dyDescent="0.2">
      <c r="C54" s="9" t="s">
        <v>21</v>
      </c>
      <c r="D54" s="13">
        <v>2</v>
      </c>
      <c r="E54" s="12">
        <f>'Block 1'!E52</f>
        <v>55</v>
      </c>
      <c r="F54" s="34"/>
      <c r="G54" s="35"/>
      <c r="H54" s="35"/>
      <c r="L54" s="9" t="s">
        <v>21</v>
      </c>
      <c r="M54" s="13">
        <v>3</v>
      </c>
      <c r="N54" s="12">
        <f t="shared" si="0"/>
        <v>55</v>
      </c>
      <c r="O54" s="34"/>
      <c r="P54" s="35"/>
      <c r="Q54" s="35"/>
      <c r="U54" s="9" t="s">
        <v>21</v>
      </c>
      <c r="V54" s="13">
        <v>2</v>
      </c>
      <c r="W54" s="12">
        <f>'Block 1'!N52</f>
        <v>60</v>
      </c>
      <c r="X54" s="34"/>
      <c r="Y54" s="35"/>
      <c r="Z54" s="35"/>
    </row>
    <row r="55" spans="1:27" x14ac:dyDescent="0.2">
      <c r="C55" s="9" t="s">
        <v>21</v>
      </c>
      <c r="D55" s="13">
        <v>2</v>
      </c>
      <c r="E55" s="12">
        <f>'Block 1'!E53</f>
        <v>55</v>
      </c>
      <c r="F55" s="34"/>
      <c r="G55" s="35"/>
      <c r="H55" s="35"/>
      <c r="L55" s="9" t="s">
        <v>21</v>
      </c>
      <c r="M55" s="13">
        <v>3</v>
      </c>
      <c r="N55" s="12">
        <f t="shared" si="0"/>
        <v>55</v>
      </c>
      <c r="O55" s="34"/>
      <c r="P55" s="35"/>
      <c r="Q55" s="35"/>
      <c r="U55" s="9" t="s">
        <v>21</v>
      </c>
      <c r="V55" s="13">
        <v>2</v>
      </c>
      <c r="W55" s="12">
        <f>'Block 1'!N53</f>
        <v>60</v>
      </c>
      <c r="X55" s="34"/>
      <c r="Y55" s="35"/>
      <c r="Z55" s="35"/>
    </row>
    <row r="56" spans="1:27" x14ac:dyDescent="0.2">
      <c r="C56" s="9" t="s">
        <v>21</v>
      </c>
      <c r="D56" s="13">
        <v>2</v>
      </c>
      <c r="E56" s="12">
        <f>'Block 1'!E54</f>
        <v>55</v>
      </c>
      <c r="F56" s="35"/>
      <c r="G56" s="35"/>
      <c r="H56" s="35"/>
      <c r="L56" s="9" t="s">
        <v>21</v>
      </c>
      <c r="M56" s="13">
        <v>3</v>
      </c>
      <c r="N56" s="12">
        <f t="shared" si="0"/>
        <v>55</v>
      </c>
      <c r="O56" s="35"/>
      <c r="P56" s="35"/>
      <c r="Q56" s="35"/>
      <c r="U56" s="9" t="s">
        <v>21</v>
      </c>
      <c r="V56" s="13">
        <v>2</v>
      </c>
      <c r="W56" s="12">
        <f>'Block 1'!N54</f>
        <v>60</v>
      </c>
      <c r="X56" s="35"/>
      <c r="Y56" s="35"/>
      <c r="Z56" s="35"/>
    </row>
    <row r="57" spans="1:27" x14ac:dyDescent="0.2">
      <c r="C57" s="9" t="s">
        <v>21</v>
      </c>
      <c r="D57" s="13">
        <v>2</v>
      </c>
      <c r="E57" s="12">
        <f>'Block 1'!E55</f>
        <v>55</v>
      </c>
      <c r="F57" s="35"/>
      <c r="G57" s="35"/>
      <c r="H57" s="35"/>
      <c r="L57" s="9" t="s">
        <v>21</v>
      </c>
      <c r="M57" s="13">
        <v>3</v>
      </c>
      <c r="N57" s="12">
        <f t="shared" si="0"/>
        <v>55</v>
      </c>
      <c r="O57" s="35"/>
      <c r="P57" s="35"/>
      <c r="Q57" s="35"/>
      <c r="U57" s="9" t="s">
        <v>21</v>
      </c>
      <c r="V57" s="13">
        <v>2</v>
      </c>
      <c r="W57" s="12">
        <f>'Block 1'!N55</f>
        <v>60</v>
      </c>
      <c r="X57" s="35"/>
      <c r="Y57" s="35"/>
      <c r="Z57" s="35"/>
    </row>
    <row r="58" spans="1:27" ht="17" thickBot="1" x14ac:dyDescent="0.25">
      <c r="A58" s="2" t="s">
        <v>7</v>
      </c>
      <c r="B58" s="2" t="s">
        <v>2</v>
      </c>
      <c r="C58" s="4" t="s">
        <v>36</v>
      </c>
      <c r="D58" s="4" t="s">
        <v>14</v>
      </c>
      <c r="E58" s="4" t="s">
        <v>15</v>
      </c>
      <c r="F58" s="32" t="s">
        <v>16</v>
      </c>
      <c r="G58" s="32"/>
      <c r="H58" s="32"/>
      <c r="J58" s="2" t="s">
        <v>7</v>
      </c>
      <c r="K58" s="2" t="s">
        <v>2</v>
      </c>
      <c r="L58" s="4" t="s">
        <v>36</v>
      </c>
      <c r="M58" s="4" t="s">
        <v>14</v>
      </c>
      <c r="N58" s="4" t="s">
        <v>15</v>
      </c>
      <c r="O58" s="32" t="s">
        <v>16</v>
      </c>
      <c r="P58" s="32"/>
      <c r="Q58" s="32"/>
      <c r="S58" s="2" t="s">
        <v>7</v>
      </c>
      <c r="T58" s="2" t="s">
        <v>2</v>
      </c>
      <c r="U58" s="4" t="s">
        <v>36</v>
      </c>
      <c r="V58" s="4" t="s">
        <v>14</v>
      </c>
      <c r="W58" s="4" t="s">
        <v>15</v>
      </c>
      <c r="X58" s="32" t="s">
        <v>16</v>
      </c>
      <c r="Y58" s="32"/>
      <c r="Z58" s="32"/>
    </row>
    <row r="59" spans="1:27" x14ac:dyDescent="0.2">
      <c r="C59" s="9" t="s">
        <v>21</v>
      </c>
      <c r="D59" s="9">
        <v>15</v>
      </c>
      <c r="E59" s="12" t="s">
        <v>24</v>
      </c>
      <c r="F59" s="36" t="s">
        <v>42</v>
      </c>
      <c r="G59" s="38"/>
      <c r="H59" s="38"/>
      <c r="L59" s="9" t="s">
        <v>21</v>
      </c>
      <c r="M59" s="9">
        <v>15</v>
      </c>
      <c r="N59" s="12" t="s">
        <v>24</v>
      </c>
      <c r="O59" s="36" t="s">
        <v>42</v>
      </c>
      <c r="P59" s="38"/>
      <c r="Q59" s="38"/>
      <c r="U59" s="9" t="s">
        <v>21</v>
      </c>
      <c r="V59" s="9">
        <v>15</v>
      </c>
      <c r="W59" s="12" t="s">
        <v>24</v>
      </c>
      <c r="X59" s="36" t="s">
        <v>42</v>
      </c>
      <c r="Y59" s="38"/>
      <c r="Z59" s="38"/>
    </row>
    <row r="60" spans="1:27" x14ac:dyDescent="0.2">
      <c r="C60" s="9" t="s">
        <v>21</v>
      </c>
      <c r="D60" s="9">
        <v>15</v>
      </c>
      <c r="E60" s="12" t="s">
        <v>24</v>
      </c>
      <c r="F60" s="38"/>
      <c r="G60" s="38"/>
      <c r="H60" s="38"/>
      <c r="L60" s="9" t="s">
        <v>21</v>
      </c>
      <c r="M60" s="9">
        <v>15</v>
      </c>
      <c r="N60" s="12" t="s">
        <v>24</v>
      </c>
      <c r="O60" s="38"/>
      <c r="P60" s="38"/>
      <c r="Q60" s="38"/>
      <c r="U60" s="9" t="s">
        <v>21</v>
      </c>
      <c r="V60" s="9">
        <v>15</v>
      </c>
      <c r="W60" s="12" t="s">
        <v>24</v>
      </c>
      <c r="X60" s="38"/>
      <c r="Y60" s="38"/>
      <c r="Z60" s="38"/>
    </row>
    <row r="61" spans="1:27" ht="17" thickBot="1" x14ac:dyDescent="0.25">
      <c r="A61" s="2" t="s">
        <v>6</v>
      </c>
      <c r="B61" s="2" t="s">
        <v>2</v>
      </c>
      <c r="C61" s="4" t="s">
        <v>36</v>
      </c>
      <c r="D61" s="4" t="s">
        <v>14</v>
      </c>
      <c r="E61" s="4" t="s">
        <v>15</v>
      </c>
      <c r="F61" s="32" t="s">
        <v>16</v>
      </c>
      <c r="G61" s="32"/>
      <c r="H61" s="32"/>
      <c r="J61" s="2" t="s">
        <v>6</v>
      </c>
      <c r="K61" s="2" t="s">
        <v>2</v>
      </c>
      <c r="L61" s="4" t="s">
        <v>36</v>
      </c>
      <c r="M61" s="4" t="s">
        <v>14</v>
      </c>
      <c r="N61" s="4" t="s">
        <v>15</v>
      </c>
      <c r="O61" s="32" t="s">
        <v>16</v>
      </c>
      <c r="P61" s="32"/>
      <c r="Q61" s="32"/>
      <c r="S61" s="2" t="s">
        <v>6</v>
      </c>
      <c r="T61" s="2" t="s">
        <v>2</v>
      </c>
      <c r="U61" s="4" t="s">
        <v>36</v>
      </c>
      <c r="V61" s="4" t="s">
        <v>14</v>
      </c>
      <c r="W61" s="4" t="s">
        <v>15</v>
      </c>
      <c r="X61" s="32" t="s">
        <v>16</v>
      </c>
      <c r="Y61" s="32"/>
      <c r="Z61" s="32"/>
    </row>
    <row r="62" spans="1:27" ht="16" customHeight="1" x14ac:dyDescent="0.2">
      <c r="C62" s="9" t="s">
        <v>21</v>
      </c>
      <c r="D62" s="6">
        <v>5</v>
      </c>
      <c r="E62" s="12" t="s">
        <v>36</v>
      </c>
      <c r="F62" s="37" t="s">
        <v>104</v>
      </c>
      <c r="G62" s="37"/>
      <c r="H62" s="37"/>
      <c r="L62" s="9" t="s">
        <v>21</v>
      </c>
      <c r="M62" s="9">
        <v>7</v>
      </c>
      <c r="N62" s="12" t="s">
        <v>24</v>
      </c>
      <c r="O62" s="37" t="s">
        <v>58</v>
      </c>
      <c r="P62" s="37"/>
      <c r="Q62" s="37"/>
      <c r="U62" s="9" t="s">
        <v>21</v>
      </c>
      <c r="V62" s="9">
        <v>10</v>
      </c>
      <c r="W62" s="12" t="s">
        <v>24</v>
      </c>
      <c r="X62" s="37" t="s">
        <v>146</v>
      </c>
      <c r="Y62" s="37"/>
      <c r="Z62" s="37"/>
    </row>
    <row r="63" spans="1:27" x14ac:dyDescent="0.2">
      <c r="C63" s="9" t="s">
        <v>21</v>
      </c>
      <c r="D63" s="6">
        <v>5</v>
      </c>
      <c r="E63" s="12" t="s">
        <v>36</v>
      </c>
      <c r="F63" s="37"/>
      <c r="G63" s="37"/>
      <c r="H63" s="37"/>
      <c r="L63" s="9" t="s">
        <v>21</v>
      </c>
      <c r="M63" s="9">
        <v>7</v>
      </c>
      <c r="N63" s="12" t="s">
        <v>24</v>
      </c>
      <c r="O63" s="37"/>
      <c r="P63" s="37"/>
      <c r="Q63" s="37"/>
      <c r="U63" s="9" t="s">
        <v>21</v>
      </c>
      <c r="V63" s="9">
        <v>10</v>
      </c>
      <c r="W63" s="12" t="s">
        <v>24</v>
      </c>
      <c r="X63" s="37"/>
      <c r="Y63" s="37"/>
      <c r="Z63" s="37"/>
    </row>
    <row r="64" spans="1:27" x14ac:dyDescent="0.2">
      <c r="C64" s="9"/>
      <c r="D64" s="6">
        <v>5</v>
      </c>
      <c r="E64" s="12" t="s">
        <v>36</v>
      </c>
      <c r="F64" s="37"/>
      <c r="G64" s="37"/>
      <c r="H64" s="37"/>
      <c r="L64" s="9" t="s">
        <v>21</v>
      </c>
      <c r="M64" s="9">
        <v>7</v>
      </c>
      <c r="N64" s="12" t="s">
        <v>24</v>
      </c>
      <c r="O64" s="37"/>
      <c r="P64" s="37"/>
      <c r="Q64" s="37"/>
      <c r="U64" s="9"/>
      <c r="V64" s="9"/>
      <c r="W64" s="12"/>
      <c r="X64" s="37"/>
      <c r="Y64" s="37"/>
      <c r="Z64" s="37"/>
    </row>
    <row r="65" spans="1:27" x14ac:dyDescent="0.2">
      <c r="C65" s="9"/>
      <c r="D65" s="6">
        <v>5</v>
      </c>
      <c r="E65" s="12" t="s">
        <v>36</v>
      </c>
      <c r="F65" s="37"/>
      <c r="G65" s="37"/>
      <c r="H65" s="37"/>
      <c r="L65" s="9"/>
      <c r="M65" s="9"/>
      <c r="N65" s="12"/>
      <c r="O65" s="37"/>
      <c r="P65" s="37"/>
      <c r="Q65" s="37"/>
      <c r="U65" s="9"/>
      <c r="V65" s="9"/>
      <c r="W65" s="12"/>
      <c r="X65" s="37"/>
      <c r="Y65" s="37"/>
      <c r="Z65" s="37"/>
    </row>
    <row r="66" spans="1:27" ht="17" thickBot="1" x14ac:dyDescent="0.25">
      <c r="A66" s="2" t="s">
        <v>7</v>
      </c>
      <c r="B66" s="2" t="s">
        <v>2</v>
      </c>
      <c r="C66" s="4" t="s">
        <v>36</v>
      </c>
      <c r="D66" s="4" t="s">
        <v>14</v>
      </c>
      <c r="E66" s="4" t="s">
        <v>15</v>
      </c>
      <c r="F66" s="32" t="s">
        <v>16</v>
      </c>
      <c r="G66" s="32"/>
      <c r="H66" s="32"/>
      <c r="J66" s="2" t="s">
        <v>7</v>
      </c>
      <c r="K66" s="2" t="s">
        <v>2</v>
      </c>
      <c r="L66" s="4" t="s">
        <v>36</v>
      </c>
      <c r="M66" s="4" t="s">
        <v>14</v>
      </c>
      <c r="N66" s="4" t="s">
        <v>15</v>
      </c>
      <c r="O66" s="32" t="s">
        <v>16</v>
      </c>
      <c r="P66" s="32"/>
      <c r="Q66" s="32"/>
      <c r="S66" s="2" t="s">
        <v>7</v>
      </c>
      <c r="T66" s="2" t="s">
        <v>2</v>
      </c>
      <c r="U66" s="4" t="s">
        <v>36</v>
      </c>
      <c r="V66" s="4" t="s">
        <v>14</v>
      </c>
      <c r="W66" s="4" t="s">
        <v>15</v>
      </c>
      <c r="X66" s="32" t="s">
        <v>16</v>
      </c>
      <c r="Y66" s="32"/>
      <c r="Z66" s="32"/>
    </row>
    <row r="67" spans="1:27" x14ac:dyDescent="0.2">
      <c r="C67" s="9" t="s">
        <v>21</v>
      </c>
      <c r="D67" s="9">
        <v>15</v>
      </c>
      <c r="E67" s="12" t="s">
        <v>24</v>
      </c>
      <c r="F67" s="36" t="s">
        <v>43</v>
      </c>
      <c r="G67" s="38"/>
      <c r="H67" s="38"/>
      <c r="L67" s="9" t="s">
        <v>21</v>
      </c>
      <c r="M67" s="9">
        <v>15</v>
      </c>
      <c r="N67" s="12" t="s">
        <v>24</v>
      </c>
      <c r="O67" s="36" t="s">
        <v>43</v>
      </c>
      <c r="P67" s="38"/>
      <c r="Q67" s="38"/>
      <c r="U67" s="9" t="s">
        <v>21</v>
      </c>
      <c r="V67" s="9">
        <v>15</v>
      </c>
      <c r="W67" s="12" t="s">
        <v>24</v>
      </c>
      <c r="X67" s="36" t="s">
        <v>43</v>
      </c>
      <c r="Y67" s="38"/>
      <c r="Z67" s="38"/>
    </row>
    <row r="68" spans="1:27" x14ac:dyDescent="0.2">
      <c r="C68" s="9" t="s">
        <v>21</v>
      </c>
      <c r="D68" s="9">
        <v>15</v>
      </c>
      <c r="E68" s="12" t="s">
        <v>24</v>
      </c>
      <c r="F68" s="38"/>
      <c r="G68" s="38"/>
      <c r="H68" s="38"/>
      <c r="L68" s="9" t="s">
        <v>21</v>
      </c>
      <c r="M68" s="9">
        <v>15</v>
      </c>
      <c r="N68" s="12" t="s">
        <v>24</v>
      </c>
      <c r="O68" s="38"/>
      <c r="P68" s="38"/>
      <c r="Q68" s="38"/>
      <c r="U68" s="9" t="s">
        <v>21</v>
      </c>
      <c r="V68" s="9">
        <v>15</v>
      </c>
      <c r="W68" s="12" t="s">
        <v>24</v>
      </c>
      <c r="X68" s="38"/>
      <c r="Y68" s="38"/>
      <c r="Z68" s="38"/>
    </row>
    <row r="69" spans="1:27"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8" thickBot="1" x14ac:dyDescent="0.25">
      <c r="C70" s="1" t="s">
        <v>10</v>
      </c>
      <c r="D70" s="1"/>
      <c r="E70" s="1"/>
      <c r="F70" s="1"/>
      <c r="G70" s="1"/>
      <c r="H70" s="1"/>
      <c r="L70" s="1" t="s">
        <v>10</v>
      </c>
      <c r="M70" s="1"/>
      <c r="N70" s="1"/>
      <c r="O70" s="1"/>
      <c r="P70" s="1"/>
      <c r="Q70" s="1"/>
      <c r="U70" s="1" t="s">
        <v>10</v>
      </c>
      <c r="V70" s="1"/>
      <c r="W70" s="1"/>
      <c r="X70" s="1"/>
      <c r="Y70" s="1"/>
      <c r="Z70" s="1"/>
    </row>
    <row r="71" spans="1:27" ht="18" thickTop="1" thickBot="1" x14ac:dyDescent="0.25">
      <c r="A71" s="2" t="s">
        <v>0</v>
      </c>
      <c r="B71" s="2" t="s">
        <v>28</v>
      </c>
      <c r="C71" s="4" t="s">
        <v>108</v>
      </c>
      <c r="D71" s="4" t="s">
        <v>14</v>
      </c>
      <c r="E71" s="4" t="s">
        <v>15</v>
      </c>
      <c r="F71" s="33" t="s">
        <v>16</v>
      </c>
      <c r="G71" s="33"/>
      <c r="H71" s="33"/>
      <c r="J71" s="2" t="s">
        <v>0</v>
      </c>
      <c r="K71" s="2" t="s">
        <v>28</v>
      </c>
      <c r="L71" s="4" t="s">
        <v>108</v>
      </c>
      <c r="M71" s="4" t="s">
        <v>14</v>
      </c>
      <c r="N71" s="4" t="s">
        <v>15</v>
      </c>
      <c r="O71" s="33" t="s">
        <v>16</v>
      </c>
      <c r="P71" s="33"/>
      <c r="Q71" s="33"/>
      <c r="S71" s="2" t="s">
        <v>0</v>
      </c>
      <c r="T71" s="2" t="s">
        <v>28</v>
      </c>
      <c r="U71" s="4" t="s">
        <v>109</v>
      </c>
      <c r="V71" s="4" t="s">
        <v>14</v>
      </c>
      <c r="W71" s="4" t="s">
        <v>15</v>
      </c>
      <c r="X71" s="33" t="s">
        <v>16</v>
      </c>
      <c r="Y71" s="33"/>
      <c r="Z71" s="33"/>
    </row>
    <row r="72" spans="1:27" ht="16" customHeight="1" x14ac:dyDescent="0.2">
      <c r="C72" s="9" t="s">
        <v>21</v>
      </c>
      <c r="D72" s="6">
        <v>5</v>
      </c>
      <c r="E72" s="12" t="s">
        <v>110</v>
      </c>
      <c r="F72" s="34" t="s">
        <v>111</v>
      </c>
      <c r="G72" s="35"/>
      <c r="H72" s="35"/>
      <c r="L72" s="9" t="s">
        <v>21</v>
      </c>
      <c r="M72" s="6">
        <v>5</v>
      </c>
      <c r="N72" s="12" t="s">
        <v>110</v>
      </c>
      <c r="O72" s="34" t="s">
        <v>158</v>
      </c>
      <c r="P72" s="35"/>
      <c r="Q72" s="35"/>
      <c r="U72" s="9" t="s">
        <v>21</v>
      </c>
      <c r="V72" s="6">
        <v>5</v>
      </c>
      <c r="W72" s="9" t="s">
        <v>110</v>
      </c>
      <c r="X72" s="34" t="s">
        <v>112</v>
      </c>
      <c r="Y72" s="35"/>
      <c r="Z72" s="35"/>
    </row>
    <row r="73" spans="1:27" x14ac:dyDescent="0.2">
      <c r="C73" s="9" t="s">
        <v>21</v>
      </c>
      <c r="D73" s="6">
        <v>5</v>
      </c>
      <c r="E73" s="12" t="s">
        <v>110</v>
      </c>
      <c r="F73" s="35"/>
      <c r="G73" s="35"/>
      <c r="H73" s="35"/>
      <c r="L73" s="9" t="s">
        <v>21</v>
      </c>
      <c r="M73" s="6">
        <v>5</v>
      </c>
      <c r="N73" s="12" t="s">
        <v>110</v>
      </c>
      <c r="O73" s="35"/>
      <c r="P73" s="35"/>
      <c r="Q73" s="35"/>
      <c r="U73" s="9" t="s">
        <v>21</v>
      </c>
      <c r="V73" s="6">
        <v>5</v>
      </c>
      <c r="W73" s="9" t="s">
        <v>110</v>
      </c>
      <c r="X73" s="35"/>
      <c r="Y73" s="35"/>
      <c r="Z73" s="35"/>
    </row>
    <row r="74" spans="1:27" x14ac:dyDescent="0.2">
      <c r="C74" s="9" t="s">
        <v>21</v>
      </c>
      <c r="D74" s="6">
        <v>5</v>
      </c>
      <c r="E74" s="12" t="s">
        <v>110</v>
      </c>
      <c r="F74" s="35"/>
      <c r="G74" s="35"/>
      <c r="H74" s="35"/>
      <c r="L74" s="9" t="s">
        <v>21</v>
      </c>
      <c r="M74" s="6">
        <v>5</v>
      </c>
      <c r="N74" s="12" t="s">
        <v>110</v>
      </c>
      <c r="O74" s="35"/>
      <c r="P74" s="35"/>
      <c r="Q74" s="35"/>
      <c r="U74" s="9" t="s">
        <v>21</v>
      </c>
      <c r="V74" s="6">
        <v>5</v>
      </c>
      <c r="W74" s="9" t="s">
        <v>110</v>
      </c>
      <c r="X74" s="35"/>
      <c r="Y74" s="35"/>
      <c r="Z74" s="35"/>
    </row>
    <row r="75" spans="1:27" x14ac:dyDescent="0.2">
      <c r="C75" s="9"/>
      <c r="D75" s="6"/>
      <c r="E75" s="6"/>
      <c r="F75" s="35"/>
      <c r="G75" s="35"/>
      <c r="H75" s="35"/>
      <c r="L75" s="9" t="s">
        <v>21</v>
      </c>
      <c r="M75" s="6">
        <v>5</v>
      </c>
      <c r="N75" s="12" t="s">
        <v>110</v>
      </c>
      <c r="O75" s="35"/>
      <c r="P75" s="35"/>
      <c r="Q75" s="35"/>
      <c r="U75" s="9" t="s">
        <v>21</v>
      </c>
      <c r="V75" s="6">
        <v>5</v>
      </c>
      <c r="W75" s="9" t="s">
        <v>110</v>
      </c>
      <c r="X75" s="35"/>
      <c r="Y75" s="35"/>
      <c r="Z75" s="35"/>
    </row>
    <row r="76" spans="1:27" ht="17" thickBot="1" x14ac:dyDescent="0.25">
      <c r="A76" s="2" t="s">
        <v>11</v>
      </c>
      <c r="B76" s="2" t="s">
        <v>2</v>
      </c>
      <c r="C76" s="4" t="s">
        <v>151</v>
      </c>
      <c r="D76" s="4" t="s">
        <v>14</v>
      </c>
      <c r="E76" s="4" t="s">
        <v>15</v>
      </c>
      <c r="F76" s="32" t="s">
        <v>16</v>
      </c>
      <c r="G76" s="32"/>
      <c r="H76" s="32"/>
      <c r="J76" s="2" t="s">
        <v>11</v>
      </c>
      <c r="K76" s="2" t="s">
        <v>2</v>
      </c>
      <c r="L76" s="4" t="s">
        <v>113</v>
      </c>
      <c r="M76" s="4" t="s">
        <v>14</v>
      </c>
      <c r="N76" s="4" t="s">
        <v>15</v>
      </c>
      <c r="O76" s="32" t="s">
        <v>16</v>
      </c>
      <c r="P76" s="32"/>
      <c r="Q76" s="32"/>
      <c r="S76" s="2" t="s">
        <v>11</v>
      </c>
      <c r="T76" s="2" t="s">
        <v>2</v>
      </c>
      <c r="U76" s="4" t="s">
        <v>113</v>
      </c>
      <c r="V76" s="4" t="s">
        <v>14</v>
      </c>
      <c r="W76" s="4" t="s">
        <v>15</v>
      </c>
      <c r="X76" s="32" t="s">
        <v>16</v>
      </c>
      <c r="Y76" s="32"/>
      <c r="Z76" s="32"/>
    </row>
    <row r="77" spans="1:27" x14ac:dyDescent="0.2">
      <c r="C77" s="9"/>
      <c r="D77" s="6"/>
      <c r="E77" s="12"/>
      <c r="F77" s="37" t="s">
        <v>64</v>
      </c>
      <c r="G77" s="37"/>
      <c r="H77" s="37"/>
      <c r="L77" s="9" t="s">
        <v>21</v>
      </c>
      <c r="M77" s="13">
        <v>10</v>
      </c>
      <c r="N77" s="12" t="s">
        <v>24</v>
      </c>
      <c r="O77" s="34" t="s">
        <v>114</v>
      </c>
      <c r="P77" s="35"/>
      <c r="Q77" s="35"/>
      <c r="U77" s="9" t="s">
        <v>21</v>
      </c>
      <c r="V77" s="13">
        <v>10</v>
      </c>
      <c r="W77" s="12" t="s">
        <v>24</v>
      </c>
      <c r="X77" s="34" t="s">
        <v>115</v>
      </c>
      <c r="Y77" s="35"/>
      <c r="Z77" s="35"/>
    </row>
    <row r="78" spans="1:27" x14ac:dyDescent="0.2">
      <c r="C78" s="9"/>
      <c r="D78" s="6"/>
      <c r="E78" s="12"/>
      <c r="F78" s="37"/>
      <c r="G78" s="37"/>
      <c r="H78" s="37"/>
      <c r="L78" s="9" t="s">
        <v>21</v>
      </c>
      <c r="M78" s="13">
        <v>10</v>
      </c>
      <c r="N78" s="12" t="s">
        <v>24</v>
      </c>
      <c r="O78" s="35"/>
      <c r="P78" s="35"/>
      <c r="Q78" s="35"/>
      <c r="U78" s="9" t="s">
        <v>21</v>
      </c>
      <c r="V78" s="13">
        <v>10</v>
      </c>
      <c r="W78" s="12" t="s">
        <v>24</v>
      </c>
      <c r="X78" s="35"/>
      <c r="Y78" s="35"/>
      <c r="Z78" s="35"/>
    </row>
    <row r="79" spans="1:27" x14ac:dyDescent="0.2">
      <c r="C79" s="9"/>
      <c r="D79" s="6"/>
      <c r="E79" s="12"/>
      <c r="F79" s="37"/>
      <c r="G79" s="37"/>
      <c r="H79" s="37"/>
      <c r="L79" s="9" t="s">
        <v>21</v>
      </c>
      <c r="M79" s="13">
        <v>10</v>
      </c>
      <c r="N79" s="12" t="s">
        <v>24</v>
      </c>
      <c r="O79" s="35"/>
      <c r="P79" s="35"/>
      <c r="Q79" s="35"/>
      <c r="U79" s="9" t="s">
        <v>21</v>
      </c>
      <c r="V79" s="13">
        <v>10</v>
      </c>
      <c r="W79" s="12" t="s">
        <v>24</v>
      </c>
      <c r="X79" s="35"/>
      <c r="Y79" s="35"/>
      <c r="Z79" s="35"/>
    </row>
    <row r="80" spans="1:27" ht="17" thickBot="1" x14ac:dyDescent="0.25">
      <c r="A80" s="2" t="s">
        <v>3</v>
      </c>
      <c r="B80" s="2" t="s">
        <v>2</v>
      </c>
      <c r="C80" s="4" t="s">
        <v>24</v>
      </c>
      <c r="D80" s="4" t="s">
        <v>14</v>
      </c>
      <c r="E80" s="4" t="s">
        <v>15</v>
      </c>
      <c r="F80" s="32" t="s">
        <v>16</v>
      </c>
      <c r="G80" s="32"/>
      <c r="H80" s="32"/>
      <c r="J80" s="2" t="s">
        <v>3</v>
      </c>
      <c r="K80" s="2" t="s">
        <v>2</v>
      </c>
      <c r="L80" s="4" t="s">
        <v>24</v>
      </c>
      <c r="M80" s="4" t="s">
        <v>14</v>
      </c>
      <c r="N80" s="4" t="s">
        <v>15</v>
      </c>
      <c r="O80" s="32" t="s">
        <v>16</v>
      </c>
      <c r="P80" s="32"/>
      <c r="Q80" s="32"/>
      <c r="S80" s="2" t="s">
        <v>3</v>
      </c>
      <c r="T80" s="2" t="s">
        <v>2</v>
      </c>
      <c r="U80" s="4" t="s">
        <v>24</v>
      </c>
      <c r="V80" s="4" t="s">
        <v>14</v>
      </c>
      <c r="W80" s="4" t="s">
        <v>15</v>
      </c>
      <c r="X80" s="32" t="s">
        <v>16</v>
      </c>
      <c r="Y80" s="32"/>
      <c r="Z80" s="32"/>
    </row>
    <row r="81" spans="1:27" ht="16" customHeight="1" x14ac:dyDescent="0.2">
      <c r="C81" s="9" t="s">
        <v>21</v>
      </c>
      <c r="D81" s="13" t="s">
        <v>45</v>
      </c>
      <c r="E81" s="12" t="s">
        <v>38</v>
      </c>
      <c r="F81" s="36" t="s">
        <v>63</v>
      </c>
      <c r="G81" s="38"/>
      <c r="H81" s="38"/>
      <c r="L81" s="9" t="s">
        <v>21</v>
      </c>
      <c r="M81" s="13" t="s">
        <v>45</v>
      </c>
      <c r="N81" s="12" t="s">
        <v>38</v>
      </c>
      <c r="O81" s="36" t="s">
        <v>116</v>
      </c>
      <c r="P81" s="38"/>
      <c r="Q81" s="38"/>
      <c r="U81" s="9" t="s">
        <v>21</v>
      </c>
      <c r="V81" s="13" t="s">
        <v>45</v>
      </c>
      <c r="W81" s="12" t="s">
        <v>38</v>
      </c>
      <c r="X81" s="36" t="s">
        <v>46</v>
      </c>
      <c r="Y81" s="38"/>
      <c r="Z81" s="38"/>
    </row>
    <row r="82" spans="1:27" x14ac:dyDescent="0.2">
      <c r="C82" s="9" t="s">
        <v>21</v>
      </c>
      <c r="D82" s="13" t="s">
        <v>37</v>
      </c>
      <c r="E82" s="12" t="s">
        <v>38</v>
      </c>
      <c r="F82" s="38"/>
      <c r="G82" s="38"/>
      <c r="H82" s="38"/>
      <c r="L82" s="9" t="s">
        <v>21</v>
      </c>
      <c r="M82" s="13" t="s">
        <v>37</v>
      </c>
      <c r="N82" s="12" t="s">
        <v>38</v>
      </c>
      <c r="O82" s="38"/>
      <c r="P82" s="38"/>
      <c r="Q82" s="38"/>
      <c r="U82" s="9" t="s">
        <v>21</v>
      </c>
      <c r="V82" s="13" t="s">
        <v>37</v>
      </c>
      <c r="W82" s="12" t="s">
        <v>38</v>
      </c>
      <c r="X82" s="38"/>
      <c r="Y82" s="38"/>
      <c r="Z82" s="38"/>
    </row>
    <row r="83" spans="1:27" x14ac:dyDescent="0.2">
      <c r="C83" s="9" t="s">
        <v>21</v>
      </c>
      <c r="D83" s="13" t="s">
        <v>37</v>
      </c>
      <c r="E83" s="12" t="s">
        <v>38</v>
      </c>
      <c r="F83" s="38"/>
      <c r="G83" s="38"/>
      <c r="H83" s="38"/>
      <c r="L83" s="9" t="s">
        <v>21</v>
      </c>
      <c r="M83" s="13" t="s">
        <v>37</v>
      </c>
      <c r="N83" s="12" t="s">
        <v>38</v>
      </c>
      <c r="O83" s="38"/>
      <c r="P83" s="38"/>
      <c r="Q83" s="38"/>
      <c r="U83" s="9" t="s">
        <v>21</v>
      </c>
      <c r="V83" s="13" t="s">
        <v>37</v>
      </c>
      <c r="W83" s="12" t="s">
        <v>38</v>
      </c>
      <c r="X83" s="38"/>
      <c r="Y83" s="38"/>
      <c r="Z83" s="38"/>
    </row>
    <row r="84" spans="1:27"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8" thickBot="1" x14ac:dyDescent="0.25">
      <c r="C85" s="1" t="s">
        <v>26</v>
      </c>
      <c r="D85" s="1"/>
      <c r="E85" s="1"/>
      <c r="F85" s="1"/>
      <c r="G85" s="1"/>
      <c r="H85" s="1"/>
      <c r="L85" s="1" t="s">
        <v>26</v>
      </c>
      <c r="M85" s="1"/>
      <c r="N85" s="1"/>
      <c r="O85" s="1"/>
      <c r="P85" s="1"/>
      <c r="Q85" s="1"/>
      <c r="U85" s="1" t="s">
        <v>26</v>
      </c>
      <c r="V85" s="1"/>
      <c r="W85" s="1"/>
      <c r="X85" s="1"/>
      <c r="Y85" s="1"/>
      <c r="Z85" s="1"/>
    </row>
    <row r="86" spans="1:27" ht="18" thickTop="1" thickBot="1" x14ac:dyDescent="0.25">
      <c r="A86" s="2" t="s">
        <v>5</v>
      </c>
      <c r="B86" s="2" t="s">
        <v>35</v>
      </c>
      <c r="C86" s="4" t="s">
        <v>152</v>
      </c>
      <c r="D86" s="4" t="s">
        <v>14</v>
      </c>
      <c r="E86" s="4" t="s">
        <v>15</v>
      </c>
      <c r="F86" s="33" t="s">
        <v>16</v>
      </c>
      <c r="G86" s="33"/>
      <c r="H86" s="33"/>
      <c r="J86" s="2" t="s">
        <v>5</v>
      </c>
      <c r="K86" s="2" t="s">
        <v>35</v>
      </c>
      <c r="L86" s="4" t="s">
        <v>152</v>
      </c>
      <c r="M86" s="4" t="s">
        <v>14</v>
      </c>
      <c r="N86" s="4" t="s">
        <v>15</v>
      </c>
      <c r="O86" s="33" t="s">
        <v>16</v>
      </c>
      <c r="P86" s="33"/>
      <c r="Q86" s="33"/>
      <c r="S86" s="2" t="s">
        <v>5</v>
      </c>
      <c r="T86" s="2" t="s">
        <v>35</v>
      </c>
      <c r="U86" s="4" t="s">
        <v>152</v>
      </c>
      <c r="V86" s="4" t="s">
        <v>14</v>
      </c>
      <c r="W86" s="4" t="s">
        <v>15</v>
      </c>
      <c r="X86" s="33" t="s">
        <v>16</v>
      </c>
      <c r="Y86" s="33"/>
      <c r="Z86" s="33"/>
    </row>
    <row r="87" spans="1:27" x14ac:dyDescent="0.2">
      <c r="C87" s="9" t="s">
        <v>20</v>
      </c>
      <c r="D87" s="6">
        <v>3</v>
      </c>
      <c r="E87" s="6">
        <f>E34</f>
        <v>185</v>
      </c>
      <c r="F87" s="34" t="s">
        <v>148</v>
      </c>
      <c r="G87" s="35"/>
      <c r="H87" s="35"/>
      <c r="L87" s="9" t="s">
        <v>21</v>
      </c>
      <c r="M87" s="6">
        <v>5</v>
      </c>
      <c r="N87" s="12" t="s">
        <v>110</v>
      </c>
      <c r="O87" s="34" t="s">
        <v>150</v>
      </c>
      <c r="P87" s="35"/>
      <c r="Q87" s="35"/>
      <c r="U87" s="9" t="s">
        <v>21</v>
      </c>
      <c r="V87" s="6">
        <v>5</v>
      </c>
      <c r="W87" s="9" t="s">
        <v>110</v>
      </c>
      <c r="X87" s="34" t="s">
        <v>169</v>
      </c>
      <c r="Y87" s="35"/>
      <c r="Z87" s="35"/>
    </row>
    <row r="88" spans="1:27" x14ac:dyDescent="0.2">
      <c r="C88" s="9" t="s">
        <v>21</v>
      </c>
      <c r="D88" s="6">
        <v>5</v>
      </c>
      <c r="E88" s="6">
        <f>E36</f>
        <v>215</v>
      </c>
      <c r="F88" s="35"/>
      <c r="G88" s="35"/>
      <c r="H88" s="35"/>
      <c r="L88" s="9" t="s">
        <v>21</v>
      </c>
      <c r="M88" s="6">
        <v>5</v>
      </c>
      <c r="N88" s="12" t="s">
        <v>110</v>
      </c>
      <c r="O88" s="35"/>
      <c r="P88" s="35"/>
      <c r="Q88" s="35"/>
      <c r="U88" s="9" t="s">
        <v>21</v>
      </c>
      <c r="V88" s="6">
        <v>5</v>
      </c>
      <c r="W88" s="9" t="s">
        <v>110</v>
      </c>
      <c r="X88" s="35"/>
      <c r="Y88" s="35"/>
      <c r="Z88" s="35"/>
    </row>
    <row r="89" spans="1:27" x14ac:dyDescent="0.2">
      <c r="C89" s="9" t="s">
        <v>21</v>
      </c>
      <c r="D89" s="6">
        <v>5</v>
      </c>
      <c r="E89" s="6">
        <f>E88</f>
        <v>215</v>
      </c>
      <c r="F89" s="35"/>
      <c r="G89" s="35"/>
      <c r="H89" s="35"/>
      <c r="L89" s="9" t="s">
        <v>21</v>
      </c>
      <c r="M89" s="6">
        <v>5</v>
      </c>
      <c r="N89" s="12" t="s">
        <v>110</v>
      </c>
      <c r="O89" s="35"/>
      <c r="P89" s="35"/>
      <c r="Q89" s="35"/>
      <c r="U89" s="9" t="s">
        <v>21</v>
      </c>
      <c r="V89" s="6">
        <v>5</v>
      </c>
      <c r="W89" s="9" t="s">
        <v>110</v>
      </c>
      <c r="X89" s="35"/>
      <c r="Y89" s="35"/>
      <c r="Z89" s="35"/>
    </row>
    <row r="90" spans="1:27" x14ac:dyDescent="0.2">
      <c r="C90" s="9" t="s">
        <v>21</v>
      </c>
      <c r="D90" s="6">
        <v>5</v>
      </c>
      <c r="E90" s="6">
        <f>E89</f>
        <v>215</v>
      </c>
      <c r="F90" s="35"/>
      <c r="G90" s="35"/>
      <c r="H90" s="35"/>
      <c r="L90" s="9" t="s">
        <v>21</v>
      </c>
      <c r="M90" s="6">
        <v>5</v>
      </c>
      <c r="N90" s="12" t="s">
        <v>110</v>
      </c>
      <c r="O90" s="35"/>
      <c r="P90" s="35"/>
      <c r="Q90" s="35"/>
      <c r="U90" s="9" t="s">
        <v>21</v>
      </c>
      <c r="V90" s="6">
        <v>5</v>
      </c>
      <c r="W90" s="9" t="s">
        <v>110</v>
      </c>
      <c r="X90" s="35"/>
      <c r="Y90" s="35"/>
      <c r="Z90" s="35"/>
    </row>
    <row r="91" spans="1:27" ht="17" thickBot="1" x14ac:dyDescent="0.25">
      <c r="A91" s="2" t="s">
        <v>1</v>
      </c>
      <c r="B91" s="2" t="s">
        <v>30</v>
      </c>
      <c r="C91" s="4" t="s">
        <v>25</v>
      </c>
      <c r="D91" s="4" t="s">
        <v>14</v>
      </c>
      <c r="E91" s="4" t="s">
        <v>15</v>
      </c>
      <c r="F91" s="32" t="s">
        <v>16</v>
      </c>
      <c r="G91" s="32"/>
      <c r="H91" s="32"/>
      <c r="J91" s="2" t="s">
        <v>1</v>
      </c>
      <c r="K91" s="2" t="s">
        <v>30</v>
      </c>
      <c r="L91" s="4" t="s">
        <v>25</v>
      </c>
      <c r="M91" s="4" t="s">
        <v>14</v>
      </c>
      <c r="N91" s="4" t="s">
        <v>15</v>
      </c>
      <c r="O91" s="32" t="s">
        <v>16</v>
      </c>
      <c r="P91" s="32"/>
      <c r="Q91" s="32"/>
      <c r="S91" s="2" t="s">
        <v>1</v>
      </c>
      <c r="T91" s="2" t="s">
        <v>30</v>
      </c>
      <c r="U91" s="4" t="s">
        <v>25</v>
      </c>
      <c r="V91" s="4" t="s">
        <v>14</v>
      </c>
      <c r="W91" s="4" t="s">
        <v>15</v>
      </c>
      <c r="X91" s="32" t="s">
        <v>16</v>
      </c>
      <c r="Y91" s="32"/>
      <c r="Z91" s="32"/>
    </row>
    <row r="92" spans="1:27" ht="16" customHeight="1" x14ac:dyDescent="0.2">
      <c r="C92" s="9" t="s">
        <v>48</v>
      </c>
      <c r="D92" s="6">
        <v>3</v>
      </c>
      <c r="E92" s="6">
        <f>MROUND($D$6*0.67,$D$8)</f>
        <v>65</v>
      </c>
      <c r="F92" s="37" t="s">
        <v>149</v>
      </c>
      <c r="G92" s="37"/>
      <c r="H92" s="37"/>
      <c r="L92" s="9" t="s">
        <v>21</v>
      </c>
      <c r="M92" s="6">
        <v>2</v>
      </c>
      <c r="N92" s="6">
        <f>MROUND($D$6*0.8,$D$8)</f>
        <v>80</v>
      </c>
      <c r="O92" s="37" t="s">
        <v>117</v>
      </c>
      <c r="P92" s="37"/>
      <c r="Q92" s="37"/>
      <c r="U92" s="9" t="s">
        <v>21</v>
      </c>
      <c r="V92" s="6">
        <v>3</v>
      </c>
      <c r="W92" s="14">
        <f>N92</f>
        <v>80</v>
      </c>
      <c r="X92" s="37" t="s">
        <v>117</v>
      </c>
      <c r="Y92" s="37"/>
      <c r="Z92" s="37"/>
    </row>
    <row r="93" spans="1:27" x14ac:dyDescent="0.2">
      <c r="C93" s="9" t="s">
        <v>48</v>
      </c>
      <c r="D93" s="6">
        <v>3</v>
      </c>
      <c r="E93" s="6">
        <f>MROUND($D$6*0.72,$D$8)</f>
        <v>70</v>
      </c>
      <c r="F93" s="37"/>
      <c r="G93" s="37"/>
      <c r="H93" s="37"/>
      <c r="L93" s="9" t="s">
        <v>21</v>
      </c>
      <c r="M93" s="6">
        <v>2</v>
      </c>
      <c r="N93" s="6">
        <f>N92</f>
        <v>80</v>
      </c>
      <c r="O93" s="37"/>
      <c r="P93" s="37"/>
      <c r="Q93" s="37"/>
      <c r="U93" s="9" t="s">
        <v>21</v>
      </c>
      <c r="V93" s="6">
        <v>3</v>
      </c>
      <c r="W93" s="14">
        <f t="shared" ref="W93:W99" si="1">N93</f>
        <v>80</v>
      </c>
      <c r="X93" s="37"/>
      <c r="Y93" s="37"/>
      <c r="Z93" s="37"/>
    </row>
    <row r="94" spans="1:27" x14ac:dyDescent="0.2">
      <c r="C94" s="9" t="s">
        <v>21</v>
      </c>
      <c r="D94" s="11">
        <v>5</v>
      </c>
      <c r="E94" s="6">
        <f>MROUND($D$6*0.77,$D$8)</f>
        <v>75</v>
      </c>
      <c r="F94" s="37"/>
      <c r="G94" s="37"/>
      <c r="H94" s="37"/>
      <c r="L94" s="9" t="s">
        <v>21</v>
      </c>
      <c r="M94" s="6">
        <v>2</v>
      </c>
      <c r="N94" s="6">
        <f t="shared" ref="N94:N99" si="2">N93</f>
        <v>80</v>
      </c>
      <c r="O94" s="37"/>
      <c r="P94" s="37"/>
      <c r="Q94" s="37"/>
      <c r="U94" s="9" t="s">
        <v>21</v>
      </c>
      <c r="V94" s="6">
        <v>3</v>
      </c>
      <c r="W94" s="14">
        <f t="shared" si="1"/>
        <v>80</v>
      </c>
      <c r="X94" s="37"/>
      <c r="Y94" s="37"/>
      <c r="Z94" s="37"/>
    </row>
    <row r="95" spans="1:27" x14ac:dyDescent="0.2">
      <c r="C95" s="9" t="s">
        <v>21</v>
      </c>
      <c r="D95" s="11">
        <v>5</v>
      </c>
      <c r="E95" s="6">
        <f>E94</f>
        <v>75</v>
      </c>
      <c r="F95" s="37"/>
      <c r="G95" s="37"/>
      <c r="H95" s="37"/>
      <c r="L95" s="9" t="s">
        <v>21</v>
      </c>
      <c r="M95" s="6">
        <v>2</v>
      </c>
      <c r="N95" s="6">
        <f t="shared" si="2"/>
        <v>80</v>
      </c>
      <c r="O95" s="37"/>
      <c r="P95" s="37"/>
      <c r="Q95" s="37"/>
      <c r="U95" s="9" t="s">
        <v>21</v>
      </c>
      <c r="V95" s="6">
        <v>3</v>
      </c>
      <c r="W95" s="14">
        <f t="shared" si="1"/>
        <v>80</v>
      </c>
      <c r="X95" s="37"/>
      <c r="Y95" s="37"/>
      <c r="Z95" s="37"/>
    </row>
    <row r="96" spans="1:27" x14ac:dyDescent="0.2">
      <c r="C96" s="9" t="s">
        <v>21</v>
      </c>
      <c r="D96" s="11">
        <v>5</v>
      </c>
      <c r="E96" s="6">
        <f>E95</f>
        <v>75</v>
      </c>
      <c r="F96" s="37"/>
      <c r="G96" s="37"/>
      <c r="H96" s="37"/>
      <c r="L96" s="9" t="s">
        <v>21</v>
      </c>
      <c r="M96" s="6">
        <v>2</v>
      </c>
      <c r="N96" s="6">
        <f t="shared" si="2"/>
        <v>80</v>
      </c>
      <c r="O96" s="37"/>
      <c r="P96" s="37"/>
      <c r="Q96" s="37"/>
      <c r="U96" s="9" t="s">
        <v>21</v>
      </c>
      <c r="V96" s="6">
        <v>3</v>
      </c>
      <c r="W96" s="14">
        <f t="shared" si="1"/>
        <v>80</v>
      </c>
      <c r="X96" s="37"/>
      <c r="Y96" s="37"/>
      <c r="Z96" s="37"/>
    </row>
    <row r="97" spans="1:26" x14ac:dyDescent="0.2">
      <c r="C97" s="9"/>
      <c r="D97" s="11"/>
      <c r="E97" s="6"/>
      <c r="F97" s="37"/>
      <c r="G97" s="37"/>
      <c r="H97" s="37"/>
      <c r="L97" s="9" t="s">
        <v>21</v>
      </c>
      <c r="M97" s="6">
        <v>2</v>
      </c>
      <c r="N97" s="6">
        <f t="shared" si="2"/>
        <v>80</v>
      </c>
      <c r="O97" s="37"/>
      <c r="P97" s="37"/>
      <c r="Q97" s="37"/>
      <c r="U97" s="9" t="s">
        <v>21</v>
      </c>
      <c r="V97" s="6">
        <v>3</v>
      </c>
      <c r="W97" s="14">
        <f t="shared" si="1"/>
        <v>80</v>
      </c>
      <c r="X97" s="37"/>
      <c r="Y97" s="37"/>
      <c r="Z97" s="37"/>
    </row>
    <row r="98" spans="1:26" x14ac:dyDescent="0.2">
      <c r="C98" s="9"/>
      <c r="D98" s="11"/>
      <c r="E98" s="6"/>
      <c r="F98" s="37"/>
      <c r="G98" s="37"/>
      <c r="H98" s="37"/>
      <c r="L98" s="9" t="s">
        <v>21</v>
      </c>
      <c r="M98" s="6">
        <v>2</v>
      </c>
      <c r="N98" s="6">
        <f t="shared" si="2"/>
        <v>80</v>
      </c>
      <c r="O98" s="37"/>
      <c r="P98" s="37"/>
      <c r="Q98" s="37"/>
      <c r="U98" s="9" t="s">
        <v>21</v>
      </c>
      <c r="V98" s="6">
        <v>3</v>
      </c>
      <c r="W98" s="14">
        <f t="shared" si="1"/>
        <v>80</v>
      </c>
      <c r="X98" s="37"/>
      <c r="Y98" s="37"/>
      <c r="Z98" s="37"/>
    </row>
    <row r="99" spans="1:26" x14ac:dyDescent="0.2">
      <c r="C99" s="9"/>
      <c r="D99" s="11"/>
      <c r="E99" s="6"/>
      <c r="F99" s="37"/>
      <c r="G99" s="37"/>
      <c r="H99" s="37"/>
      <c r="L99" s="9" t="s">
        <v>21</v>
      </c>
      <c r="M99" s="6">
        <v>2</v>
      </c>
      <c r="N99" s="6">
        <f t="shared" si="2"/>
        <v>80</v>
      </c>
      <c r="O99" s="37"/>
      <c r="P99" s="37"/>
      <c r="Q99" s="37"/>
      <c r="U99" s="9" t="s">
        <v>21</v>
      </c>
      <c r="V99" s="6">
        <v>3</v>
      </c>
      <c r="W99" s="14">
        <f t="shared" si="1"/>
        <v>80</v>
      </c>
      <c r="X99" s="37"/>
      <c r="Y99" s="37"/>
      <c r="Z99" s="37"/>
    </row>
    <row r="100" spans="1:26" ht="17" thickBot="1" x14ac:dyDescent="0.25">
      <c r="A100" s="2" t="s">
        <v>6</v>
      </c>
      <c r="B100" s="2" t="s">
        <v>2</v>
      </c>
      <c r="C100" s="4" t="s">
        <v>36</v>
      </c>
      <c r="D100" s="4" t="s">
        <v>14</v>
      </c>
      <c r="E100" s="4" t="s">
        <v>15</v>
      </c>
      <c r="F100" s="32" t="s">
        <v>16</v>
      </c>
      <c r="G100" s="32"/>
      <c r="H100" s="32"/>
      <c r="J100" s="2" t="s">
        <v>6</v>
      </c>
      <c r="K100" s="2" t="s">
        <v>2</v>
      </c>
      <c r="L100" s="4" t="s">
        <v>36</v>
      </c>
      <c r="M100" s="4" t="s">
        <v>14</v>
      </c>
      <c r="N100" s="4" t="s">
        <v>15</v>
      </c>
      <c r="O100" s="32" t="s">
        <v>16</v>
      </c>
      <c r="P100" s="32"/>
      <c r="Q100" s="32"/>
      <c r="S100" s="2" t="s">
        <v>6</v>
      </c>
      <c r="T100" s="2" t="s">
        <v>2</v>
      </c>
      <c r="U100" s="4" t="s">
        <v>36</v>
      </c>
      <c r="V100" s="4" t="s">
        <v>14</v>
      </c>
      <c r="W100" s="4" t="s">
        <v>15</v>
      </c>
      <c r="X100" s="32" t="s">
        <v>16</v>
      </c>
      <c r="Y100" s="32"/>
      <c r="Z100" s="32"/>
    </row>
    <row r="101" spans="1:26" ht="16" customHeight="1" x14ac:dyDescent="0.2">
      <c r="C101" s="9" t="s">
        <v>21</v>
      </c>
      <c r="D101" s="11">
        <v>8</v>
      </c>
      <c r="E101" s="12" t="s">
        <v>24</v>
      </c>
      <c r="F101" s="34" t="s">
        <v>50</v>
      </c>
      <c r="G101" s="35"/>
      <c r="H101" s="35"/>
      <c r="L101" s="9" t="s">
        <v>21</v>
      </c>
      <c r="M101" s="9">
        <v>10</v>
      </c>
      <c r="N101" s="12" t="s">
        <v>24</v>
      </c>
      <c r="O101" s="36" t="s">
        <v>107</v>
      </c>
      <c r="P101" s="38"/>
      <c r="Q101" s="38"/>
      <c r="U101" s="9" t="s">
        <v>21</v>
      </c>
      <c r="V101" s="9">
        <v>15</v>
      </c>
      <c r="W101" s="12" t="s">
        <v>24</v>
      </c>
      <c r="X101" s="36" t="s">
        <v>107</v>
      </c>
      <c r="Y101" s="38"/>
      <c r="Z101" s="38"/>
    </row>
    <row r="102" spans="1:26" x14ac:dyDescent="0.2">
      <c r="C102" s="9" t="s">
        <v>21</v>
      </c>
      <c r="D102" s="11">
        <v>8</v>
      </c>
      <c r="E102" s="12" t="s">
        <v>24</v>
      </c>
      <c r="F102" s="34"/>
      <c r="G102" s="35"/>
      <c r="H102" s="35"/>
      <c r="L102" s="9" t="s">
        <v>21</v>
      </c>
      <c r="M102" s="9">
        <v>10</v>
      </c>
      <c r="N102" s="12" t="s">
        <v>24</v>
      </c>
      <c r="O102" s="38"/>
      <c r="P102" s="38"/>
      <c r="Q102" s="38"/>
      <c r="U102" s="9" t="s">
        <v>21</v>
      </c>
      <c r="V102" s="9">
        <v>15</v>
      </c>
      <c r="W102" s="12" t="s">
        <v>24</v>
      </c>
      <c r="X102" s="38"/>
      <c r="Y102" s="38"/>
      <c r="Z102" s="38"/>
    </row>
    <row r="103" spans="1:26" x14ac:dyDescent="0.2">
      <c r="C103" s="9" t="s">
        <v>21</v>
      </c>
      <c r="D103" s="11">
        <v>8</v>
      </c>
      <c r="E103" s="12" t="s">
        <v>24</v>
      </c>
      <c r="F103" s="35"/>
      <c r="G103" s="35"/>
      <c r="H103" s="35"/>
      <c r="L103" s="9" t="s">
        <v>21</v>
      </c>
      <c r="M103" s="9">
        <v>10</v>
      </c>
      <c r="N103" s="12" t="s">
        <v>24</v>
      </c>
      <c r="O103" s="38"/>
      <c r="P103" s="38"/>
      <c r="Q103" s="38"/>
      <c r="U103" s="9"/>
      <c r="V103" s="9"/>
      <c r="W103" s="12"/>
      <c r="X103" s="38"/>
      <c r="Y103" s="38"/>
      <c r="Z103" s="38"/>
    </row>
    <row r="104" spans="1:26" x14ac:dyDescent="0.2">
      <c r="C104" s="9" t="s">
        <v>21</v>
      </c>
      <c r="D104" s="11">
        <v>8</v>
      </c>
      <c r="E104" s="12" t="s">
        <v>24</v>
      </c>
      <c r="F104" s="35"/>
      <c r="G104" s="35"/>
      <c r="H104" s="35"/>
      <c r="L104" s="9"/>
      <c r="M104" s="9"/>
      <c r="N104" s="12"/>
      <c r="O104" s="38"/>
      <c r="P104" s="38"/>
      <c r="Q104" s="38"/>
      <c r="U104" s="9"/>
      <c r="V104" s="9"/>
      <c r="W104" s="12"/>
      <c r="X104" s="38"/>
      <c r="Y104" s="38"/>
      <c r="Z104" s="38"/>
    </row>
    <row r="105" spans="1:26" ht="17" thickBot="1" x14ac:dyDescent="0.25">
      <c r="A105" s="2" t="s">
        <v>22</v>
      </c>
      <c r="B105" s="2" t="s">
        <v>2</v>
      </c>
      <c r="C105" s="4" t="s">
        <v>36</v>
      </c>
      <c r="D105" s="4" t="s">
        <v>14</v>
      </c>
      <c r="E105" s="4" t="s">
        <v>15</v>
      </c>
      <c r="F105" s="32" t="s">
        <v>16</v>
      </c>
      <c r="G105" s="32"/>
      <c r="H105" s="32"/>
      <c r="J105" s="2" t="s">
        <v>22</v>
      </c>
      <c r="K105" s="2" t="s">
        <v>2</v>
      </c>
      <c r="L105" s="4" t="s">
        <v>36</v>
      </c>
      <c r="M105" s="4" t="s">
        <v>14</v>
      </c>
      <c r="N105" s="4" t="s">
        <v>15</v>
      </c>
      <c r="O105" s="32" t="s">
        <v>16</v>
      </c>
      <c r="P105" s="32"/>
      <c r="Q105" s="32"/>
      <c r="S105" s="2" t="s">
        <v>22</v>
      </c>
      <c r="T105" s="2" t="s">
        <v>2</v>
      </c>
      <c r="U105" s="4" t="s">
        <v>36</v>
      </c>
      <c r="V105" s="4" t="s">
        <v>14</v>
      </c>
      <c r="W105" s="4" t="s">
        <v>15</v>
      </c>
      <c r="X105" s="32" t="s">
        <v>16</v>
      </c>
      <c r="Y105" s="32"/>
      <c r="Z105" s="32"/>
    </row>
    <row r="106" spans="1:26" x14ac:dyDescent="0.2">
      <c r="C106" s="9" t="s">
        <v>21</v>
      </c>
      <c r="D106" s="6">
        <v>15</v>
      </c>
      <c r="E106" s="12" t="s">
        <v>24</v>
      </c>
      <c r="F106" s="37" t="s">
        <v>51</v>
      </c>
      <c r="G106" s="37"/>
      <c r="H106" s="37"/>
      <c r="L106" s="9" t="s">
        <v>21</v>
      </c>
      <c r="M106" s="6">
        <v>10</v>
      </c>
      <c r="N106" s="12" t="s">
        <v>24</v>
      </c>
      <c r="O106" s="37" t="s">
        <v>51</v>
      </c>
      <c r="P106" s="37"/>
      <c r="Q106" s="37"/>
      <c r="U106" s="9" t="s">
        <v>21</v>
      </c>
      <c r="V106" s="6">
        <v>12</v>
      </c>
      <c r="W106" s="12" t="s">
        <v>24</v>
      </c>
      <c r="X106" s="37" t="s">
        <v>51</v>
      </c>
      <c r="Y106" s="37"/>
      <c r="Z106" s="37"/>
    </row>
    <row r="107" spans="1:26" x14ac:dyDescent="0.2">
      <c r="C107" s="9" t="s">
        <v>21</v>
      </c>
      <c r="D107" s="6">
        <v>15</v>
      </c>
      <c r="E107" s="12" t="s">
        <v>24</v>
      </c>
      <c r="F107" s="37"/>
      <c r="G107" s="37"/>
      <c r="H107" s="37"/>
      <c r="L107" s="9" t="s">
        <v>21</v>
      </c>
      <c r="M107" s="6">
        <v>10</v>
      </c>
      <c r="N107" s="12" t="s">
        <v>24</v>
      </c>
      <c r="O107" s="37"/>
      <c r="P107" s="37"/>
      <c r="Q107" s="37"/>
      <c r="U107" s="9" t="s">
        <v>21</v>
      </c>
      <c r="V107" s="6">
        <v>12</v>
      </c>
      <c r="W107" s="12" t="s">
        <v>24</v>
      </c>
      <c r="X107" s="37"/>
      <c r="Y107" s="37"/>
      <c r="Z107" s="37"/>
    </row>
    <row r="108" spans="1:26" x14ac:dyDescent="0.2">
      <c r="C108" s="9" t="s">
        <v>21</v>
      </c>
      <c r="D108" s="6">
        <v>15</v>
      </c>
      <c r="E108" s="12" t="s">
        <v>24</v>
      </c>
      <c r="F108" s="37"/>
      <c r="G108" s="37"/>
      <c r="H108" s="37"/>
      <c r="L108" s="9" t="s">
        <v>21</v>
      </c>
      <c r="M108" s="6">
        <v>10</v>
      </c>
      <c r="N108" s="12" t="s">
        <v>24</v>
      </c>
      <c r="O108" s="37"/>
      <c r="P108" s="37"/>
      <c r="Q108" s="37"/>
      <c r="U108" s="9" t="s">
        <v>21</v>
      </c>
      <c r="V108" s="6">
        <v>12</v>
      </c>
      <c r="W108" s="12" t="s">
        <v>24</v>
      </c>
      <c r="X108" s="37"/>
      <c r="Y108" s="37"/>
      <c r="Z108" s="37"/>
    </row>
  </sheetData>
  <mergeCells count="115">
    <mergeCell ref="G5:N8"/>
    <mergeCell ref="F28:H30"/>
    <mergeCell ref="F62:H65"/>
    <mergeCell ref="F92:H99"/>
    <mergeCell ref="F101:H104"/>
    <mergeCell ref="F20:H22"/>
    <mergeCell ref="F13:H18"/>
    <mergeCell ref="F33:H33"/>
    <mergeCell ref="O20:Q22"/>
    <mergeCell ref="X20:Z22"/>
    <mergeCell ref="F34:H39"/>
    <mergeCell ref="F100:H100"/>
    <mergeCell ref="O27:Q27"/>
    <mergeCell ref="X27:Z27"/>
    <mergeCell ref="O28:Q30"/>
    <mergeCell ref="X28:Z30"/>
    <mergeCell ref="O33:Q33"/>
    <mergeCell ref="X33:Z33"/>
    <mergeCell ref="X62:Z65"/>
    <mergeCell ref="X40:Z40"/>
    <mergeCell ref="O41:Q44"/>
    <mergeCell ref="X41:Z44"/>
    <mergeCell ref="O45:Q45"/>
    <mergeCell ref="X45:Z45"/>
    <mergeCell ref="O46:Q48"/>
    <mergeCell ref="X46:Z48"/>
    <mergeCell ref="F12:H12"/>
    <mergeCell ref="F19:H19"/>
    <mergeCell ref="F23:H23"/>
    <mergeCell ref="F24:H26"/>
    <mergeCell ref="F27:H27"/>
    <mergeCell ref="F72:H75"/>
    <mergeCell ref="F76:H76"/>
    <mergeCell ref="F77:H79"/>
    <mergeCell ref="F61:H61"/>
    <mergeCell ref="F66:H66"/>
    <mergeCell ref="F67:H68"/>
    <mergeCell ref="F71:H71"/>
    <mergeCell ref="F51:H51"/>
    <mergeCell ref="F52:H57"/>
    <mergeCell ref="F58:H58"/>
    <mergeCell ref="F59:H60"/>
    <mergeCell ref="F40:H40"/>
    <mergeCell ref="F45:H45"/>
    <mergeCell ref="F46:H48"/>
    <mergeCell ref="F41:H44"/>
    <mergeCell ref="O12:Q12"/>
    <mergeCell ref="O24:Q26"/>
    <mergeCell ref="O40:Q40"/>
    <mergeCell ref="O52:Q57"/>
    <mergeCell ref="O66:Q66"/>
    <mergeCell ref="O77:Q79"/>
    <mergeCell ref="X23:Z23"/>
    <mergeCell ref="F105:H105"/>
    <mergeCell ref="F106:H108"/>
    <mergeCell ref="F80:H80"/>
    <mergeCell ref="F81:H83"/>
    <mergeCell ref="F86:H86"/>
    <mergeCell ref="F87:H90"/>
    <mergeCell ref="F91:H91"/>
    <mergeCell ref="O91:Q91"/>
    <mergeCell ref="O34:Q39"/>
    <mergeCell ref="X34:Z39"/>
    <mergeCell ref="X12:Z12"/>
    <mergeCell ref="O13:Q18"/>
    <mergeCell ref="X13:Z18"/>
    <mergeCell ref="O19:Q19"/>
    <mergeCell ref="X19:Z19"/>
    <mergeCell ref="O23:Q23"/>
    <mergeCell ref="X24:Z26"/>
    <mergeCell ref="O87:Q90"/>
    <mergeCell ref="X87:Z90"/>
    <mergeCell ref="O51:Q51"/>
    <mergeCell ref="X51:Z51"/>
    <mergeCell ref="O76:Q76"/>
    <mergeCell ref="X76:Z76"/>
    <mergeCell ref="X52:Z57"/>
    <mergeCell ref="O58:Q58"/>
    <mergeCell ref="X58:Z58"/>
    <mergeCell ref="O59:Q60"/>
    <mergeCell ref="X59:Z60"/>
    <mergeCell ref="O61:Q61"/>
    <mergeCell ref="X61:Z61"/>
    <mergeCell ref="O62:Q65"/>
    <mergeCell ref="X66:Z66"/>
    <mergeCell ref="O67:Q68"/>
    <mergeCell ref="X67:Z68"/>
    <mergeCell ref="O71:Q71"/>
    <mergeCell ref="X71:Z71"/>
    <mergeCell ref="O72:Q75"/>
    <mergeCell ref="X72:Z75"/>
    <mergeCell ref="C1:N3"/>
    <mergeCell ref="C4:N4"/>
    <mergeCell ref="D5:E5"/>
    <mergeCell ref="D6:E6"/>
    <mergeCell ref="D7:E7"/>
    <mergeCell ref="D8:E8"/>
    <mergeCell ref="O106:Q108"/>
    <mergeCell ref="X106:Z108"/>
    <mergeCell ref="X91:Z91"/>
    <mergeCell ref="O92:Q99"/>
    <mergeCell ref="X92:Z99"/>
    <mergeCell ref="O100:Q100"/>
    <mergeCell ref="X100:Z100"/>
    <mergeCell ref="O101:Q104"/>
    <mergeCell ref="X101:Z104"/>
    <mergeCell ref="O105:Q105"/>
    <mergeCell ref="X105:Z105"/>
    <mergeCell ref="X77:Z79"/>
    <mergeCell ref="O80:Q80"/>
    <mergeCell ref="X80:Z80"/>
    <mergeCell ref="O81:Q83"/>
    <mergeCell ref="X81:Z83"/>
    <mergeCell ref="O86:Q86"/>
    <mergeCell ref="X86:Z8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2"/>
  <sheetViews>
    <sheetView topLeftCell="A18" workbookViewId="0">
      <selection activeCell="C18" sqref="C18"/>
    </sheetView>
  </sheetViews>
  <sheetFormatPr baseColWidth="10" defaultRowHeight="16" x14ac:dyDescent="0.2"/>
  <cols>
    <col min="3" max="3" width="46" bestFit="1" customWidth="1"/>
  </cols>
  <sheetData>
    <row r="3" spans="2:3" ht="24" x14ac:dyDescent="0.3">
      <c r="B3" s="7" t="s">
        <v>65</v>
      </c>
    </row>
    <row r="5" spans="2:3" ht="21" thickBot="1" x14ac:dyDescent="0.3">
      <c r="B5" s="3" t="s">
        <v>22</v>
      </c>
      <c r="C5" s="3"/>
    </row>
    <row r="6" spans="2:3" ht="20" thickTop="1" x14ac:dyDescent="0.25">
      <c r="B6" s="18"/>
      <c r="C6" s="19" t="s">
        <v>66</v>
      </c>
    </row>
    <row r="7" spans="2:3" ht="19" x14ac:dyDescent="0.25">
      <c r="B7" s="18"/>
      <c r="C7" s="19" t="s">
        <v>67</v>
      </c>
    </row>
    <row r="8" spans="2:3" ht="19" x14ac:dyDescent="0.25">
      <c r="B8" s="18"/>
      <c r="C8" s="19" t="s">
        <v>68</v>
      </c>
    </row>
    <row r="9" spans="2:3" ht="19" x14ac:dyDescent="0.25">
      <c r="B9" s="18"/>
      <c r="C9" s="19" t="s">
        <v>69</v>
      </c>
    </row>
    <row r="11" spans="2:3" ht="21" thickBot="1" x14ac:dyDescent="0.3">
      <c r="B11" s="3" t="s">
        <v>70</v>
      </c>
      <c r="C11" s="3"/>
    </row>
    <row r="12" spans="2:3" ht="20" thickTop="1" x14ac:dyDescent="0.25">
      <c r="B12" s="18"/>
      <c r="C12" s="19" t="s">
        <v>71</v>
      </c>
    </row>
    <row r="13" spans="2:3" ht="19" x14ac:dyDescent="0.25">
      <c r="B13" s="18"/>
      <c r="C13" s="19" t="s">
        <v>72</v>
      </c>
    </row>
    <row r="14" spans="2:3" ht="19" x14ac:dyDescent="0.25">
      <c r="B14" s="18"/>
      <c r="C14" s="19" t="s">
        <v>73</v>
      </c>
    </row>
    <row r="15" spans="2:3" ht="19" x14ac:dyDescent="0.25">
      <c r="B15" s="18"/>
      <c r="C15" s="19" t="s">
        <v>74</v>
      </c>
    </row>
    <row r="16" spans="2:3" ht="19" x14ac:dyDescent="0.25">
      <c r="B16" s="18"/>
      <c r="C16" s="19" t="s">
        <v>75</v>
      </c>
    </row>
    <row r="17" spans="2:3" ht="19" x14ac:dyDescent="0.25">
      <c r="B17" s="18"/>
      <c r="C17" s="19" t="s">
        <v>161</v>
      </c>
    </row>
    <row r="19" spans="2:3" ht="21" thickBot="1" x14ac:dyDescent="0.3">
      <c r="B19" s="3" t="s">
        <v>7</v>
      </c>
      <c r="C19" s="3"/>
    </row>
    <row r="20" spans="2:3" ht="20" thickTop="1" x14ac:dyDescent="0.25">
      <c r="B20" s="18"/>
      <c r="C20" s="19" t="s">
        <v>76</v>
      </c>
    </row>
    <row r="21" spans="2:3" ht="19" x14ac:dyDescent="0.25">
      <c r="B21" s="18"/>
      <c r="C21" s="19" t="s">
        <v>77</v>
      </c>
    </row>
    <row r="22" spans="2:3" ht="19" x14ac:dyDescent="0.25">
      <c r="B22" s="18"/>
      <c r="C22" s="19" t="s">
        <v>78</v>
      </c>
    </row>
    <row r="23" spans="2:3" ht="19" x14ac:dyDescent="0.25">
      <c r="B23" s="18"/>
      <c r="C23" s="19" t="s">
        <v>79</v>
      </c>
    </row>
    <row r="24" spans="2:3" ht="19" x14ac:dyDescent="0.25">
      <c r="B24" s="18"/>
      <c r="C24" s="19" t="s">
        <v>80</v>
      </c>
    </row>
    <row r="26" spans="2:3" ht="21" thickBot="1" x14ac:dyDescent="0.3">
      <c r="B26" s="3" t="s">
        <v>11</v>
      </c>
      <c r="C26" s="3"/>
    </row>
    <row r="27" spans="2:3" ht="20" thickTop="1" x14ac:dyDescent="0.25">
      <c r="B27" s="18"/>
      <c r="C27" s="19" t="s">
        <v>81</v>
      </c>
    </row>
    <row r="28" spans="2:3" ht="19" x14ac:dyDescent="0.25">
      <c r="B28" s="18"/>
      <c r="C28" s="19" t="s">
        <v>82</v>
      </c>
    </row>
    <row r="29" spans="2:3" ht="38" x14ac:dyDescent="0.25">
      <c r="B29" s="18"/>
      <c r="C29" s="20" t="s">
        <v>83</v>
      </c>
    </row>
    <row r="30" spans="2:3" ht="19" x14ac:dyDescent="0.25">
      <c r="B30" s="18"/>
      <c r="C30" s="19" t="s">
        <v>84</v>
      </c>
    </row>
    <row r="32" spans="2:3" ht="21" thickBot="1" x14ac:dyDescent="0.3">
      <c r="B32" s="3" t="s">
        <v>23</v>
      </c>
      <c r="C32" s="3"/>
    </row>
    <row r="33" spans="2:3" ht="20" thickTop="1" x14ac:dyDescent="0.25">
      <c r="B33" s="18"/>
      <c r="C33" s="19" t="s">
        <v>85</v>
      </c>
    </row>
    <row r="34" spans="2:3" ht="19" x14ac:dyDescent="0.25">
      <c r="B34" s="18"/>
      <c r="C34" s="19" t="s">
        <v>86</v>
      </c>
    </row>
    <row r="35" spans="2:3" ht="38" x14ac:dyDescent="0.25">
      <c r="B35" s="18"/>
      <c r="C35" s="20" t="s">
        <v>90</v>
      </c>
    </row>
    <row r="36" spans="2:3" ht="19" x14ac:dyDescent="0.25">
      <c r="B36" s="18"/>
      <c r="C36" s="19" t="s">
        <v>88</v>
      </c>
    </row>
    <row r="38" spans="2:3" ht="21" thickBot="1" x14ac:dyDescent="0.3">
      <c r="B38" s="3" t="s">
        <v>29</v>
      </c>
      <c r="C38" s="3"/>
    </row>
    <row r="39" spans="2:3" ht="20" thickTop="1" x14ac:dyDescent="0.25">
      <c r="B39" s="18"/>
      <c r="C39" s="19" t="s">
        <v>89</v>
      </c>
    </row>
    <row r="40" spans="2:3" ht="19" x14ac:dyDescent="0.25">
      <c r="B40" s="18"/>
      <c r="C40" s="19" t="s">
        <v>91</v>
      </c>
    </row>
    <row r="41" spans="2:3" ht="19" x14ac:dyDescent="0.25">
      <c r="B41" s="18"/>
      <c r="C41" s="19" t="s">
        <v>87</v>
      </c>
    </row>
    <row r="42" spans="2:3" ht="38" x14ac:dyDescent="0.25">
      <c r="B42" s="18"/>
      <c r="C42" s="20"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Block 1</vt:lpstr>
      <vt:lpstr>Block 2</vt:lpstr>
      <vt:lpstr>Exercise 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Pollack, Benjamin</dc:creator>
  <cp:lastModifiedBy>Pollack, Benjamin</cp:lastModifiedBy>
  <dcterms:created xsi:type="dcterms:W3CDTF">2016-08-30T01:37:30Z</dcterms:created>
  <dcterms:modified xsi:type="dcterms:W3CDTF">2018-07-21T15:36:28Z</dcterms:modified>
</cp:coreProperties>
</file>