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showInkAnnotation="0" autoCompressPictures="0"/>
  <mc:AlternateContent xmlns:mc="http://schemas.openxmlformats.org/markup-compatibility/2006">
    <mc:Choice Requires="x15">
      <x15ac:absPath xmlns:x15ac="http://schemas.microsoft.com/office/spreadsheetml/2010/11/ac" url="C:\Users\Riccardo\Desktop\"/>
    </mc:Choice>
  </mc:AlternateContent>
  <bookViews>
    <workbookView xWindow="0" yWindow="0" windowWidth="28800" windowHeight="12360" activeTab="3"/>
  </bookViews>
  <sheets>
    <sheet name="START" sheetId="5" r:id="rId1"/>
    <sheet name="PROGRESSION" sheetId="10" r:id="rId2"/>
    <sheet name="Config" sheetId="8" state="hidden" r:id="rId3"/>
    <sheet name="Cycle 1" sheetId="2" r:id="rId4"/>
    <sheet name="Cycle 2" sheetId="6" r:id="rId5"/>
    <sheet name="Cycle 3" sheetId="7" r:id="rId6"/>
    <sheet name="Cycle 4" sheetId="11" r:id="rId7"/>
    <sheet name="Cycle 5" sheetId="12" r:id="rId8"/>
    <sheet name="Cycle 6" sheetId="13" r:id="rId9"/>
    <sheet name="Cycle 7" sheetId="14" r:id="rId10"/>
    <sheet name="Cycle 8" sheetId="15" r:id="rId11"/>
    <sheet name="Cycle 9" sheetId="16" r:id="rId12"/>
    <sheet name="Cycle 10" sheetId="17" r:id="rId13"/>
    <sheet name="Cycle 11" sheetId="18" r:id="rId14"/>
    <sheet name="Cycle 12" sheetId="19" r:id="rId15"/>
  </sheets>
  <calcPr calcId="162913"/>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4" i="2" l="1"/>
  <c r="G5" i="8" l="1"/>
  <c r="H18" i="5"/>
  <c r="L5" i="2"/>
  <c r="J5" i="2"/>
  <c r="H16" i="2"/>
  <c r="T174" i="19"/>
  <c r="T173" i="19"/>
  <c r="T172" i="19"/>
  <c r="T171" i="19"/>
  <c r="T170" i="19"/>
  <c r="T169" i="19"/>
  <c r="T166" i="19"/>
  <c r="T165" i="19"/>
  <c r="T164" i="19"/>
  <c r="T163" i="19"/>
  <c r="T162" i="19"/>
  <c r="T161" i="19"/>
  <c r="D156" i="19"/>
  <c r="T155" i="19"/>
  <c r="D155" i="19"/>
  <c r="T154" i="19"/>
  <c r="D154" i="19"/>
  <c r="D153" i="19"/>
  <c r="K10" i="19"/>
  <c r="I152" i="19"/>
  <c r="I10" i="19"/>
  <c r="G152" i="19"/>
  <c r="G10" i="19"/>
  <c r="E152" i="19"/>
  <c r="T153" i="19"/>
  <c r="T151" i="19"/>
  <c r="D151" i="19"/>
  <c r="T150" i="19"/>
  <c r="D150" i="19"/>
  <c r="T149" i="19"/>
  <c r="D149" i="19"/>
  <c r="D148" i="19"/>
  <c r="Q11" i="19"/>
  <c r="O147" i="19"/>
  <c r="O11" i="19"/>
  <c r="M147" i="19"/>
  <c r="M11" i="19"/>
  <c r="K147" i="19"/>
  <c r="K11" i="19"/>
  <c r="I147" i="19"/>
  <c r="I11" i="19"/>
  <c r="G147" i="19"/>
  <c r="G11" i="19"/>
  <c r="E147" i="19"/>
  <c r="D147" i="19"/>
  <c r="T146" i="19"/>
  <c r="D146" i="19"/>
  <c r="D145" i="19"/>
  <c r="D144" i="19"/>
  <c r="K4" i="19"/>
  <c r="I143" i="19"/>
  <c r="I4" i="19"/>
  <c r="G143" i="19"/>
  <c r="G4" i="19"/>
  <c r="E143" i="19"/>
  <c r="T144" i="19"/>
  <c r="D143" i="19"/>
  <c r="O142" i="19"/>
  <c r="M142" i="19"/>
  <c r="K142" i="19"/>
  <c r="I142" i="19"/>
  <c r="G142" i="19"/>
  <c r="E142" i="19"/>
  <c r="T145" i="19"/>
  <c r="T139" i="19"/>
  <c r="T138" i="19"/>
  <c r="D138" i="19"/>
  <c r="D137" i="19"/>
  <c r="D136" i="19"/>
  <c r="O135" i="19"/>
  <c r="M135" i="19"/>
  <c r="K135" i="19"/>
  <c r="I135" i="19"/>
  <c r="G135" i="19"/>
  <c r="E135" i="19"/>
  <c r="T137" i="19"/>
  <c r="T134" i="19"/>
  <c r="D134" i="19"/>
  <c r="T133" i="19"/>
  <c r="D133" i="19"/>
  <c r="T132" i="19"/>
  <c r="D132" i="19"/>
  <c r="T131" i="19"/>
  <c r="D131" i="19"/>
  <c r="T129" i="19"/>
  <c r="I125" i="19"/>
  <c r="G125" i="19"/>
  <c r="E125" i="19"/>
  <c r="T128" i="19"/>
  <c r="O124" i="19"/>
  <c r="M124" i="19"/>
  <c r="K124" i="19"/>
  <c r="I124" i="19"/>
  <c r="G124" i="19"/>
  <c r="E124" i="19"/>
  <c r="T127" i="19"/>
  <c r="D120" i="19"/>
  <c r="T119" i="19"/>
  <c r="D119" i="19"/>
  <c r="T118" i="19"/>
  <c r="D118" i="19"/>
  <c r="D117" i="19"/>
  <c r="I116" i="19"/>
  <c r="G116" i="19"/>
  <c r="E116" i="19"/>
  <c r="T117" i="19"/>
  <c r="T115" i="19"/>
  <c r="D115" i="19"/>
  <c r="T114" i="19"/>
  <c r="D114" i="19"/>
  <c r="T113" i="19"/>
  <c r="D113" i="19"/>
  <c r="D112" i="19"/>
  <c r="O9" i="19"/>
  <c r="M111" i="19"/>
  <c r="M9" i="19"/>
  <c r="K111" i="19"/>
  <c r="K9" i="19"/>
  <c r="I111" i="19"/>
  <c r="I9" i="19"/>
  <c r="G111" i="19"/>
  <c r="G9" i="19"/>
  <c r="E111" i="19"/>
  <c r="D111" i="19"/>
  <c r="T110" i="19"/>
  <c r="D110" i="19"/>
  <c r="D109" i="19"/>
  <c r="E107" i="19"/>
  <c r="G107" i="19"/>
  <c r="I107" i="19"/>
  <c r="T108" i="19"/>
  <c r="D108" i="19"/>
  <c r="D107" i="19"/>
  <c r="M106" i="19"/>
  <c r="K106" i="19"/>
  <c r="I106" i="19"/>
  <c r="G106" i="19"/>
  <c r="E106" i="19"/>
  <c r="T109" i="19"/>
  <c r="T103" i="19"/>
  <c r="T102" i="19"/>
  <c r="D102" i="19"/>
  <c r="D101" i="19"/>
  <c r="D100" i="19"/>
  <c r="M99" i="19"/>
  <c r="K99" i="19"/>
  <c r="I99" i="19"/>
  <c r="E99" i="19"/>
  <c r="G99" i="19"/>
  <c r="T101" i="19"/>
  <c r="T98" i="19"/>
  <c r="D98" i="19"/>
  <c r="T97" i="19"/>
  <c r="D97" i="19"/>
  <c r="T96" i="19"/>
  <c r="D96" i="19"/>
  <c r="T95" i="19"/>
  <c r="D95" i="19"/>
  <c r="T93" i="19"/>
  <c r="D19" i="19"/>
  <c r="D55" i="19"/>
  <c r="D91" i="19"/>
  <c r="D127" i="19"/>
  <c r="I89" i="19"/>
  <c r="G89" i="19"/>
  <c r="E89" i="19"/>
  <c r="T92" i="19"/>
  <c r="D17" i="19"/>
  <c r="D89" i="19"/>
  <c r="M88" i="19"/>
  <c r="K88" i="19"/>
  <c r="I88" i="19"/>
  <c r="G88" i="19"/>
  <c r="E88" i="19"/>
  <c r="T91" i="19"/>
  <c r="D84" i="19"/>
  <c r="T83" i="19"/>
  <c r="D83" i="19"/>
  <c r="T82" i="19"/>
  <c r="D82" i="19"/>
  <c r="D81" i="19"/>
  <c r="K8" i="19"/>
  <c r="I80" i="19"/>
  <c r="I8" i="19"/>
  <c r="G80" i="19"/>
  <c r="G8" i="19"/>
  <c r="E80" i="19"/>
  <c r="T81" i="19"/>
  <c r="T79" i="19"/>
  <c r="D79" i="19"/>
  <c r="T78" i="19"/>
  <c r="D78" i="19"/>
  <c r="T77" i="19"/>
  <c r="D77" i="19"/>
  <c r="D76" i="19"/>
  <c r="M7" i="19"/>
  <c r="K75" i="19"/>
  <c r="K7" i="19"/>
  <c r="I75" i="19"/>
  <c r="I7" i="19"/>
  <c r="G75" i="19"/>
  <c r="G7" i="19"/>
  <c r="E75" i="19"/>
  <c r="D75" i="19"/>
  <c r="T74" i="19"/>
  <c r="D74" i="19"/>
  <c r="D73" i="19"/>
  <c r="E71" i="19"/>
  <c r="G71" i="19"/>
  <c r="I71" i="19"/>
  <c r="T72" i="19"/>
  <c r="D72" i="19"/>
  <c r="D71" i="19"/>
  <c r="K70" i="19"/>
  <c r="I70" i="19"/>
  <c r="G70" i="19"/>
  <c r="E70" i="19"/>
  <c r="T73" i="19"/>
  <c r="T66" i="19"/>
  <c r="D66" i="19"/>
  <c r="T65" i="19"/>
  <c r="D65" i="19"/>
  <c r="E63" i="19"/>
  <c r="G63" i="19"/>
  <c r="I63" i="19"/>
  <c r="K63" i="19"/>
  <c r="T64" i="19"/>
  <c r="D64" i="19"/>
  <c r="T62" i="19"/>
  <c r="D62" i="19"/>
  <c r="T61" i="19"/>
  <c r="D61" i="19"/>
  <c r="T60" i="19"/>
  <c r="D60" i="19"/>
  <c r="T59" i="19"/>
  <c r="D59" i="19"/>
  <c r="T57" i="19"/>
  <c r="D21" i="19"/>
  <c r="D57" i="19"/>
  <c r="D93" i="19"/>
  <c r="D129" i="19"/>
  <c r="D20" i="19"/>
  <c r="D56" i="19"/>
  <c r="D92" i="19"/>
  <c r="D128" i="19"/>
  <c r="I53" i="19"/>
  <c r="G53" i="19"/>
  <c r="E53" i="19"/>
  <c r="T56" i="19"/>
  <c r="D53" i="19"/>
  <c r="K52" i="19"/>
  <c r="I52" i="19"/>
  <c r="G52" i="19"/>
  <c r="E52" i="19"/>
  <c r="T55" i="19"/>
  <c r="D16" i="19"/>
  <c r="D52" i="19"/>
  <c r="D48" i="19"/>
  <c r="T47" i="19"/>
  <c r="D47" i="19"/>
  <c r="T46" i="19"/>
  <c r="D46" i="19"/>
  <c r="D45" i="19"/>
  <c r="I44" i="19"/>
  <c r="G44" i="19"/>
  <c r="E44" i="19"/>
  <c r="T45" i="19"/>
  <c r="T43" i="19"/>
  <c r="D43" i="19"/>
  <c r="T42" i="19"/>
  <c r="D42" i="19"/>
  <c r="T41" i="19"/>
  <c r="D41" i="19"/>
  <c r="D165" i="19"/>
  <c r="D40" i="19"/>
  <c r="K5" i="19"/>
  <c r="I39" i="19"/>
  <c r="I5" i="19"/>
  <c r="G39" i="19"/>
  <c r="G5" i="19"/>
  <c r="E39" i="19"/>
  <c r="D39" i="19"/>
  <c r="D164" i="19"/>
  <c r="T38" i="19"/>
  <c r="D38" i="19"/>
  <c r="D174" i="19"/>
  <c r="D37" i="19"/>
  <c r="D36" i="19"/>
  <c r="I35" i="19"/>
  <c r="G35" i="19"/>
  <c r="E35" i="19"/>
  <c r="T36" i="19"/>
  <c r="D35" i="19"/>
  <c r="I34" i="19"/>
  <c r="G34" i="19"/>
  <c r="E34" i="19"/>
  <c r="T37" i="19"/>
  <c r="D34" i="19"/>
  <c r="T31" i="19"/>
  <c r="T30" i="19"/>
  <c r="D30" i="19"/>
  <c r="D171" i="19"/>
  <c r="D29" i="19"/>
  <c r="D170" i="19"/>
  <c r="D28" i="19"/>
  <c r="I27" i="19"/>
  <c r="G27" i="19"/>
  <c r="E27" i="19"/>
  <c r="T29" i="19"/>
  <c r="D27" i="19"/>
  <c r="D152" i="19"/>
  <c r="T26" i="19"/>
  <c r="D26" i="19"/>
  <c r="D166" i="19"/>
  <c r="T25" i="19"/>
  <c r="D25" i="19"/>
  <c r="T24" i="19"/>
  <c r="D24" i="19"/>
  <c r="T23" i="19"/>
  <c r="D23" i="19"/>
  <c r="T21" i="19"/>
  <c r="D163" i="19"/>
  <c r="D18" i="19"/>
  <c r="D173" i="19"/>
  <c r="I17" i="19"/>
  <c r="G17" i="19"/>
  <c r="E17" i="19"/>
  <c r="T20" i="19"/>
  <c r="D172" i="19"/>
  <c r="I16" i="19"/>
  <c r="G16" i="19"/>
  <c r="E16" i="19"/>
  <c r="T19" i="19"/>
  <c r="D124" i="19"/>
  <c r="T174" i="18"/>
  <c r="T173" i="18"/>
  <c r="T172" i="18"/>
  <c r="T171" i="18"/>
  <c r="T170" i="18"/>
  <c r="T169" i="18"/>
  <c r="T166" i="18"/>
  <c r="T165" i="18"/>
  <c r="T164" i="18"/>
  <c r="T163" i="18"/>
  <c r="T162" i="18"/>
  <c r="T161" i="18"/>
  <c r="D156" i="18"/>
  <c r="T155" i="18"/>
  <c r="D155" i="18"/>
  <c r="T154" i="18"/>
  <c r="D154" i="18"/>
  <c r="D153" i="18"/>
  <c r="K10" i="18"/>
  <c r="I152" i="18"/>
  <c r="I10" i="18"/>
  <c r="G152" i="18"/>
  <c r="G10" i="18"/>
  <c r="E152" i="18"/>
  <c r="T153" i="18"/>
  <c r="T151" i="18"/>
  <c r="D151" i="18"/>
  <c r="T150" i="18"/>
  <c r="D150" i="18"/>
  <c r="T149" i="18"/>
  <c r="D149" i="18"/>
  <c r="D148" i="18"/>
  <c r="Q11" i="18"/>
  <c r="O147" i="18"/>
  <c r="O11" i="18"/>
  <c r="M147" i="18"/>
  <c r="M11" i="18"/>
  <c r="K147" i="18"/>
  <c r="K11" i="18"/>
  <c r="I147" i="18"/>
  <c r="I11" i="18"/>
  <c r="G147" i="18"/>
  <c r="G11" i="18"/>
  <c r="E147" i="18"/>
  <c r="D147" i="18"/>
  <c r="T146" i="18"/>
  <c r="D146" i="18"/>
  <c r="D145" i="18"/>
  <c r="D144" i="18"/>
  <c r="K4" i="18"/>
  <c r="I143" i="18"/>
  <c r="I4" i="18"/>
  <c r="G143" i="18"/>
  <c r="G4" i="18"/>
  <c r="E143" i="18"/>
  <c r="T144" i="18"/>
  <c r="D143" i="18"/>
  <c r="O142" i="18"/>
  <c r="M142" i="18"/>
  <c r="K142" i="18"/>
  <c r="I142" i="18"/>
  <c r="G142" i="18"/>
  <c r="E142" i="18"/>
  <c r="T145" i="18"/>
  <c r="T139" i="18"/>
  <c r="T138" i="18"/>
  <c r="D138" i="18"/>
  <c r="D137" i="18"/>
  <c r="D136" i="18"/>
  <c r="O135" i="18"/>
  <c r="M135" i="18"/>
  <c r="K135" i="18"/>
  <c r="I135" i="18"/>
  <c r="G135" i="18"/>
  <c r="E135" i="18"/>
  <c r="T137" i="18"/>
  <c r="T134" i="18"/>
  <c r="D134" i="18"/>
  <c r="T133" i="18"/>
  <c r="D133" i="18"/>
  <c r="T132" i="18"/>
  <c r="D132" i="18"/>
  <c r="T131" i="18"/>
  <c r="D131" i="18"/>
  <c r="T129" i="18"/>
  <c r="E125" i="18"/>
  <c r="G125" i="18"/>
  <c r="I125" i="18"/>
  <c r="T128" i="18"/>
  <c r="O124" i="18"/>
  <c r="M124" i="18"/>
  <c r="K124" i="18"/>
  <c r="I124" i="18"/>
  <c r="G124" i="18"/>
  <c r="E124" i="18"/>
  <c r="T127" i="18"/>
  <c r="D120" i="18"/>
  <c r="T119" i="18"/>
  <c r="D119" i="18"/>
  <c r="T118" i="18"/>
  <c r="D118" i="18"/>
  <c r="D117" i="18"/>
  <c r="I116" i="18"/>
  <c r="G116" i="18"/>
  <c r="E116" i="18"/>
  <c r="T117" i="18"/>
  <c r="T115" i="18"/>
  <c r="D115" i="18"/>
  <c r="T114" i="18"/>
  <c r="D114" i="18"/>
  <c r="T113" i="18"/>
  <c r="D113" i="18"/>
  <c r="D112" i="18"/>
  <c r="O9" i="18"/>
  <c r="M111" i="18"/>
  <c r="M9" i="18"/>
  <c r="K111" i="18"/>
  <c r="K9" i="18"/>
  <c r="I111" i="18"/>
  <c r="I9" i="18"/>
  <c r="G111" i="18"/>
  <c r="G9" i="18"/>
  <c r="E111" i="18"/>
  <c r="D111" i="18"/>
  <c r="T110" i="18"/>
  <c r="D110" i="18"/>
  <c r="D109" i="18"/>
  <c r="D108" i="18"/>
  <c r="I107" i="18"/>
  <c r="G107" i="18"/>
  <c r="E107" i="18"/>
  <c r="T108" i="18"/>
  <c r="D107" i="18"/>
  <c r="M106" i="18"/>
  <c r="K106" i="18"/>
  <c r="I106" i="18"/>
  <c r="G106" i="18"/>
  <c r="E106" i="18"/>
  <c r="T109" i="18"/>
  <c r="T103" i="18"/>
  <c r="T102" i="18"/>
  <c r="D102" i="18"/>
  <c r="D101" i="18"/>
  <c r="D100" i="18"/>
  <c r="M99" i="18"/>
  <c r="K99" i="18"/>
  <c r="I99" i="18"/>
  <c r="G99" i="18"/>
  <c r="E99" i="18"/>
  <c r="T101" i="18"/>
  <c r="T98" i="18"/>
  <c r="D98" i="18"/>
  <c r="T97" i="18"/>
  <c r="D97" i="18"/>
  <c r="T96" i="18"/>
  <c r="D96" i="18"/>
  <c r="T95" i="18"/>
  <c r="D95" i="18"/>
  <c r="T93" i="18"/>
  <c r="I89" i="18"/>
  <c r="G89" i="18"/>
  <c r="E89" i="18"/>
  <c r="T92" i="18"/>
  <c r="D17" i="18"/>
  <c r="D89" i="18"/>
  <c r="M88" i="18"/>
  <c r="K88" i="18"/>
  <c r="I88" i="18"/>
  <c r="G88" i="18"/>
  <c r="E88" i="18"/>
  <c r="T91" i="18"/>
  <c r="D84" i="18"/>
  <c r="T83" i="18"/>
  <c r="D83" i="18"/>
  <c r="T82" i="18"/>
  <c r="D82" i="18"/>
  <c r="D81" i="18"/>
  <c r="K8" i="18"/>
  <c r="I80" i="18"/>
  <c r="I8" i="18"/>
  <c r="G80" i="18"/>
  <c r="G8" i="18"/>
  <c r="E80" i="18"/>
  <c r="T81" i="18"/>
  <c r="T79" i="18"/>
  <c r="D79" i="18"/>
  <c r="T78" i="18"/>
  <c r="D78" i="18"/>
  <c r="T77" i="18"/>
  <c r="D77" i="18"/>
  <c r="D76" i="18"/>
  <c r="M7" i="18"/>
  <c r="K75" i="18"/>
  <c r="K7" i="18"/>
  <c r="I75" i="18"/>
  <c r="I7" i="18"/>
  <c r="G75" i="18"/>
  <c r="G7" i="18"/>
  <c r="E75" i="18"/>
  <c r="D75" i="18"/>
  <c r="T74" i="18"/>
  <c r="D74" i="18"/>
  <c r="D73" i="18"/>
  <c r="D72" i="18"/>
  <c r="I71" i="18"/>
  <c r="G71" i="18"/>
  <c r="E71" i="18"/>
  <c r="T72" i="18"/>
  <c r="D71" i="18"/>
  <c r="K70" i="18"/>
  <c r="I70" i="18"/>
  <c r="G70" i="18"/>
  <c r="E70" i="18"/>
  <c r="T73" i="18"/>
  <c r="T66" i="18"/>
  <c r="D66" i="18"/>
  <c r="T65" i="18"/>
  <c r="D65" i="18"/>
  <c r="D64" i="18"/>
  <c r="K63" i="18"/>
  <c r="I63" i="18"/>
  <c r="G63" i="18"/>
  <c r="E63" i="18"/>
  <c r="T64" i="18"/>
  <c r="T62" i="18"/>
  <c r="D62" i="18"/>
  <c r="T61" i="18"/>
  <c r="D61" i="18"/>
  <c r="T60" i="18"/>
  <c r="D60" i="18"/>
  <c r="T59" i="18"/>
  <c r="D59" i="18"/>
  <c r="T57" i="18"/>
  <c r="D21" i="18"/>
  <c r="D57" i="18"/>
  <c r="D93" i="18"/>
  <c r="D129" i="18"/>
  <c r="I53" i="18"/>
  <c r="G53" i="18"/>
  <c r="E53" i="18"/>
  <c r="T56" i="18"/>
  <c r="K52" i="18"/>
  <c r="I52" i="18"/>
  <c r="G52" i="18"/>
  <c r="E52" i="18"/>
  <c r="T55" i="18"/>
  <c r="D48" i="18"/>
  <c r="T47" i="18"/>
  <c r="D47" i="18"/>
  <c r="T46" i="18"/>
  <c r="D46" i="18"/>
  <c r="D45" i="18"/>
  <c r="I44" i="18"/>
  <c r="G44" i="18"/>
  <c r="E44" i="18"/>
  <c r="T45" i="18"/>
  <c r="T43" i="18"/>
  <c r="D43" i="18"/>
  <c r="T42" i="18"/>
  <c r="D42" i="18"/>
  <c r="T41" i="18"/>
  <c r="D41" i="18"/>
  <c r="D165" i="18"/>
  <c r="D40" i="18"/>
  <c r="K5" i="18"/>
  <c r="I39" i="18"/>
  <c r="I5" i="18"/>
  <c r="G39" i="18"/>
  <c r="G5" i="18"/>
  <c r="E39" i="18"/>
  <c r="D39" i="18"/>
  <c r="D164" i="18"/>
  <c r="T38" i="18"/>
  <c r="D38" i="18"/>
  <c r="D174" i="18"/>
  <c r="E34" i="18"/>
  <c r="G34" i="18"/>
  <c r="I34" i="18"/>
  <c r="T37" i="18"/>
  <c r="D37" i="18"/>
  <c r="E35" i="18"/>
  <c r="G35" i="18"/>
  <c r="I35" i="18"/>
  <c r="T36" i="18"/>
  <c r="D36" i="18"/>
  <c r="D35" i="18"/>
  <c r="D34" i="18"/>
  <c r="T31" i="18"/>
  <c r="T30" i="18"/>
  <c r="D30" i="18"/>
  <c r="D171" i="18"/>
  <c r="D29" i="18"/>
  <c r="D170" i="18"/>
  <c r="D28" i="18"/>
  <c r="I27" i="18"/>
  <c r="G27" i="18"/>
  <c r="E27" i="18"/>
  <c r="T29" i="18"/>
  <c r="D27" i="18"/>
  <c r="D152" i="18"/>
  <c r="T26" i="18"/>
  <c r="D26" i="18"/>
  <c r="D166" i="18"/>
  <c r="T25" i="18"/>
  <c r="D25" i="18"/>
  <c r="T24" i="18"/>
  <c r="D24" i="18"/>
  <c r="T23" i="18"/>
  <c r="D23" i="18"/>
  <c r="T21" i="18"/>
  <c r="D163" i="18"/>
  <c r="D20" i="18"/>
  <c r="D56" i="18"/>
  <c r="D92" i="18"/>
  <c r="D128" i="18"/>
  <c r="D19" i="18"/>
  <c r="D55" i="18"/>
  <c r="D91" i="18"/>
  <c r="D127" i="18"/>
  <c r="D18" i="18"/>
  <c r="D173" i="18"/>
  <c r="I17" i="18"/>
  <c r="G17" i="18"/>
  <c r="E17" i="18"/>
  <c r="T20" i="18"/>
  <c r="D172" i="18"/>
  <c r="I16" i="18"/>
  <c r="G16" i="18"/>
  <c r="E16" i="18"/>
  <c r="T19" i="18"/>
  <c r="D16" i="18"/>
  <c r="D124" i="18"/>
  <c r="T174" i="17"/>
  <c r="T173" i="17"/>
  <c r="T172" i="17"/>
  <c r="T171" i="17"/>
  <c r="T170" i="17"/>
  <c r="T169" i="17"/>
  <c r="T166" i="17"/>
  <c r="T165" i="17"/>
  <c r="T164" i="17"/>
  <c r="T163" i="17"/>
  <c r="T162" i="17"/>
  <c r="T161" i="17"/>
  <c r="D156" i="17"/>
  <c r="T155" i="17"/>
  <c r="D155" i="17"/>
  <c r="T154" i="17"/>
  <c r="D154" i="17"/>
  <c r="D153" i="17"/>
  <c r="K10" i="17"/>
  <c r="I152" i="17"/>
  <c r="I10" i="17"/>
  <c r="G152" i="17"/>
  <c r="G10" i="17"/>
  <c r="E152" i="17"/>
  <c r="T153" i="17"/>
  <c r="T151" i="17"/>
  <c r="D151" i="17"/>
  <c r="T150" i="17"/>
  <c r="D150" i="17"/>
  <c r="T149" i="17"/>
  <c r="D149" i="17"/>
  <c r="D148" i="17"/>
  <c r="Q11" i="17"/>
  <c r="O147" i="17"/>
  <c r="O11" i="17"/>
  <c r="M147" i="17"/>
  <c r="M11" i="17"/>
  <c r="K147" i="17"/>
  <c r="K11" i="17"/>
  <c r="I147" i="17"/>
  <c r="I11" i="17"/>
  <c r="G147" i="17"/>
  <c r="G11" i="17"/>
  <c r="E147" i="17"/>
  <c r="D147" i="17"/>
  <c r="T146" i="17"/>
  <c r="D146" i="17"/>
  <c r="D145" i="17"/>
  <c r="D144" i="17"/>
  <c r="K4" i="17"/>
  <c r="I143" i="17"/>
  <c r="I4" i="17"/>
  <c r="G143" i="17"/>
  <c r="G4" i="17"/>
  <c r="E143" i="17"/>
  <c r="T144" i="17"/>
  <c r="D143" i="17"/>
  <c r="O142" i="17"/>
  <c r="M142" i="17"/>
  <c r="K142" i="17"/>
  <c r="I142" i="17"/>
  <c r="G142" i="17"/>
  <c r="E142" i="17"/>
  <c r="T145" i="17"/>
  <c r="T139" i="17"/>
  <c r="T138" i="17"/>
  <c r="D138" i="17"/>
  <c r="D137" i="17"/>
  <c r="D136" i="17"/>
  <c r="O135" i="17"/>
  <c r="M135" i="17"/>
  <c r="K135" i="17"/>
  <c r="I135" i="17"/>
  <c r="G135" i="17"/>
  <c r="E135" i="17"/>
  <c r="T137" i="17"/>
  <c r="T134" i="17"/>
  <c r="D134" i="17"/>
  <c r="T133" i="17"/>
  <c r="D133" i="17"/>
  <c r="T132" i="17"/>
  <c r="D132" i="17"/>
  <c r="T131" i="17"/>
  <c r="D131" i="17"/>
  <c r="T129" i="17"/>
  <c r="E125" i="17"/>
  <c r="G125" i="17"/>
  <c r="I125" i="17"/>
  <c r="T128" i="17"/>
  <c r="O124" i="17"/>
  <c r="M124" i="17"/>
  <c r="K124" i="17"/>
  <c r="I124" i="17"/>
  <c r="G124" i="17"/>
  <c r="E124" i="17"/>
  <c r="T127" i="17"/>
  <c r="D120" i="17"/>
  <c r="T119" i="17"/>
  <c r="D119" i="17"/>
  <c r="T118" i="17"/>
  <c r="D118" i="17"/>
  <c r="E116" i="17"/>
  <c r="G116" i="17"/>
  <c r="I116" i="17"/>
  <c r="T117" i="17"/>
  <c r="D117" i="17"/>
  <c r="D27" i="17"/>
  <c r="D116" i="17"/>
  <c r="T115" i="17"/>
  <c r="D115" i="17"/>
  <c r="T114" i="17"/>
  <c r="D114" i="17"/>
  <c r="T113" i="17"/>
  <c r="D113" i="17"/>
  <c r="D112" i="17"/>
  <c r="O9" i="17"/>
  <c r="M111" i="17"/>
  <c r="M9" i="17"/>
  <c r="K111" i="17"/>
  <c r="K9" i="17"/>
  <c r="I111" i="17"/>
  <c r="I9" i="17"/>
  <c r="G111" i="17"/>
  <c r="G9" i="17"/>
  <c r="E111" i="17"/>
  <c r="D111" i="17"/>
  <c r="T110" i="17"/>
  <c r="D110" i="17"/>
  <c r="D109" i="17"/>
  <c r="E107" i="17"/>
  <c r="G107" i="17"/>
  <c r="I107" i="17"/>
  <c r="T108" i="17"/>
  <c r="D108" i="17"/>
  <c r="D107" i="17"/>
  <c r="M106" i="17"/>
  <c r="K106" i="17"/>
  <c r="I106" i="17"/>
  <c r="G106" i="17"/>
  <c r="E106" i="17"/>
  <c r="T109" i="17"/>
  <c r="T103" i="17"/>
  <c r="T102" i="17"/>
  <c r="D102" i="17"/>
  <c r="D101" i="17"/>
  <c r="D100" i="17"/>
  <c r="M99" i="17"/>
  <c r="K99" i="17"/>
  <c r="I99" i="17"/>
  <c r="G99" i="17"/>
  <c r="E99" i="17"/>
  <c r="T101" i="17"/>
  <c r="T98" i="17"/>
  <c r="D98" i="17"/>
  <c r="T97" i="17"/>
  <c r="D97" i="17"/>
  <c r="T96" i="17"/>
  <c r="D96" i="17"/>
  <c r="T95" i="17"/>
  <c r="D95" i="17"/>
  <c r="T93" i="17"/>
  <c r="I89" i="17"/>
  <c r="G89" i="17"/>
  <c r="E89" i="17"/>
  <c r="T92" i="17"/>
  <c r="D17" i="17"/>
  <c r="D89" i="17"/>
  <c r="M88" i="17"/>
  <c r="K88" i="17"/>
  <c r="I88" i="17"/>
  <c r="G88" i="17"/>
  <c r="E88" i="17"/>
  <c r="T91" i="17"/>
  <c r="D84" i="17"/>
  <c r="T83" i="17"/>
  <c r="D83" i="17"/>
  <c r="T82" i="17"/>
  <c r="D82" i="17"/>
  <c r="D81" i="17"/>
  <c r="K8" i="17"/>
  <c r="I80" i="17"/>
  <c r="I8" i="17"/>
  <c r="G80" i="17"/>
  <c r="G8" i="17"/>
  <c r="E80" i="17"/>
  <c r="T81" i="17"/>
  <c r="T79" i="17"/>
  <c r="D79" i="17"/>
  <c r="T78" i="17"/>
  <c r="D78" i="17"/>
  <c r="T77" i="17"/>
  <c r="D77" i="17"/>
  <c r="D76" i="17"/>
  <c r="M7" i="17"/>
  <c r="K75" i="17"/>
  <c r="K7" i="17"/>
  <c r="I75" i="17"/>
  <c r="I7" i="17"/>
  <c r="G75" i="17"/>
  <c r="G7" i="17"/>
  <c r="E75" i="17"/>
  <c r="D75" i="17"/>
  <c r="T74" i="17"/>
  <c r="D74" i="17"/>
  <c r="D73" i="17"/>
  <c r="E71" i="17"/>
  <c r="G71" i="17"/>
  <c r="I71" i="17"/>
  <c r="T72" i="17"/>
  <c r="D72" i="17"/>
  <c r="D71" i="17"/>
  <c r="K70" i="17"/>
  <c r="I70" i="17"/>
  <c r="G70" i="17"/>
  <c r="E70" i="17"/>
  <c r="T73" i="17"/>
  <c r="D70" i="17"/>
  <c r="T66" i="17"/>
  <c r="D66" i="17"/>
  <c r="T65" i="17"/>
  <c r="D65" i="17"/>
  <c r="D64" i="17"/>
  <c r="K63" i="17"/>
  <c r="I63" i="17"/>
  <c r="G63" i="17"/>
  <c r="E63" i="17"/>
  <c r="T64" i="17"/>
  <c r="D63" i="17"/>
  <c r="T62" i="17"/>
  <c r="D62" i="17"/>
  <c r="T61" i="17"/>
  <c r="D61" i="17"/>
  <c r="T60" i="17"/>
  <c r="D60" i="17"/>
  <c r="T59" i="17"/>
  <c r="D59" i="17"/>
  <c r="T57" i="17"/>
  <c r="D21" i="17"/>
  <c r="D57" i="17"/>
  <c r="D93" i="17"/>
  <c r="D129" i="17"/>
  <c r="D20" i="17"/>
  <c r="D56" i="17"/>
  <c r="D92" i="17"/>
  <c r="D128" i="17"/>
  <c r="D18" i="17"/>
  <c r="D54" i="17"/>
  <c r="D90" i="17"/>
  <c r="D126" i="17"/>
  <c r="I53" i="17"/>
  <c r="G53" i="17"/>
  <c r="E53" i="17"/>
  <c r="T56" i="17"/>
  <c r="K52" i="17"/>
  <c r="I52" i="17"/>
  <c r="G52" i="17"/>
  <c r="E52" i="17"/>
  <c r="T55" i="17"/>
  <c r="D48" i="17"/>
  <c r="T47" i="17"/>
  <c r="D47" i="17"/>
  <c r="T46" i="17"/>
  <c r="D46" i="17"/>
  <c r="D45" i="17"/>
  <c r="I44" i="17"/>
  <c r="G44" i="17"/>
  <c r="E44" i="17"/>
  <c r="T45" i="17"/>
  <c r="T43" i="17"/>
  <c r="D43" i="17"/>
  <c r="T42" i="17"/>
  <c r="D42" i="17"/>
  <c r="T41" i="17"/>
  <c r="D41" i="17"/>
  <c r="D165" i="17"/>
  <c r="D40" i="17"/>
  <c r="K5" i="17"/>
  <c r="I39" i="17"/>
  <c r="I5" i="17"/>
  <c r="G39" i="17"/>
  <c r="G5" i="17"/>
  <c r="E39" i="17"/>
  <c r="D39" i="17"/>
  <c r="D164" i="17"/>
  <c r="T38" i="17"/>
  <c r="D38" i="17"/>
  <c r="D174" i="17"/>
  <c r="D37" i="17"/>
  <c r="E35" i="17"/>
  <c r="G35" i="17"/>
  <c r="I35" i="17"/>
  <c r="T36" i="17"/>
  <c r="D36" i="17"/>
  <c r="D35" i="17"/>
  <c r="I34" i="17"/>
  <c r="G34" i="17"/>
  <c r="E34" i="17"/>
  <c r="T37" i="17"/>
  <c r="D34" i="17"/>
  <c r="T31" i="17"/>
  <c r="T30" i="17"/>
  <c r="D30" i="17"/>
  <c r="D171" i="17"/>
  <c r="D29" i="17"/>
  <c r="D170" i="17"/>
  <c r="D28" i="17"/>
  <c r="I27" i="17"/>
  <c r="G27" i="17"/>
  <c r="E27" i="17"/>
  <c r="T29" i="17"/>
  <c r="D152" i="17"/>
  <c r="T26" i="17"/>
  <c r="D26" i="17"/>
  <c r="D166" i="17"/>
  <c r="T25" i="17"/>
  <c r="D25" i="17"/>
  <c r="T24" i="17"/>
  <c r="D24" i="17"/>
  <c r="T23" i="17"/>
  <c r="D23" i="17"/>
  <c r="T21" i="17"/>
  <c r="D163" i="17"/>
  <c r="D19" i="17"/>
  <c r="D55" i="17"/>
  <c r="D91" i="17"/>
  <c r="D127" i="17"/>
  <c r="D173" i="17"/>
  <c r="I17" i="17"/>
  <c r="G17" i="17"/>
  <c r="E17" i="17"/>
  <c r="T20" i="17"/>
  <c r="D172" i="17"/>
  <c r="I16" i="17"/>
  <c r="G16" i="17"/>
  <c r="E16" i="17"/>
  <c r="T19" i="17"/>
  <c r="D16" i="17"/>
  <c r="D124" i="17"/>
  <c r="T174" i="16"/>
  <c r="T173" i="16"/>
  <c r="T172" i="16"/>
  <c r="T171" i="16"/>
  <c r="T170" i="16"/>
  <c r="T169" i="16"/>
  <c r="T166" i="16"/>
  <c r="T165" i="16"/>
  <c r="D41" i="16"/>
  <c r="D165" i="16"/>
  <c r="T164" i="16"/>
  <c r="T163" i="16"/>
  <c r="T162" i="16"/>
  <c r="T161" i="16"/>
  <c r="D156" i="16"/>
  <c r="T155" i="16"/>
  <c r="D155" i="16"/>
  <c r="T154" i="16"/>
  <c r="D154" i="16"/>
  <c r="D153" i="16"/>
  <c r="K10" i="16"/>
  <c r="I152" i="16"/>
  <c r="I10" i="16"/>
  <c r="G152" i="16"/>
  <c r="G10" i="16"/>
  <c r="E152" i="16"/>
  <c r="T153" i="16"/>
  <c r="T151" i="16"/>
  <c r="D151" i="16"/>
  <c r="T150" i="16"/>
  <c r="D150" i="16"/>
  <c r="T149" i="16"/>
  <c r="D149" i="16"/>
  <c r="D148" i="16"/>
  <c r="Q11" i="16"/>
  <c r="O147" i="16"/>
  <c r="O11" i="16"/>
  <c r="M147" i="16"/>
  <c r="M11" i="16"/>
  <c r="K147" i="16"/>
  <c r="K11" i="16"/>
  <c r="I147" i="16"/>
  <c r="I11" i="16"/>
  <c r="G147" i="16"/>
  <c r="G11" i="16"/>
  <c r="E147" i="16"/>
  <c r="D147" i="16"/>
  <c r="T146" i="16"/>
  <c r="D146" i="16"/>
  <c r="D145" i="16"/>
  <c r="D144" i="16"/>
  <c r="K4" i="16"/>
  <c r="I143" i="16"/>
  <c r="I4" i="16"/>
  <c r="G143" i="16"/>
  <c r="G4" i="16"/>
  <c r="E143" i="16"/>
  <c r="T144" i="16"/>
  <c r="D143" i="16"/>
  <c r="O142" i="16"/>
  <c r="M142" i="16"/>
  <c r="K142" i="16"/>
  <c r="I142" i="16"/>
  <c r="G142" i="16"/>
  <c r="E142" i="16"/>
  <c r="T145" i="16"/>
  <c r="T139" i="16"/>
  <c r="T138" i="16"/>
  <c r="D138" i="16"/>
  <c r="D137" i="16"/>
  <c r="D136" i="16"/>
  <c r="O135" i="16"/>
  <c r="M135" i="16"/>
  <c r="K135" i="16"/>
  <c r="I135" i="16"/>
  <c r="E135" i="16"/>
  <c r="G135" i="16"/>
  <c r="T137" i="16"/>
  <c r="T134" i="16"/>
  <c r="D134" i="16"/>
  <c r="T133" i="16"/>
  <c r="D133" i="16"/>
  <c r="T132" i="16"/>
  <c r="D132" i="16"/>
  <c r="T131" i="16"/>
  <c r="D131" i="16"/>
  <c r="T129" i="16"/>
  <c r="I125" i="16"/>
  <c r="G125" i="16"/>
  <c r="E125" i="16"/>
  <c r="T128" i="16"/>
  <c r="O124" i="16"/>
  <c r="M124" i="16"/>
  <c r="K124" i="16"/>
  <c r="I124" i="16"/>
  <c r="G124" i="16"/>
  <c r="E124" i="16"/>
  <c r="T127" i="16"/>
  <c r="D120" i="16"/>
  <c r="T119" i="16"/>
  <c r="D119" i="16"/>
  <c r="T118" i="16"/>
  <c r="D118" i="16"/>
  <c r="D117" i="16"/>
  <c r="I116" i="16"/>
  <c r="G116" i="16"/>
  <c r="E116" i="16"/>
  <c r="T117" i="16"/>
  <c r="T115" i="16"/>
  <c r="D115" i="16"/>
  <c r="T114" i="16"/>
  <c r="D114" i="16"/>
  <c r="T113" i="16"/>
  <c r="D113" i="16"/>
  <c r="D112" i="16"/>
  <c r="O9" i="16"/>
  <c r="M111" i="16"/>
  <c r="M9" i="16"/>
  <c r="K111" i="16"/>
  <c r="K9" i="16"/>
  <c r="I111" i="16"/>
  <c r="I9" i="16"/>
  <c r="G111" i="16"/>
  <c r="G9" i="16"/>
  <c r="E111" i="16"/>
  <c r="D111" i="16"/>
  <c r="T110" i="16"/>
  <c r="D110" i="16"/>
  <c r="D109" i="16"/>
  <c r="E107" i="16"/>
  <c r="G107" i="16"/>
  <c r="I107" i="16"/>
  <c r="T108" i="16"/>
  <c r="D108" i="16"/>
  <c r="D107" i="16"/>
  <c r="M106" i="16"/>
  <c r="K106" i="16"/>
  <c r="I106" i="16"/>
  <c r="G106" i="16"/>
  <c r="E106" i="16"/>
  <c r="T109" i="16"/>
  <c r="T103" i="16"/>
  <c r="T102" i="16"/>
  <c r="D102" i="16"/>
  <c r="D101" i="16"/>
  <c r="D100" i="16"/>
  <c r="M99" i="16"/>
  <c r="K99" i="16"/>
  <c r="I99" i="16"/>
  <c r="G99" i="16"/>
  <c r="E99" i="16"/>
  <c r="T101" i="16"/>
  <c r="T98" i="16"/>
  <c r="D98" i="16"/>
  <c r="T97" i="16"/>
  <c r="D97" i="16"/>
  <c r="T96" i="16"/>
  <c r="D96" i="16"/>
  <c r="T95" i="16"/>
  <c r="D95" i="16"/>
  <c r="T93" i="16"/>
  <c r="E89" i="16"/>
  <c r="G89" i="16"/>
  <c r="I89" i="16"/>
  <c r="T92" i="16"/>
  <c r="D17" i="16"/>
  <c r="D89" i="16"/>
  <c r="M88" i="16"/>
  <c r="K88" i="16"/>
  <c r="I88" i="16"/>
  <c r="G88" i="16"/>
  <c r="E88" i="16"/>
  <c r="T91" i="16"/>
  <c r="D84" i="16"/>
  <c r="T83" i="16"/>
  <c r="D83" i="16"/>
  <c r="T82" i="16"/>
  <c r="D82" i="16"/>
  <c r="D81" i="16"/>
  <c r="K8" i="16"/>
  <c r="I80" i="16"/>
  <c r="I8" i="16"/>
  <c r="G80" i="16"/>
  <c r="G8" i="16"/>
  <c r="E80" i="16"/>
  <c r="T81" i="16"/>
  <c r="T79" i="16"/>
  <c r="D79" i="16"/>
  <c r="T78" i="16"/>
  <c r="D78" i="16"/>
  <c r="T77" i="16"/>
  <c r="D77" i="16"/>
  <c r="D76" i="16"/>
  <c r="M7" i="16"/>
  <c r="K75" i="16"/>
  <c r="K7" i="16"/>
  <c r="I75" i="16"/>
  <c r="I7" i="16"/>
  <c r="G75" i="16"/>
  <c r="G7" i="16"/>
  <c r="E75" i="16"/>
  <c r="D75" i="16"/>
  <c r="T74" i="16"/>
  <c r="D74" i="16"/>
  <c r="D73" i="16"/>
  <c r="E71" i="16"/>
  <c r="G71" i="16"/>
  <c r="I71" i="16"/>
  <c r="T72" i="16"/>
  <c r="D72" i="16"/>
  <c r="D71" i="16"/>
  <c r="K70" i="16"/>
  <c r="I70" i="16"/>
  <c r="G70" i="16"/>
  <c r="E70" i="16"/>
  <c r="T73" i="16"/>
  <c r="D70" i="16"/>
  <c r="T66" i="16"/>
  <c r="D66" i="16"/>
  <c r="T65" i="16"/>
  <c r="D65" i="16"/>
  <c r="D64" i="16"/>
  <c r="K63" i="16"/>
  <c r="I63" i="16"/>
  <c r="G63" i="16"/>
  <c r="E63" i="16"/>
  <c r="T64" i="16"/>
  <c r="D27" i="16"/>
  <c r="D63" i="16"/>
  <c r="T62" i="16"/>
  <c r="D62" i="16"/>
  <c r="T61" i="16"/>
  <c r="D61" i="16"/>
  <c r="T60" i="16"/>
  <c r="D60" i="16"/>
  <c r="T59" i="16"/>
  <c r="D59" i="16"/>
  <c r="T57" i="16"/>
  <c r="D21" i="16"/>
  <c r="D57" i="16"/>
  <c r="D93" i="16"/>
  <c r="D129" i="16"/>
  <c r="D18" i="16"/>
  <c r="D54" i="16"/>
  <c r="D90" i="16"/>
  <c r="D126" i="16"/>
  <c r="I53" i="16"/>
  <c r="G53" i="16"/>
  <c r="E53" i="16"/>
  <c r="T56" i="16"/>
  <c r="K52" i="16"/>
  <c r="I52" i="16"/>
  <c r="G52" i="16"/>
  <c r="E52" i="16"/>
  <c r="T55" i="16"/>
  <c r="D16" i="16"/>
  <c r="D52" i="16"/>
  <c r="D48" i="16"/>
  <c r="T47" i="16"/>
  <c r="D47" i="16"/>
  <c r="T46" i="16"/>
  <c r="D46" i="16"/>
  <c r="D45" i="16"/>
  <c r="I44" i="16"/>
  <c r="G44" i="16"/>
  <c r="E44" i="16"/>
  <c r="T45" i="16"/>
  <c r="T43" i="16"/>
  <c r="D43" i="16"/>
  <c r="T42" i="16"/>
  <c r="D42" i="16"/>
  <c r="T41" i="16"/>
  <c r="D40" i="16"/>
  <c r="K5" i="16"/>
  <c r="I39" i="16"/>
  <c r="I5" i="16"/>
  <c r="G39" i="16"/>
  <c r="G5" i="16"/>
  <c r="E39" i="16"/>
  <c r="D39" i="16"/>
  <c r="D164" i="16"/>
  <c r="T38" i="16"/>
  <c r="D38" i="16"/>
  <c r="D174" i="16"/>
  <c r="D37" i="16"/>
  <c r="D36" i="16"/>
  <c r="I35" i="16"/>
  <c r="G35" i="16"/>
  <c r="E35" i="16"/>
  <c r="T36" i="16"/>
  <c r="D35" i="16"/>
  <c r="I34" i="16"/>
  <c r="G34" i="16"/>
  <c r="E34" i="16"/>
  <c r="T37" i="16"/>
  <c r="D34" i="16"/>
  <c r="T31" i="16"/>
  <c r="T30" i="16"/>
  <c r="D30" i="16"/>
  <c r="D171" i="16"/>
  <c r="D29" i="16"/>
  <c r="D170" i="16"/>
  <c r="D28" i="16"/>
  <c r="I27" i="16"/>
  <c r="G27" i="16"/>
  <c r="E27" i="16"/>
  <c r="T29" i="16"/>
  <c r="D152" i="16"/>
  <c r="T26" i="16"/>
  <c r="D26" i="16"/>
  <c r="D166" i="16"/>
  <c r="T25" i="16"/>
  <c r="D25" i="16"/>
  <c r="T24" i="16"/>
  <c r="D24" i="16"/>
  <c r="T23" i="16"/>
  <c r="D23" i="16"/>
  <c r="T21" i="16"/>
  <c r="D163" i="16"/>
  <c r="D20" i="16"/>
  <c r="D56" i="16"/>
  <c r="D92" i="16"/>
  <c r="D128" i="16"/>
  <c r="D19" i="16"/>
  <c r="D55" i="16"/>
  <c r="D91" i="16"/>
  <c r="D127" i="16"/>
  <c r="D173" i="16"/>
  <c r="I17" i="16"/>
  <c r="G17" i="16"/>
  <c r="E17" i="16"/>
  <c r="T20" i="16"/>
  <c r="D172" i="16"/>
  <c r="I16" i="16"/>
  <c r="G16" i="16"/>
  <c r="E16" i="16"/>
  <c r="T19" i="16"/>
  <c r="D124" i="16"/>
  <c r="T174" i="15"/>
  <c r="T173" i="15"/>
  <c r="T172" i="15"/>
  <c r="T171" i="15"/>
  <c r="T170" i="15"/>
  <c r="T169" i="15"/>
  <c r="T166" i="15"/>
  <c r="T165" i="15"/>
  <c r="T164" i="15"/>
  <c r="T163" i="15"/>
  <c r="T162" i="15"/>
  <c r="T161" i="15"/>
  <c r="D156" i="15"/>
  <c r="T155" i="15"/>
  <c r="D155" i="15"/>
  <c r="T154" i="15"/>
  <c r="D154" i="15"/>
  <c r="D153" i="15"/>
  <c r="K10" i="15"/>
  <c r="I152" i="15"/>
  <c r="I10" i="15"/>
  <c r="G152" i="15"/>
  <c r="G10" i="15"/>
  <c r="E152" i="15"/>
  <c r="T153" i="15"/>
  <c r="T151" i="15"/>
  <c r="D151" i="15"/>
  <c r="T150" i="15"/>
  <c r="D150" i="15"/>
  <c r="T149" i="15"/>
  <c r="D149" i="15"/>
  <c r="D148" i="15"/>
  <c r="Q11" i="15"/>
  <c r="O147" i="15"/>
  <c r="O11" i="15"/>
  <c r="M147" i="15"/>
  <c r="M11" i="15"/>
  <c r="K147" i="15"/>
  <c r="K11" i="15"/>
  <c r="I147" i="15"/>
  <c r="I11" i="15"/>
  <c r="G147" i="15"/>
  <c r="G11" i="15"/>
  <c r="E147" i="15"/>
  <c r="D147" i="15"/>
  <c r="T146" i="15"/>
  <c r="D146" i="15"/>
  <c r="D145" i="15"/>
  <c r="D144" i="15"/>
  <c r="K4" i="15"/>
  <c r="I143" i="15"/>
  <c r="I4" i="15"/>
  <c r="G143" i="15"/>
  <c r="G4" i="15"/>
  <c r="E143" i="15"/>
  <c r="T144" i="15"/>
  <c r="D143" i="15"/>
  <c r="O142" i="15"/>
  <c r="M142" i="15"/>
  <c r="K142" i="15"/>
  <c r="I142" i="15"/>
  <c r="G142" i="15"/>
  <c r="E142" i="15"/>
  <c r="T145" i="15"/>
  <c r="T139" i="15"/>
  <c r="T138" i="15"/>
  <c r="D138" i="15"/>
  <c r="D137" i="15"/>
  <c r="D136" i="15"/>
  <c r="O135" i="15"/>
  <c r="M135" i="15"/>
  <c r="K135" i="15"/>
  <c r="I135" i="15"/>
  <c r="E135" i="15"/>
  <c r="G135" i="15"/>
  <c r="T137" i="15"/>
  <c r="T134" i="15"/>
  <c r="D134" i="15"/>
  <c r="T133" i="15"/>
  <c r="D133" i="15"/>
  <c r="T132" i="15"/>
  <c r="D132" i="15"/>
  <c r="T131" i="15"/>
  <c r="D131" i="15"/>
  <c r="T129" i="15"/>
  <c r="I125" i="15"/>
  <c r="G125" i="15"/>
  <c r="E125" i="15"/>
  <c r="T128" i="15"/>
  <c r="O124" i="15"/>
  <c r="M124" i="15"/>
  <c r="K124" i="15"/>
  <c r="I124" i="15"/>
  <c r="G124" i="15"/>
  <c r="E124" i="15"/>
  <c r="T127" i="15"/>
  <c r="D120" i="15"/>
  <c r="T119" i="15"/>
  <c r="D119" i="15"/>
  <c r="T118" i="15"/>
  <c r="D118" i="15"/>
  <c r="D117" i="15"/>
  <c r="I116" i="15"/>
  <c r="G116" i="15"/>
  <c r="E116" i="15"/>
  <c r="T117" i="15"/>
  <c r="T115" i="15"/>
  <c r="D115" i="15"/>
  <c r="T114" i="15"/>
  <c r="D114" i="15"/>
  <c r="T113" i="15"/>
  <c r="D113" i="15"/>
  <c r="D112" i="15"/>
  <c r="O9" i="15"/>
  <c r="M111" i="15"/>
  <c r="M9" i="15"/>
  <c r="K111" i="15"/>
  <c r="K9" i="15"/>
  <c r="I111" i="15"/>
  <c r="I9" i="15"/>
  <c r="G111" i="15"/>
  <c r="G9" i="15"/>
  <c r="E111" i="15"/>
  <c r="D111" i="15"/>
  <c r="T110" i="15"/>
  <c r="D110" i="15"/>
  <c r="D109" i="15"/>
  <c r="D108" i="15"/>
  <c r="I107" i="15"/>
  <c r="G107" i="15"/>
  <c r="E107" i="15"/>
  <c r="T108" i="15"/>
  <c r="D107" i="15"/>
  <c r="M106" i="15"/>
  <c r="K106" i="15"/>
  <c r="I106" i="15"/>
  <c r="G106" i="15"/>
  <c r="E106" i="15"/>
  <c r="T109" i="15"/>
  <c r="T103" i="15"/>
  <c r="T102" i="15"/>
  <c r="D102" i="15"/>
  <c r="D101" i="15"/>
  <c r="D100" i="15"/>
  <c r="M99" i="15"/>
  <c r="K99" i="15"/>
  <c r="I99" i="15"/>
  <c r="E99" i="15"/>
  <c r="G99" i="15"/>
  <c r="T101" i="15"/>
  <c r="T98" i="15"/>
  <c r="D98" i="15"/>
  <c r="T97" i="15"/>
  <c r="D97" i="15"/>
  <c r="T96" i="15"/>
  <c r="D96" i="15"/>
  <c r="T95" i="15"/>
  <c r="D95" i="15"/>
  <c r="T93" i="15"/>
  <c r="I89" i="15"/>
  <c r="G89" i="15"/>
  <c r="E89" i="15"/>
  <c r="T92" i="15"/>
  <c r="D17" i="15"/>
  <c r="D89" i="15"/>
  <c r="M88" i="15"/>
  <c r="K88" i="15"/>
  <c r="I88" i="15"/>
  <c r="G88" i="15"/>
  <c r="E88" i="15"/>
  <c r="T91" i="15"/>
  <c r="D84" i="15"/>
  <c r="T83" i="15"/>
  <c r="D83" i="15"/>
  <c r="T82" i="15"/>
  <c r="D82" i="15"/>
  <c r="D81" i="15"/>
  <c r="K8" i="15"/>
  <c r="I80" i="15"/>
  <c r="I8" i="15"/>
  <c r="G80" i="15"/>
  <c r="G8" i="15"/>
  <c r="E80" i="15"/>
  <c r="T81" i="15"/>
  <c r="T79" i="15"/>
  <c r="D79" i="15"/>
  <c r="T78" i="15"/>
  <c r="D78" i="15"/>
  <c r="T77" i="15"/>
  <c r="D77" i="15"/>
  <c r="D76" i="15"/>
  <c r="M7" i="15"/>
  <c r="K75" i="15"/>
  <c r="K7" i="15"/>
  <c r="I75" i="15"/>
  <c r="I7" i="15"/>
  <c r="G75" i="15"/>
  <c r="G7" i="15"/>
  <c r="E75" i="15"/>
  <c r="D75" i="15"/>
  <c r="T74" i="15"/>
  <c r="D74" i="15"/>
  <c r="D73" i="15"/>
  <c r="D72" i="15"/>
  <c r="I71" i="15"/>
  <c r="G71" i="15"/>
  <c r="E71" i="15"/>
  <c r="T72" i="15"/>
  <c r="D71" i="15"/>
  <c r="K70" i="15"/>
  <c r="I70" i="15"/>
  <c r="G70" i="15"/>
  <c r="E70" i="15"/>
  <c r="T73" i="15"/>
  <c r="T66" i="15"/>
  <c r="D66" i="15"/>
  <c r="T65" i="15"/>
  <c r="D65" i="15"/>
  <c r="D64" i="15"/>
  <c r="K63" i="15"/>
  <c r="I63" i="15"/>
  <c r="G63" i="15"/>
  <c r="E63" i="15"/>
  <c r="T64" i="15"/>
  <c r="T62" i="15"/>
  <c r="D62" i="15"/>
  <c r="T61" i="15"/>
  <c r="D61" i="15"/>
  <c r="T60" i="15"/>
  <c r="D60" i="15"/>
  <c r="T59" i="15"/>
  <c r="D59" i="15"/>
  <c r="T57" i="15"/>
  <c r="D21" i="15"/>
  <c r="D57" i="15"/>
  <c r="D93" i="15"/>
  <c r="D129" i="15"/>
  <c r="D18" i="15"/>
  <c r="D54" i="15"/>
  <c r="D90" i="15"/>
  <c r="D126" i="15"/>
  <c r="I53" i="15"/>
  <c r="G53" i="15"/>
  <c r="E53" i="15"/>
  <c r="T56" i="15"/>
  <c r="K52" i="15"/>
  <c r="I52" i="15"/>
  <c r="G52" i="15"/>
  <c r="E52" i="15"/>
  <c r="T55" i="15"/>
  <c r="D16" i="15"/>
  <c r="D52" i="15"/>
  <c r="D48" i="15"/>
  <c r="T47" i="15"/>
  <c r="D47" i="15"/>
  <c r="T46" i="15"/>
  <c r="D46" i="15"/>
  <c r="D45" i="15"/>
  <c r="I44" i="15"/>
  <c r="G44" i="15"/>
  <c r="E44" i="15"/>
  <c r="T45" i="15"/>
  <c r="T43" i="15"/>
  <c r="D43" i="15"/>
  <c r="T42" i="15"/>
  <c r="D42" i="15"/>
  <c r="T41" i="15"/>
  <c r="D41" i="15"/>
  <c r="D165" i="15"/>
  <c r="D40" i="15"/>
  <c r="K5" i="15"/>
  <c r="I39" i="15"/>
  <c r="I5" i="15"/>
  <c r="G39" i="15"/>
  <c r="G5" i="15"/>
  <c r="E39" i="15"/>
  <c r="D39" i="15"/>
  <c r="D164" i="15"/>
  <c r="T38" i="15"/>
  <c r="D38" i="15"/>
  <c r="D174" i="15"/>
  <c r="E34" i="15"/>
  <c r="G34" i="15"/>
  <c r="I34" i="15"/>
  <c r="T37" i="15"/>
  <c r="D37" i="15"/>
  <c r="E35" i="15"/>
  <c r="G35" i="15"/>
  <c r="I35" i="15"/>
  <c r="T36" i="15"/>
  <c r="D36" i="15"/>
  <c r="D35" i="15"/>
  <c r="D34" i="15"/>
  <c r="T31" i="15"/>
  <c r="T30" i="15"/>
  <c r="D30" i="15"/>
  <c r="D171" i="15"/>
  <c r="D29" i="15"/>
  <c r="D170" i="15"/>
  <c r="D28" i="15"/>
  <c r="I27" i="15"/>
  <c r="G27" i="15"/>
  <c r="E27" i="15"/>
  <c r="T29" i="15"/>
  <c r="D27" i="15"/>
  <c r="D152" i="15"/>
  <c r="T26" i="15"/>
  <c r="D26" i="15"/>
  <c r="D166" i="15"/>
  <c r="T25" i="15"/>
  <c r="D25" i="15"/>
  <c r="T24" i="15"/>
  <c r="D24" i="15"/>
  <c r="T23" i="15"/>
  <c r="D23" i="15"/>
  <c r="T21" i="15"/>
  <c r="D163" i="15"/>
  <c r="D20" i="15"/>
  <c r="D56" i="15"/>
  <c r="D92" i="15"/>
  <c r="D128" i="15"/>
  <c r="D19" i="15"/>
  <c r="D55" i="15"/>
  <c r="D91" i="15"/>
  <c r="D127" i="15"/>
  <c r="D173" i="15"/>
  <c r="I17" i="15"/>
  <c r="G17" i="15"/>
  <c r="E17" i="15"/>
  <c r="T20" i="15"/>
  <c r="D172" i="15"/>
  <c r="I16" i="15"/>
  <c r="G16" i="15"/>
  <c r="E16" i="15"/>
  <c r="T19" i="15"/>
  <c r="D124" i="15"/>
  <c r="T174" i="14"/>
  <c r="T173" i="14"/>
  <c r="T172" i="14"/>
  <c r="T171" i="14"/>
  <c r="T170" i="14"/>
  <c r="T169" i="14"/>
  <c r="T166" i="14"/>
  <c r="T165" i="14"/>
  <c r="T164" i="14"/>
  <c r="T163" i="14"/>
  <c r="T162" i="14"/>
  <c r="T161" i="14"/>
  <c r="D156" i="14"/>
  <c r="T155" i="14"/>
  <c r="D155" i="14"/>
  <c r="T154" i="14"/>
  <c r="D154" i="14"/>
  <c r="D153" i="14"/>
  <c r="K10" i="14"/>
  <c r="I152" i="14"/>
  <c r="I10" i="14"/>
  <c r="G152" i="14"/>
  <c r="G10" i="14"/>
  <c r="E152" i="14"/>
  <c r="T153" i="14"/>
  <c r="T151" i="14"/>
  <c r="D151" i="14"/>
  <c r="T150" i="14"/>
  <c r="D150" i="14"/>
  <c r="T149" i="14"/>
  <c r="D149" i="14"/>
  <c r="D148" i="14"/>
  <c r="Q11" i="14"/>
  <c r="O147" i="14"/>
  <c r="O11" i="14"/>
  <c r="M147" i="14"/>
  <c r="M11" i="14"/>
  <c r="K147" i="14"/>
  <c r="K11" i="14"/>
  <c r="I147" i="14"/>
  <c r="I11" i="14"/>
  <c r="G147" i="14"/>
  <c r="G11" i="14"/>
  <c r="E147" i="14"/>
  <c r="D147" i="14"/>
  <c r="T146" i="14"/>
  <c r="D146" i="14"/>
  <c r="D145" i="14"/>
  <c r="D144" i="14"/>
  <c r="K4" i="14"/>
  <c r="I143" i="14"/>
  <c r="I4" i="14"/>
  <c r="G143" i="14"/>
  <c r="G4" i="14"/>
  <c r="E143" i="14"/>
  <c r="T144" i="14"/>
  <c r="D143" i="14"/>
  <c r="O142" i="14"/>
  <c r="M142" i="14"/>
  <c r="K142" i="14"/>
  <c r="I142" i="14"/>
  <c r="G142" i="14"/>
  <c r="E142" i="14"/>
  <c r="T145" i="14"/>
  <c r="T139" i="14"/>
  <c r="T138" i="14"/>
  <c r="D138" i="14"/>
  <c r="D137" i="14"/>
  <c r="D136" i="14"/>
  <c r="O135" i="14"/>
  <c r="M135" i="14"/>
  <c r="K135" i="14"/>
  <c r="I135" i="14"/>
  <c r="G135" i="14"/>
  <c r="E135" i="14"/>
  <c r="T137" i="14"/>
  <c r="T134" i="14"/>
  <c r="D134" i="14"/>
  <c r="T133" i="14"/>
  <c r="D133" i="14"/>
  <c r="T132" i="14"/>
  <c r="D132" i="14"/>
  <c r="T131" i="14"/>
  <c r="D131" i="14"/>
  <c r="T129" i="14"/>
  <c r="I125" i="14"/>
  <c r="G125" i="14"/>
  <c r="E125" i="14"/>
  <c r="T128" i="14"/>
  <c r="O124" i="14"/>
  <c r="M124" i="14"/>
  <c r="K124" i="14"/>
  <c r="I124" i="14"/>
  <c r="G124" i="14"/>
  <c r="E124" i="14"/>
  <c r="T127" i="14"/>
  <c r="D120" i="14"/>
  <c r="T119" i="14"/>
  <c r="D119" i="14"/>
  <c r="T118" i="14"/>
  <c r="D118" i="14"/>
  <c r="D117" i="14"/>
  <c r="I116" i="14"/>
  <c r="G116" i="14"/>
  <c r="E116" i="14"/>
  <c r="T117" i="14"/>
  <c r="T115" i="14"/>
  <c r="D115" i="14"/>
  <c r="T114" i="14"/>
  <c r="D114" i="14"/>
  <c r="T113" i="14"/>
  <c r="D113" i="14"/>
  <c r="D112" i="14"/>
  <c r="O9" i="14"/>
  <c r="M111" i="14"/>
  <c r="M9" i="14"/>
  <c r="K111" i="14"/>
  <c r="K9" i="14"/>
  <c r="I111" i="14"/>
  <c r="I9" i="14"/>
  <c r="G111" i="14"/>
  <c r="G9" i="14"/>
  <c r="E111" i="14"/>
  <c r="D111" i="14"/>
  <c r="T110" i="14"/>
  <c r="D110" i="14"/>
  <c r="D109" i="14"/>
  <c r="D108" i="14"/>
  <c r="I107" i="14"/>
  <c r="G107" i="14"/>
  <c r="E107" i="14"/>
  <c r="T108" i="14"/>
  <c r="D107" i="14"/>
  <c r="M106" i="14"/>
  <c r="K106" i="14"/>
  <c r="I106" i="14"/>
  <c r="G106" i="14"/>
  <c r="E106" i="14"/>
  <c r="T109" i="14"/>
  <c r="T103" i="14"/>
  <c r="T102" i="14"/>
  <c r="D102" i="14"/>
  <c r="D101" i="14"/>
  <c r="D100" i="14"/>
  <c r="M99" i="14"/>
  <c r="K99" i="14"/>
  <c r="I99" i="14"/>
  <c r="G99" i="14"/>
  <c r="E99" i="14"/>
  <c r="T101" i="14"/>
  <c r="T98" i="14"/>
  <c r="D98" i="14"/>
  <c r="T97" i="14"/>
  <c r="D97" i="14"/>
  <c r="T96" i="14"/>
  <c r="D96" i="14"/>
  <c r="T95" i="14"/>
  <c r="D95" i="14"/>
  <c r="T93" i="14"/>
  <c r="I89" i="14"/>
  <c r="G89" i="14"/>
  <c r="E89" i="14"/>
  <c r="T92" i="14"/>
  <c r="D17" i="14"/>
  <c r="D89" i="14"/>
  <c r="M88" i="14"/>
  <c r="K88" i="14"/>
  <c r="I88" i="14"/>
  <c r="G88" i="14"/>
  <c r="E88" i="14"/>
  <c r="T91" i="14"/>
  <c r="D84" i="14"/>
  <c r="T83" i="14"/>
  <c r="D83" i="14"/>
  <c r="T82" i="14"/>
  <c r="D82" i="14"/>
  <c r="D81" i="14"/>
  <c r="K8" i="14"/>
  <c r="I80" i="14"/>
  <c r="I8" i="14"/>
  <c r="G80" i="14"/>
  <c r="G8" i="14"/>
  <c r="E80" i="14"/>
  <c r="T81" i="14"/>
  <c r="T79" i="14"/>
  <c r="D79" i="14"/>
  <c r="T78" i="14"/>
  <c r="D78" i="14"/>
  <c r="T77" i="14"/>
  <c r="D77" i="14"/>
  <c r="D76" i="14"/>
  <c r="M7" i="14"/>
  <c r="K75" i="14"/>
  <c r="K7" i="14"/>
  <c r="I75" i="14"/>
  <c r="I7" i="14"/>
  <c r="G75" i="14"/>
  <c r="G7" i="14"/>
  <c r="E75" i="14"/>
  <c r="D75" i="14"/>
  <c r="T74" i="14"/>
  <c r="D74" i="14"/>
  <c r="D73" i="14"/>
  <c r="D72" i="14"/>
  <c r="I71" i="14"/>
  <c r="G71" i="14"/>
  <c r="E71" i="14"/>
  <c r="T72" i="14"/>
  <c r="D71" i="14"/>
  <c r="K70" i="14"/>
  <c r="I70" i="14"/>
  <c r="G70" i="14"/>
  <c r="E70" i="14"/>
  <c r="T73" i="14"/>
  <c r="T66" i="14"/>
  <c r="D66" i="14"/>
  <c r="T65" i="14"/>
  <c r="D65" i="14"/>
  <c r="D64" i="14"/>
  <c r="K63" i="14"/>
  <c r="I63" i="14"/>
  <c r="G63" i="14"/>
  <c r="E63" i="14"/>
  <c r="T64" i="14"/>
  <c r="T62" i="14"/>
  <c r="D62" i="14"/>
  <c r="T61" i="14"/>
  <c r="D61" i="14"/>
  <c r="T60" i="14"/>
  <c r="D60" i="14"/>
  <c r="T59" i="14"/>
  <c r="D59" i="14"/>
  <c r="T57" i="14"/>
  <c r="D21" i="14"/>
  <c r="D57" i="14"/>
  <c r="D93" i="14"/>
  <c r="D129" i="14"/>
  <c r="D20" i="14"/>
  <c r="D56" i="14"/>
  <c r="D92" i="14"/>
  <c r="D128" i="14"/>
  <c r="D18" i="14"/>
  <c r="D54" i="14"/>
  <c r="D90" i="14"/>
  <c r="D126" i="14"/>
  <c r="I53" i="14"/>
  <c r="G53" i="14"/>
  <c r="E53" i="14"/>
  <c r="T56" i="14"/>
  <c r="K52" i="14"/>
  <c r="I52" i="14"/>
  <c r="G52" i="14"/>
  <c r="E52" i="14"/>
  <c r="T55" i="14"/>
  <c r="D48" i="14"/>
  <c r="T47" i="14"/>
  <c r="D47" i="14"/>
  <c r="T46" i="14"/>
  <c r="D46" i="14"/>
  <c r="D45" i="14"/>
  <c r="I44" i="14"/>
  <c r="G44" i="14"/>
  <c r="E44" i="14"/>
  <c r="T45" i="14"/>
  <c r="T43" i="14"/>
  <c r="D43" i="14"/>
  <c r="T42" i="14"/>
  <c r="D42" i="14"/>
  <c r="T41" i="14"/>
  <c r="D41" i="14"/>
  <c r="D165" i="14"/>
  <c r="D40" i="14"/>
  <c r="K5" i="14"/>
  <c r="I39" i="14"/>
  <c r="I5" i="14"/>
  <c r="G39" i="14"/>
  <c r="G5" i="14"/>
  <c r="E39" i="14"/>
  <c r="D39" i="14"/>
  <c r="D164" i="14"/>
  <c r="T38" i="14"/>
  <c r="D38" i="14"/>
  <c r="D174" i="14"/>
  <c r="D37" i="14"/>
  <c r="D36" i="14"/>
  <c r="I35" i="14"/>
  <c r="E35" i="14"/>
  <c r="G35" i="14"/>
  <c r="T36" i="14"/>
  <c r="D35" i="14"/>
  <c r="I34" i="14"/>
  <c r="E34" i="14"/>
  <c r="G34" i="14"/>
  <c r="T37" i="14"/>
  <c r="T31" i="14"/>
  <c r="T30" i="14"/>
  <c r="D30" i="14"/>
  <c r="D171" i="14"/>
  <c r="D29" i="14"/>
  <c r="D170" i="14"/>
  <c r="D28" i="14"/>
  <c r="I27" i="14"/>
  <c r="E27" i="14"/>
  <c r="G27" i="14"/>
  <c r="T29" i="14"/>
  <c r="D27" i="14"/>
  <c r="D152" i="14"/>
  <c r="T26" i="14"/>
  <c r="D26" i="14"/>
  <c r="D166" i="14"/>
  <c r="T25" i="14"/>
  <c r="D25" i="14"/>
  <c r="T24" i="14"/>
  <c r="D24" i="14"/>
  <c r="T23" i="14"/>
  <c r="D23" i="14"/>
  <c r="T21" i="14"/>
  <c r="D163" i="14"/>
  <c r="D19" i="14"/>
  <c r="D55" i="14"/>
  <c r="D91" i="14"/>
  <c r="D127" i="14"/>
  <c r="D173" i="14"/>
  <c r="I17" i="14"/>
  <c r="G17" i="14"/>
  <c r="E17" i="14"/>
  <c r="T20" i="14"/>
  <c r="D172" i="14"/>
  <c r="I16" i="14"/>
  <c r="G16" i="14"/>
  <c r="E16" i="14"/>
  <c r="T19" i="14"/>
  <c r="D16" i="14"/>
  <c r="D124" i="14"/>
  <c r="T174" i="13"/>
  <c r="T173" i="13"/>
  <c r="T172" i="13"/>
  <c r="T171" i="13"/>
  <c r="T170" i="13"/>
  <c r="T169" i="13"/>
  <c r="T166" i="13"/>
  <c r="T165" i="13"/>
  <c r="T164" i="13"/>
  <c r="T163" i="13"/>
  <c r="T162" i="13"/>
  <c r="T161" i="13"/>
  <c r="D156" i="13"/>
  <c r="T155" i="13"/>
  <c r="D155" i="13"/>
  <c r="T154" i="13"/>
  <c r="D154" i="13"/>
  <c r="D153" i="13"/>
  <c r="K10" i="13"/>
  <c r="I152" i="13"/>
  <c r="I10" i="13"/>
  <c r="G152" i="13"/>
  <c r="G10" i="13"/>
  <c r="E152" i="13"/>
  <c r="T153" i="13"/>
  <c r="T151" i="13"/>
  <c r="D151" i="13"/>
  <c r="T150" i="13"/>
  <c r="D150" i="13"/>
  <c r="T149" i="13"/>
  <c r="D149" i="13"/>
  <c r="D148" i="13"/>
  <c r="Q11" i="13"/>
  <c r="O147" i="13"/>
  <c r="O11" i="13"/>
  <c r="M147" i="13"/>
  <c r="M11" i="13"/>
  <c r="K147" i="13"/>
  <c r="K11" i="13"/>
  <c r="I147" i="13"/>
  <c r="I11" i="13"/>
  <c r="G147" i="13"/>
  <c r="G11" i="13"/>
  <c r="E147" i="13"/>
  <c r="D147" i="13"/>
  <c r="T146" i="13"/>
  <c r="D146" i="13"/>
  <c r="D145" i="13"/>
  <c r="D144" i="13"/>
  <c r="K4" i="13"/>
  <c r="I143" i="13"/>
  <c r="I4" i="13"/>
  <c r="G143" i="13"/>
  <c r="G4" i="13"/>
  <c r="E143" i="13"/>
  <c r="T144" i="13"/>
  <c r="D143" i="13"/>
  <c r="O142" i="13"/>
  <c r="M142" i="13"/>
  <c r="K142" i="13"/>
  <c r="I142" i="13"/>
  <c r="G142" i="13"/>
  <c r="E142" i="13"/>
  <c r="T145" i="13"/>
  <c r="T139" i="13"/>
  <c r="T138" i="13"/>
  <c r="D138" i="13"/>
  <c r="D137" i="13"/>
  <c r="D136" i="13"/>
  <c r="O135" i="13"/>
  <c r="M135" i="13"/>
  <c r="K135" i="13"/>
  <c r="I135" i="13"/>
  <c r="G135" i="13"/>
  <c r="E135" i="13"/>
  <c r="T137" i="13"/>
  <c r="T134" i="13"/>
  <c r="D134" i="13"/>
  <c r="T133" i="13"/>
  <c r="D133" i="13"/>
  <c r="T132" i="13"/>
  <c r="D132" i="13"/>
  <c r="T131" i="13"/>
  <c r="D131" i="13"/>
  <c r="T129" i="13"/>
  <c r="E125" i="13"/>
  <c r="G125" i="13"/>
  <c r="I125" i="13"/>
  <c r="T128" i="13"/>
  <c r="O124" i="13"/>
  <c r="M124" i="13"/>
  <c r="K124" i="13"/>
  <c r="I124" i="13"/>
  <c r="G124" i="13"/>
  <c r="E124" i="13"/>
  <c r="T127" i="13"/>
  <c r="D120" i="13"/>
  <c r="T119" i="13"/>
  <c r="D119" i="13"/>
  <c r="T118" i="13"/>
  <c r="D118" i="13"/>
  <c r="E116" i="13"/>
  <c r="G116" i="13"/>
  <c r="I116" i="13"/>
  <c r="T117" i="13"/>
  <c r="D117" i="13"/>
  <c r="T115" i="13"/>
  <c r="D115" i="13"/>
  <c r="T114" i="13"/>
  <c r="D114" i="13"/>
  <c r="T113" i="13"/>
  <c r="D113" i="13"/>
  <c r="D112" i="13"/>
  <c r="O9" i="13"/>
  <c r="M111" i="13"/>
  <c r="M9" i="13"/>
  <c r="K111" i="13"/>
  <c r="K9" i="13"/>
  <c r="I111" i="13"/>
  <c r="I9" i="13"/>
  <c r="G111" i="13"/>
  <c r="G9" i="13"/>
  <c r="E111" i="13"/>
  <c r="D111" i="13"/>
  <c r="T110" i="13"/>
  <c r="D110" i="13"/>
  <c r="D109" i="13"/>
  <c r="D108" i="13"/>
  <c r="I107" i="13"/>
  <c r="G107" i="13"/>
  <c r="E107" i="13"/>
  <c r="T108" i="13"/>
  <c r="D107" i="13"/>
  <c r="M106" i="13"/>
  <c r="K106" i="13"/>
  <c r="I106" i="13"/>
  <c r="G106" i="13"/>
  <c r="E106" i="13"/>
  <c r="T109" i="13"/>
  <c r="T103" i="13"/>
  <c r="T102" i="13"/>
  <c r="D102" i="13"/>
  <c r="D101" i="13"/>
  <c r="D100" i="13"/>
  <c r="M99" i="13"/>
  <c r="K99" i="13"/>
  <c r="I99" i="13"/>
  <c r="G99" i="13"/>
  <c r="E99" i="13"/>
  <c r="T101" i="13"/>
  <c r="T98" i="13"/>
  <c r="D98" i="13"/>
  <c r="T97" i="13"/>
  <c r="D97" i="13"/>
  <c r="T96" i="13"/>
  <c r="D96" i="13"/>
  <c r="T95" i="13"/>
  <c r="D95" i="13"/>
  <c r="T93" i="13"/>
  <c r="I89" i="13"/>
  <c r="G89" i="13"/>
  <c r="E89" i="13"/>
  <c r="T92" i="13"/>
  <c r="D17" i="13"/>
  <c r="D89" i="13"/>
  <c r="M88" i="13"/>
  <c r="K88" i="13"/>
  <c r="I88" i="13"/>
  <c r="G88" i="13"/>
  <c r="E88" i="13"/>
  <c r="T91" i="13"/>
  <c r="D84" i="13"/>
  <c r="T83" i="13"/>
  <c r="D83" i="13"/>
  <c r="T82" i="13"/>
  <c r="D82" i="13"/>
  <c r="D81" i="13"/>
  <c r="K8" i="13"/>
  <c r="I80" i="13"/>
  <c r="I8" i="13"/>
  <c r="G80" i="13"/>
  <c r="G8" i="13"/>
  <c r="E80" i="13"/>
  <c r="T81" i="13"/>
  <c r="T79" i="13"/>
  <c r="D79" i="13"/>
  <c r="T78" i="13"/>
  <c r="D78" i="13"/>
  <c r="T77" i="13"/>
  <c r="D77" i="13"/>
  <c r="D76" i="13"/>
  <c r="M7" i="13"/>
  <c r="K75" i="13"/>
  <c r="K7" i="13"/>
  <c r="I75" i="13"/>
  <c r="I7" i="13"/>
  <c r="G75" i="13"/>
  <c r="G7" i="13"/>
  <c r="E75" i="13"/>
  <c r="D75" i="13"/>
  <c r="T74" i="13"/>
  <c r="D74" i="13"/>
  <c r="D73" i="13"/>
  <c r="D72" i="13"/>
  <c r="I71" i="13"/>
  <c r="G71" i="13"/>
  <c r="E71" i="13"/>
  <c r="T72" i="13"/>
  <c r="D71" i="13"/>
  <c r="K70" i="13"/>
  <c r="I70" i="13"/>
  <c r="G70" i="13"/>
  <c r="E70" i="13"/>
  <c r="T73" i="13"/>
  <c r="D70" i="13"/>
  <c r="T66" i="13"/>
  <c r="D66" i="13"/>
  <c r="T65" i="13"/>
  <c r="D65" i="13"/>
  <c r="D64" i="13"/>
  <c r="K63" i="13"/>
  <c r="I63" i="13"/>
  <c r="G63" i="13"/>
  <c r="E63" i="13"/>
  <c r="T64" i="13"/>
  <c r="T62" i="13"/>
  <c r="D62" i="13"/>
  <c r="T61" i="13"/>
  <c r="D61" i="13"/>
  <c r="T60" i="13"/>
  <c r="D60" i="13"/>
  <c r="T59" i="13"/>
  <c r="D59" i="13"/>
  <c r="T57" i="13"/>
  <c r="D21" i="13"/>
  <c r="D57" i="13"/>
  <c r="D93" i="13"/>
  <c r="D129" i="13"/>
  <c r="D18" i="13"/>
  <c r="D54" i="13"/>
  <c r="D90" i="13"/>
  <c r="D126" i="13"/>
  <c r="I53" i="13"/>
  <c r="G53" i="13"/>
  <c r="E53" i="13"/>
  <c r="T56" i="13"/>
  <c r="K52" i="13"/>
  <c r="I52" i="13"/>
  <c r="G52" i="13"/>
  <c r="E52" i="13"/>
  <c r="T55" i="13"/>
  <c r="D48" i="13"/>
  <c r="T47" i="13"/>
  <c r="D47" i="13"/>
  <c r="T46" i="13"/>
  <c r="D46" i="13"/>
  <c r="D45" i="13"/>
  <c r="I44" i="13"/>
  <c r="G44" i="13"/>
  <c r="E44" i="13"/>
  <c r="T45" i="13"/>
  <c r="T43" i="13"/>
  <c r="D43" i="13"/>
  <c r="T42" i="13"/>
  <c r="D42" i="13"/>
  <c r="T41" i="13"/>
  <c r="D41" i="13"/>
  <c r="D165" i="13"/>
  <c r="D40" i="13"/>
  <c r="K5" i="13"/>
  <c r="I39" i="13"/>
  <c r="I5" i="13"/>
  <c r="G39" i="13"/>
  <c r="G5" i="13"/>
  <c r="E39" i="13"/>
  <c r="D39" i="13"/>
  <c r="D164" i="13"/>
  <c r="T38" i="13"/>
  <c r="D38" i="13"/>
  <c r="D174" i="13"/>
  <c r="E34" i="13"/>
  <c r="G34" i="13"/>
  <c r="I34" i="13"/>
  <c r="T37" i="13"/>
  <c r="D37" i="13"/>
  <c r="E35" i="13"/>
  <c r="G35" i="13"/>
  <c r="I35" i="13"/>
  <c r="T36" i="13"/>
  <c r="D36" i="13"/>
  <c r="D35" i="13"/>
  <c r="D34" i="13"/>
  <c r="T31" i="13"/>
  <c r="T30" i="13"/>
  <c r="D30" i="13"/>
  <c r="D171" i="13"/>
  <c r="D29" i="13"/>
  <c r="D170" i="13"/>
  <c r="D28" i="13"/>
  <c r="I27" i="13"/>
  <c r="G27" i="13"/>
  <c r="E27" i="13"/>
  <c r="T29" i="13"/>
  <c r="D27" i="13"/>
  <c r="D152" i="13"/>
  <c r="T26" i="13"/>
  <c r="D26" i="13"/>
  <c r="D166" i="13"/>
  <c r="T25" i="13"/>
  <c r="D25" i="13"/>
  <c r="T24" i="13"/>
  <c r="D24" i="13"/>
  <c r="T23" i="13"/>
  <c r="D23" i="13"/>
  <c r="T21" i="13"/>
  <c r="D163" i="13"/>
  <c r="E17" i="13"/>
  <c r="G17" i="13"/>
  <c r="I17" i="13"/>
  <c r="T20" i="13"/>
  <c r="D20" i="13"/>
  <c r="D56" i="13"/>
  <c r="D92" i="13"/>
  <c r="D128" i="13"/>
  <c r="D19" i="13"/>
  <c r="D55" i="13"/>
  <c r="D91" i="13"/>
  <c r="D127" i="13"/>
  <c r="D173" i="13"/>
  <c r="D172" i="13"/>
  <c r="I16" i="13"/>
  <c r="G16" i="13"/>
  <c r="E16" i="13"/>
  <c r="T19" i="13"/>
  <c r="D16" i="13"/>
  <c r="D124" i="13"/>
  <c r="T174" i="12"/>
  <c r="T173" i="12"/>
  <c r="T172" i="12"/>
  <c r="T171" i="12"/>
  <c r="T170" i="12"/>
  <c r="T169" i="12"/>
  <c r="T166" i="12"/>
  <c r="T165" i="12"/>
  <c r="T164" i="12"/>
  <c r="T163" i="12"/>
  <c r="T162" i="12"/>
  <c r="T161" i="12"/>
  <c r="D156" i="12"/>
  <c r="T155" i="12"/>
  <c r="D155" i="12"/>
  <c r="T154" i="12"/>
  <c r="D154" i="12"/>
  <c r="D153" i="12"/>
  <c r="K10" i="12"/>
  <c r="I152" i="12"/>
  <c r="I10" i="12"/>
  <c r="G152" i="12"/>
  <c r="G10" i="12"/>
  <c r="E152" i="12"/>
  <c r="T153" i="12"/>
  <c r="T151" i="12"/>
  <c r="D151" i="12"/>
  <c r="T150" i="12"/>
  <c r="D150" i="12"/>
  <c r="T149" i="12"/>
  <c r="D149" i="12"/>
  <c r="D148" i="12"/>
  <c r="Q11" i="12"/>
  <c r="O147" i="12"/>
  <c r="O11" i="12"/>
  <c r="M147" i="12"/>
  <c r="M11" i="12"/>
  <c r="K147" i="12"/>
  <c r="K11" i="12"/>
  <c r="I147" i="12"/>
  <c r="I11" i="12"/>
  <c r="G147" i="12"/>
  <c r="G11" i="12"/>
  <c r="E147" i="12"/>
  <c r="D147" i="12"/>
  <c r="T146" i="12"/>
  <c r="D146" i="12"/>
  <c r="D145" i="12"/>
  <c r="D144" i="12"/>
  <c r="K4" i="12"/>
  <c r="I143" i="12"/>
  <c r="I4" i="12"/>
  <c r="G143" i="12"/>
  <c r="G4" i="12"/>
  <c r="E143" i="12"/>
  <c r="T144" i="12"/>
  <c r="D143" i="12"/>
  <c r="O142" i="12"/>
  <c r="M142" i="12"/>
  <c r="K142" i="12"/>
  <c r="I142" i="12"/>
  <c r="G142" i="12"/>
  <c r="E142" i="12"/>
  <c r="T145" i="12"/>
  <c r="T139" i="12"/>
  <c r="T138" i="12"/>
  <c r="D138" i="12"/>
  <c r="D137" i="12"/>
  <c r="D136" i="12"/>
  <c r="O135" i="12"/>
  <c r="M135" i="12"/>
  <c r="K135" i="12"/>
  <c r="I135" i="12"/>
  <c r="G135" i="12"/>
  <c r="E135" i="12"/>
  <c r="T137" i="12"/>
  <c r="T134" i="12"/>
  <c r="D134" i="12"/>
  <c r="T133" i="12"/>
  <c r="D133" i="12"/>
  <c r="T132" i="12"/>
  <c r="D132" i="12"/>
  <c r="T131" i="12"/>
  <c r="D131" i="12"/>
  <c r="T129" i="12"/>
  <c r="E125" i="12"/>
  <c r="G125" i="12"/>
  <c r="I125" i="12"/>
  <c r="T128" i="12"/>
  <c r="O124" i="12"/>
  <c r="M124" i="12"/>
  <c r="K124" i="12"/>
  <c r="I124" i="12"/>
  <c r="G124" i="12"/>
  <c r="E124" i="12"/>
  <c r="T127" i="12"/>
  <c r="D120" i="12"/>
  <c r="T119" i="12"/>
  <c r="D119" i="12"/>
  <c r="T118" i="12"/>
  <c r="D118" i="12"/>
  <c r="D117" i="12"/>
  <c r="I116" i="12"/>
  <c r="G116" i="12"/>
  <c r="E116" i="12"/>
  <c r="T117" i="12"/>
  <c r="T115" i="12"/>
  <c r="D115" i="12"/>
  <c r="T114" i="12"/>
  <c r="D114" i="12"/>
  <c r="T113" i="12"/>
  <c r="D113" i="12"/>
  <c r="D112" i="12"/>
  <c r="O9" i="12"/>
  <c r="M111" i="12"/>
  <c r="M9" i="12"/>
  <c r="K111" i="12"/>
  <c r="K9" i="12"/>
  <c r="I111" i="12"/>
  <c r="I9" i="12"/>
  <c r="G111" i="12"/>
  <c r="G9" i="12"/>
  <c r="E111" i="12"/>
  <c r="D111" i="12"/>
  <c r="T110" i="12"/>
  <c r="D110" i="12"/>
  <c r="D109" i="12"/>
  <c r="D108" i="12"/>
  <c r="I107" i="12"/>
  <c r="G107" i="12"/>
  <c r="E107" i="12"/>
  <c r="T108" i="12"/>
  <c r="D107" i="12"/>
  <c r="M106" i="12"/>
  <c r="K106" i="12"/>
  <c r="I106" i="12"/>
  <c r="G106" i="12"/>
  <c r="E106" i="12"/>
  <c r="T109" i="12"/>
  <c r="T103" i="12"/>
  <c r="T102" i="12"/>
  <c r="D102" i="12"/>
  <c r="D101" i="12"/>
  <c r="D100" i="12"/>
  <c r="M99" i="12"/>
  <c r="K99" i="12"/>
  <c r="I99" i="12"/>
  <c r="G99" i="12"/>
  <c r="E99" i="12"/>
  <c r="T101" i="12"/>
  <c r="T98" i="12"/>
  <c r="D98" i="12"/>
  <c r="T97" i="12"/>
  <c r="D97" i="12"/>
  <c r="T96" i="12"/>
  <c r="D96" i="12"/>
  <c r="T95" i="12"/>
  <c r="D95" i="12"/>
  <c r="T93" i="12"/>
  <c r="I89" i="12"/>
  <c r="G89" i="12"/>
  <c r="E89" i="12"/>
  <c r="T92" i="12"/>
  <c r="D17" i="12"/>
  <c r="D89" i="12"/>
  <c r="M88" i="12"/>
  <c r="K88" i="12"/>
  <c r="I88" i="12"/>
  <c r="G88" i="12"/>
  <c r="E88" i="12"/>
  <c r="T91" i="12"/>
  <c r="D84" i="12"/>
  <c r="T83" i="12"/>
  <c r="D83" i="12"/>
  <c r="T82" i="12"/>
  <c r="D82" i="12"/>
  <c r="D81" i="12"/>
  <c r="K8" i="12"/>
  <c r="I80" i="12"/>
  <c r="I8" i="12"/>
  <c r="G80" i="12"/>
  <c r="G8" i="12"/>
  <c r="E80" i="12"/>
  <c r="T81" i="12"/>
  <c r="T79" i="12"/>
  <c r="D79" i="12"/>
  <c r="T78" i="12"/>
  <c r="D78" i="12"/>
  <c r="T77" i="12"/>
  <c r="D77" i="12"/>
  <c r="D76" i="12"/>
  <c r="M7" i="12"/>
  <c r="K75" i="12"/>
  <c r="K7" i="12"/>
  <c r="I75" i="12"/>
  <c r="I7" i="12"/>
  <c r="G75" i="12"/>
  <c r="G7" i="12"/>
  <c r="E75" i="12"/>
  <c r="D75" i="12"/>
  <c r="T74" i="12"/>
  <c r="D74" i="12"/>
  <c r="D73" i="12"/>
  <c r="D72" i="12"/>
  <c r="I71" i="12"/>
  <c r="G71" i="12"/>
  <c r="E71" i="12"/>
  <c r="T72" i="12"/>
  <c r="D71" i="12"/>
  <c r="K70" i="12"/>
  <c r="I70" i="12"/>
  <c r="G70" i="12"/>
  <c r="E70" i="12"/>
  <c r="T73" i="12"/>
  <c r="T66" i="12"/>
  <c r="D66" i="12"/>
  <c r="T65" i="12"/>
  <c r="D65" i="12"/>
  <c r="D64" i="12"/>
  <c r="K63" i="12"/>
  <c r="I63" i="12"/>
  <c r="G63" i="12"/>
  <c r="E63" i="12"/>
  <c r="T64" i="12"/>
  <c r="T62" i="12"/>
  <c r="D62" i="12"/>
  <c r="T61" i="12"/>
  <c r="D61" i="12"/>
  <c r="T60" i="12"/>
  <c r="D60" i="12"/>
  <c r="T59" i="12"/>
  <c r="D59" i="12"/>
  <c r="T57" i="12"/>
  <c r="D21" i="12"/>
  <c r="D57" i="12"/>
  <c r="D93" i="12"/>
  <c r="D129" i="12"/>
  <c r="D20" i="12"/>
  <c r="D56" i="12"/>
  <c r="D92" i="12"/>
  <c r="D128" i="12"/>
  <c r="D18" i="12"/>
  <c r="D54" i="12"/>
  <c r="D90" i="12"/>
  <c r="D126" i="12"/>
  <c r="I53" i="12"/>
  <c r="G53" i="12"/>
  <c r="E53" i="12"/>
  <c r="T56" i="12"/>
  <c r="K52" i="12"/>
  <c r="I52" i="12"/>
  <c r="G52" i="12"/>
  <c r="E52" i="12"/>
  <c r="T55" i="12"/>
  <c r="D48" i="12"/>
  <c r="T47" i="12"/>
  <c r="D47" i="12"/>
  <c r="T46" i="12"/>
  <c r="D46" i="12"/>
  <c r="D45" i="12"/>
  <c r="I44" i="12"/>
  <c r="G44" i="12"/>
  <c r="E44" i="12"/>
  <c r="T45" i="12"/>
  <c r="T43" i="12"/>
  <c r="D43" i="12"/>
  <c r="T42" i="12"/>
  <c r="D42" i="12"/>
  <c r="T41" i="12"/>
  <c r="D41" i="12"/>
  <c r="D165" i="12"/>
  <c r="D40" i="12"/>
  <c r="K5" i="12"/>
  <c r="I39" i="12"/>
  <c r="I5" i="12"/>
  <c r="G39" i="12"/>
  <c r="G5" i="12"/>
  <c r="E39" i="12"/>
  <c r="D39" i="12"/>
  <c r="D164" i="12"/>
  <c r="T38" i="12"/>
  <c r="D38" i="12"/>
  <c r="D174" i="12"/>
  <c r="D37" i="12"/>
  <c r="E35" i="12"/>
  <c r="G35" i="12"/>
  <c r="I35" i="12"/>
  <c r="T36" i="12"/>
  <c r="D36" i="12"/>
  <c r="D35" i="12"/>
  <c r="I34" i="12"/>
  <c r="E34" i="12"/>
  <c r="G34" i="12"/>
  <c r="T37" i="12"/>
  <c r="D34" i="12"/>
  <c r="T31" i="12"/>
  <c r="T30" i="12"/>
  <c r="D30" i="12"/>
  <c r="D171" i="12"/>
  <c r="D29" i="12"/>
  <c r="D170" i="12"/>
  <c r="D28" i="12"/>
  <c r="I27" i="12"/>
  <c r="G27" i="12"/>
  <c r="E27" i="12"/>
  <c r="T29" i="12"/>
  <c r="D27" i="12"/>
  <c r="D152" i="12"/>
  <c r="T26" i="12"/>
  <c r="D26" i="12"/>
  <c r="D166" i="12"/>
  <c r="T25" i="12"/>
  <c r="D25" i="12"/>
  <c r="T24" i="12"/>
  <c r="D24" i="12"/>
  <c r="T23" i="12"/>
  <c r="D23" i="12"/>
  <c r="T21" i="12"/>
  <c r="D163" i="12"/>
  <c r="D19" i="12"/>
  <c r="D55" i="12"/>
  <c r="D91" i="12"/>
  <c r="D127" i="12"/>
  <c r="D173" i="12"/>
  <c r="I17" i="12"/>
  <c r="G17" i="12"/>
  <c r="E17" i="12"/>
  <c r="T20" i="12"/>
  <c r="D172" i="12"/>
  <c r="I16" i="12"/>
  <c r="G16" i="12"/>
  <c r="E16" i="12"/>
  <c r="T19" i="12"/>
  <c r="D16" i="12"/>
  <c r="D124" i="12"/>
  <c r="T174" i="7"/>
  <c r="T173" i="7"/>
  <c r="T172" i="7"/>
  <c r="T171" i="7"/>
  <c r="T170" i="7"/>
  <c r="T169" i="7"/>
  <c r="T166" i="7"/>
  <c r="T165" i="7"/>
  <c r="T164" i="7"/>
  <c r="T163" i="7"/>
  <c r="T162" i="7"/>
  <c r="T161" i="7"/>
  <c r="D156" i="7"/>
  <c r="T155" i="7"/>
  <c r="D155" i="7"/>
  <c r="T154" i="7"/>
  <c r="D154" i="7"/>
  <c r="D153" i="7"/>
  <c r="K10" i="7"/>
  <c r="I152" i="7"/>
  <c r="I10" i="7"/>
  <c r="G152" i="7"/>
  <c r="G10" i="7"/>
  <c r="E152" i="7"/>
  <c r="T153" i="7"/>
  <c r="T151" i="7"/>
  <c r="D151" i="7"/>
  <c r="T150" i="7"/>
  <c r="D150" i="7"/>
  <c r="T149" i="7"/>
  <c r="D149" i="7"/>
  <c r="D148" i="7"/>
  <c r="Q11" i="7"/>
  <c r="O147" i="7"/>
  <c r="O11" i="7"/>
  <c r="M147" i="7"/>
  <c r="M11" i="7"/>
  <c r="K147" i="7"/>
  <c r="K11" i="7"/>
  <c r="I147" i="7"/>
  <c r="I11" i="7"/>
  <c r="G147" i="7"/>
  <c r="G11" i="7"/>
  <c r="E147" i="7"/>
  <c r="D147" i="7"/>
  <c r="T146" i="7"/>
  <c r="D146" i="7"/>
  <c r="D145" i="7"/>
  <c r="D144" i="7"/>
  <c r="K4" i="7"/>
  <c r="I143" i="7"/>
  <c r="I4" i="7"/>
  <c r="G143" i="7"/>
  <c r="G4" i="7"/>
  <c r="E143" i="7"/>
  <c r="T144" i="7"/>
  <c r="D143" i="7"/>
  <c r="O142" i="7"/>
  <c r="M142" i="7"/>
  <c r="K142" i="7"/>
  <c r="I142" i="7"/>
  <c r="G142" i="7"/>
  <c r="E142" i="7"/>
  <c r="T145" i="7"/>
  <c r="T139" i="7"/>
  <c r="T138" i="7"/>
  <c r="D138" i="7"/>
  <c r="D137" i="7"/>
  <c r="D136" i="7"/>
  <c r="O135" i="7"/>
  <c r="M135" i="7"/>
  <c r="K135" i="7"/>
  <c r="I135" i="7"/>
  <c r="G135" i="7"/>
  <c r="E135" i="7"/>
  <c r="T137" i="7"/>
  <c r="T134" i="7"/>
  <c r="D134" i="7"/>
  <c r="T133" i="7"/>
  <c r="D133" i="7"/>
  <c r="T132" i="7"/>
  <c r="D132" i="7"/>
  <c r="T131" i="7"/>
  <c r="D131" i="7"/>
  <c r="T129" i="7"/>
  <c r="E125" i="7"/>
  <c r="G125" i="7"/>
  <c r="I125" i="7"/>
  <c r="T128" i="7"/>
  <c r="O124" i="7"/>
  <c r="M124" i="7"/>
  <c r="K124" i="7"/>
  <c r="I124" i="7"/>
  <c r="G124" i="7"/>
  <c r="E124" i="7"/>
  <c r="T127" i="7"/>
  <c r="D120" i="7"/>
  <c r="T119" i="7"/>
  <c r="D119" i="7"/>
  <c r="T118" i="7"/>
  <c r="D118" i="7"/>
  <c r="D117" i="7"/>
  <c r="I116" i="7"/>
  <c r="G116" i="7"/>
  <c r="E116" i="7"/>
  <c r="T117" i="7"/>
  <c r="T115" i="7"/>
  <c r="D115" i="7"/>
  <c r="T114" i="7"/>
  <c r="D114" i="7"/>
  <c r="T113" i="7"/>
  <c r="D113" i="7"/>
  <c r="D112" i="7"/>
  <c r="O9" i="7"/>
  <c r="M111" i="7"/>
  <c r="M9" i="7"/>
  <c r="K111" i="7"/>
  <c r="K9" i="7"/>
  <c r="I111" i="7"/>
  <c r="I9" i="7"/>
  <c r="G111" i="7"/>
  <c r="G9" i="7"/>
  <c r="E111" i="7"/>
  <c r="D111" i="7"/>
  <c r="T110" i="7"/>
  <c r="D110" i="7"/>
  <c r="D109" i="7"/>
  <c r="E107" i="7"/>
  <c r="G107" i="7"/>
  <c r="I107" i="7"/>
  <c r="T108" i="7"/>
  <c r="D108" i="7"/>
  <c r="D107" i="7"/>
  <c r="M106" i="7"/>
  <c r="K106" i="7"/>
  <c r="I106" i="7"/>
  <c r="G106" i="7"/>
  <c r="E106" i="7"/>
  <c r="T109" i="7"/>
  <c r="T103" i="7"/>
  <c r="T102" i="7"/>
  <c r="D102" i="7"/>
  <c r="D101" i="7"/>
  <c r="D100" i="7"/>
  <c r="M99" i="7"/>
  <c r="K99" i="7"/>
  <c r="I99" i="7"/>
  <c r="G99" i="7"/>
  <c r="E99" i="7"/>
  <c r="T101" i="7"/>
  <c r="T98" i="7"/>
  <c r="D98" i="7"/>
  <c r="T97" i="7"/>
  <c r="D97" i="7"/>
  <c r="T96" i="7"/>
  <c r="D96" i="7"/>
  <c r="T95" i="7"/>
  <c r="D95" i="7"/>
  <c r="T93" i="7"/>
  <c r="I89" i="7"/>
  <c r="G89" i="7"/>
  <c r="E89" i="7"/>
  <c r="T92" i="7"/>
  <c r="D17" i="7"/>
  <c r="D89" i="7"/>
  <c r="M88" i="7"/>
  <c r="K88" i="7"/>
  <c r="I88" i="7"/>
  <c r="G88" i="7"/>
  <c r="E88" i="7"/>
  <c r="T91" i="7"/>
  <c r="D84" i="7"/>
  <c r="T83" i="7"/>
  <c r="D83" i="7"/>
  <c r="T82" i="7"/>
  <c r="D82" i="7"/>
  <c r="D81" i="7"/>
  <c r="K8" i="7"/>
  <c r="I80" i="7"/>
  <c r="I8" i="7"/>
  <c r="G80" i="7"/>
  <c r="G8" i="7"/>
  <c r="E80" i="7"/>
  <c r="T81" i="7"/>
  <c r="T79" i="7"/>
  <c r="D79" i="7"/>
  <c r="T78" i="7"/>
  <c r="D78" i="7"/>
  <c r="T77" i="7"/>
  <c r="D77" i="7"/>
  <c r="D76" i="7"/>
  <c r="M7" i="7"/>
  <c r="K75" i="7"/>
  <c r="K7" i="7"/>
  <c r="I75" i="7"/>
  <c r="I7" i="7"/>
  <c r="G75" i="7"/>
  <c r="G7" i="7"/>
  <c r="E75" i="7"/>
  <c r="D75" i="7"/>
  <c r="T74" i="7"/>
  <c r="D74" i="7"/>
  <c r="D73" i="7"/>
  <c r="E71" i="7"/>
  <c r="G71" i="7"/>
  <c r="I71" i="7"/>
  <c r="T72" i="7"/>
  <c r="D72" i="7"/>
  <c r="D71" i="7"/>
  <c r="K70" i="7"/>
  <c r="I70" i="7"/>
  <c r="G70" i="7"/>
  <c r="E70" i="7"/>
  <c r="T73" i="7"/>
  <c r="T66" i="7"/>
  <c r="D66" i="7"/>
  <c r="T65" i="7"/>
  <c r="D65" i="7"/>
  <c r="D64" i="7"/>
  <c r="K63" i="7"/>
  <c r="I63" i="7"/>
  <c r="G63" i="7"/>
  <c r="E63" i="7"/>
  <c r="T64" i="7"/>
  <c r="T62" i="7"/>
  <c r="D62" i="7"/>
  <c r="T61" i="7"/>
  <c r="D61" i="7"/>
  <c r="T60" i="7"/>
  <c r="D60" i="7"/>
  <c r="T59" i="7"/>
  <c r="D59" i="7"/>
  <c r="T57" i="7"/>
  <c r="D21" i="7"/>
  <c r="D57" i="7"/>
  <c r="D93" i="7"/>
  <c r="D129" i="7"/>
  <c r="D20" i="7"/>
  <c r="D56" i="7"/>
  <c r="D92" i="7"/>
  <c r="D128" i="7"/>
  <c r="D18" i="7"/>
  <c r="D54" i="7"/>
  <c r="D90" i="7"/>
  <c r="D126" i="7"/>
  <c r="I53" i="7"/>
  <c r="G53" i="7"/>
  <c r="E53" i="7"/>
  <c r="T56" i="7"/>
  <c r="K52" i="7"/>
  <c r="I52" i="7"/>
  <c r="G52" i="7"/>
  <c r="E52" i="7"/>
  <c r="T55" i="7"/>
  <c r="D48" i="7"/>
  <c r="T47" i="7"/>
  <c r="D47" i="7"/>
  <c r="T46" i="7"/>
  <c r="D46" i="7"/>
  <c r="D45" i="7"/>
  <c r="I44" i="7"/>
  <c r="G44" i="7"/>
  <c r="E44" i="7"/>
  <c r="T45" i="7"/>
  <c r="T43" i="7"/>
  <c r="D43" i="7"/>
  <c r="T42" i="7"/>
  <c r="D42" i="7"/>
  <c r="T41" i="7"/>
  <c r="D41" i="7"/>
  <c r="D165" i="7"/>
  <c r="D40" i="7"/>
  <c r="K5" i="7"/>
  <c r="I39" i="7"/>
  <c r="I5" i="7"/>
  <c r="G39" i="7"/>
  <c r="G5" i="7"/>
  <c r="E39" i="7"/>
  <c r="D39" i="7"/>
  <c r="D164" i="7"/>
  <c r="T38" i="7"/>
  <c r="D38" i="7"/>
  <c r="D174" i="7"/>
  <c r="D37" i="7"/>
  <c r="D36" i="7"/>
  <c r="I35" i="7"/>
  <c r="G35" i="7"/>
  <c r="E35" i="7"/>
  <c r="T36" i="7"/>
  <c r="D35" i="7"/>
  <c r="I34" i="7"/>
  <c r="G34" i="7"/>
  <c r="E34" i="7"/>
  <c r="T37" i="7"/>
  <c r="D34" i="7"/>
  <c r="T31" i="7"/>
  <c r="T30" i="7"/>
  <c r="D30" i="7"/>
  <c r="D171" i="7"/>
  <c r="D29" i="7"/>
  <c r="D170" i="7"/>
  <c r="D28" i="7"/>
  <c r="I27" i="7"/>
  <c r="G27" i="7"/>
  <c r="E27" i="7"/>
  <c r="T29" i="7"/>
  <c r="D27" i="7"/>
  <c r="D152" i="7"/>
  <c r="T26" i="7"/>
  <c r="D26" i="7"/>
  <c r="D166" i="7"/>
  <c r="T25" i="7"/>
  <c r="D25" i="7"/>
  <c r="T24" i="7"/>
  <c r="D24" i="7"/>
  <c r="T23" i="7"/>
  <c r="D23" i="7"/>
  <c r="T21" i="7"/>
  <c r="D163" i="7"/>
  <c r="E17" i="7"/>
  <c r="G17" i="7"/>
  <c r="I17" i="7"/>
  <c r="T20" i="7"/>
  <c r="D19" i="7"/>
  <c r="D55" i="7"/>
  <c r="D91" i="7"/>
  <c r="D127" i="7"/>
  <c r="D173" i="7"/>
  <c r="D172" i="7"/>
  <c r="I16" i="7"/>
  <c r="G16" i="7"/>
  <c r="E16" i="7"/>
  <c r="T19" i="7"/>
  <c r="D16" i="7"/>
  <c r="D124" i="7"/>
  <c r="T174" i="11"/>
  <c r="T173" i="11"/>
  <c r="T172" i="11"/>
  <c r="T171" i="11"/>
  <c r="T170" i="11"/>
  <c r="T169" i="11"/>
  <c r="T166" i="11"/>
  <c r="T165" i="11"/>
  <c r="T164" i="11"/>
  <c r="T163" i="11"/>
  <c r="T162" i="11"/>
  <c r="T161" i="11"/>
  <c r="D156" i="11"/>
  <c r="T155" i="11"/>
  <c r="D155" i="11"/>
  <c r="T154" i="11"/>
  <c r="D154" i="11"/>
  <c r="D153" i="11"/>
  <c r="K10" i="11"/>
  <c r="I152" i="11"/>
  <c r="I10" i="11"/>
  <c r="G152" i="11"/>
  <c r="G10" i="11"/>
  <c r="E152" i="11"/>
  <c r="T153" i="11"/>
  <c r="T151" i="11"/>
  <c r="D151" i="11"/>
  <c r="T150" i="11"/>
  <c r="D150" i="11"/>
  <c r="T149" i="11"/>
  <c r="D149" i="11"/>
  <c r="D148" i="11"/>
  <c r="Q11" i="11"/>
  <c r="O147" i="11"/>
  <c r="O11" i="11"/>
  <c r="M147" i="11"/>
  <c r="M11" i="11"/>
  <c r="K147" i="11"/>
  <c r="K11" i="11"/>
  <c r="I147" i="11"/>
  <c r="I11" i="11"/>
  <c r="G147" i="11"/>
  <c r="G11" i="11"/>
  <c r="E147" i="11"/>
  <c r="D147" i="11"/>
  <c r="T146" i="11"/>
  <c r="D146" i="11"/>
  <c r="D145" i="11"/>
  <c r="D144" i="11"/>
  <c r="K4" i="11"/>
  <c r="I143" i="11"/>
  <c r="I4" i="11"/>
  <c r="G143" i="11"/>
  <c r="G4" i="11"/>
  <c r="E143" i="11"/>
  <c r="T144" i="11"/>
  <c r="D143" i="11"/>
  <c r="O142" i="11"/>
  <c r="M142" i="11"/>
  <c r="K142" i="11"/>
  <c r="I142" i="11"/>
  <c r="G142" i="11"/>
  <c r="E142" i="11"/>
  <c r="T145" i="11"/>
  <c r="T139" i="11"/>
  <c r="T138" i="11"/>
  <c r="D138" i="11"/>
  <c r="D137" i="11"/>
  <c r="D136" i="11"/>
  <c r="O135" i="11"/>
  <c r="M135" i="11"/>
  <c r="K135" i="11"/>
  <c r="I135" i="11"/>
  <c r="E135" i="11"/>
  <c r="G135" i="11"/>
  <c r="T137" i="11"/>
  <c r="T134" i="11"/>
  <c r="D134" i="11"/>
  <c r="T133" i="11"/>
  <c r="D133" i="11"/>
  <c r="T132" i="11"/>
  <c r="D132" i="11"/>
  <c r="T131" i="11"/>
  <c r="D131" i="11"/>
  <c r="T129" i="11"/>
  <c r="E125" i="11"/>
  <c r="G125" i="11"/>
  <c r="I125" i="11"/>
  <c r="T128" i="11"/>
  <c r="O124" i="11"/>
  <c r="M124" i="11"/>
  <c r="K124" i="11"/>
  <c r="I124" i="11"/>
  <c r="G124" i="11"/>
  <c r="E124" i="11"/>
  <c r="T127" i="11"/>
  <c r="D120" i="11"/>
  <c r="T119" i="11"/>
  <c r="D119" i="11"/>
  <c r="T118" i="11"/>
  <c r="D118" i="11"/>
  <c r="D117" i="11"/>
  <c r="I116" i="11"/>
  <c r="G116" i="11"/>
  <c r="E116" i="11"/>
  <c r="T117" i="11"/>
  <c r="T115" i="11"/>
  <c r="D115" i="11"/>
  <c r="T114" i="11"/>
  <c r="D114" i="11"/>
  <c r="T113" i="11"/>
  <c r="D113" i="11"/>
  <c r="D112" i="11"/>
  <c r="O9" i="11"/>
  <c r="M111" i="11"/>
  <c r="M9" i="11"/>
  <c r="K111" i="11"/>
  <c r="K9" i="11"/>
  <c r="I111" i="11"/>
  <c r="I9" i="11"/>
  <c r="G111" i="11"/>
  <c r="G9" i="11"/>
  <c r="E111" i="11"/>
  <c r="D111" i="11"/>
  <c r="T110" i="11"/>
  <c r="D110" i="11"/>
  <c r="D109" i="11"/>
  <c r="D108" i="11"/>
  <c r="I107" i="11"/>
  <c r="G107" i="11"/>
  <c r="E107" i="11"/>
  <c r="T108" i="11"/>
  <c r="D107" i="11"/>
  <c r="M106" i="11"/>
  <c r="K106" i="11"/>
  <c r="I106" i="11"/>
  <c r="G106" i="11"/>
  <c r="E106" i="11"/>
  <c r="T109" i="11"/>
  <c r="T103" i="11"/>
  <c r="T102" i="11"/>
  <c r="D102" i="11"/>
  <c r="D101" i="11"/>
  <c r="D100" i="11"/>
  <c r="M99" i="11"/>
  <c r="K99" i="11"/>
  <c r="I99" i="11"/>
  <c r="E99" i="11"/>
  <c r="G99" i="11"/>
  <c r="T101" i="11"/>
  <c r="T98" i="11"/>
  <c r="D98" i="11"/>
  <c r="T97" i="11"/>
  <c r="D97" i="11"/>
  <c r="T96" i="11"/>
  <c r="D96" i="11"/>
  <c r="T95" i="11"/>
  <c r="D95" i="11"/>
  <c r="T93" i="11"/>
  <c r="I89" i="11"/>
  <c r="G89" i="11"/>
  <c r="E89" i="11"/>
  <c r="T92" i="11"/>
  <c r="D17" i="11"/>
  <c r="D89" i="11"/>
  <c r="M88" i="11"/>
  <c r="K88" i="11"/>
  <c r="I88" i="11"/>
  <c r="G88" i="11"/>
  <c r="E88" i="11"/>
  <c r="T91" i="11"/>
  <c r="D84" i="11"/>
  <c r="T83" i="11"/>
  <c r="D83" i="11"/>
  <c r="T82" i="11"/>
  <c r="D82" i="11"/>
  <c r="D81" i="11"/>
  <c r="K8" i="11"/>
  <c r="I80" i="11"/>
  <c r="I8" i="11"/>
  <c r="G80" i="11"/>
  <c r="G8" i="11"/>
  <c r="E80" i="11"/>
  <c r="T81" i="11"/>
  <c r="T79" i="11"/>
  <c r="D79" i="11"/>
  <c r="T78" i="11"/>
  <c r="D78" i="11"/>
  <c r="T77" i="11"/>
  <c r="D77" i="11"/>
  <c r="D76" i="11"/>
  <c r="M7" i="11"/>
  <c r="K75" i="11"/>
  <c r="K7" i="11"/>
  <c r="I75" i="11"/>
  <c r="I7" i="11"/>
  <c r="G75" i="11"/>
  <c r="G7" i="11"/>
  <c r="E75" i="11"/>
  <c r="D75" i="11"/>
  <c r="T74" i="11"/>
  <c r="D74" i="11"/>
  <c r="D73" i="11"/>
  <c r="D72" i="11"/>
  <c r="I71" i="11"/>
  <c r="G71" i="11"/>
  <c r="E71" i="11"/>
  <c r="T72" i="11"/>
  <c r="D71" i="11"/>
  <c r="K70" i="11"/>
  <c r="I70" i="11"/>
  <c r="G70" i="11"/>
  <c r="E70" i="11"/>
  <c r="T73" i="11"/>
  <c r="T66" i="11"/>
  <c r="D66" i="11"/>
  <c r="T65" i="11"/>
  <c r="D65" i="11"/>
  <c r="D64" i="11"/>
  <c r="K63" i="11"/>
  <c r="I63" i="11"/>
  <c r="G63" i="11"/>
  <c r="E63" i="11"/>
  <c r="T64" i="11"/>
  <c r="T62" i="11"/>
  <c r="D62" i="11"/>
  <c r="T61" i="11"/>
  <c r="D61" i="11"/>
  <c r="T60" i="11"/>
  <c r="D60" i="11"/>
  <c r="T59" i="11"/>
  <c r="D59" i="11"/>
  <c r="T57" i="11"/>
  <c r="D21" i="11"/>
  <c r="D57" i="11"/>
  <c r="D93" i="11"/>
  <c r="D129" i="11"/>
  <c r="D18" i="11"/>
  <c r="D54" i="11"/>
  <c r="D90" i="11"/>
  <c r="D126" i="11"/>
  <c r="I53" i="11"/>
  <c r="G53" i="11"/>
  <c r="E53" i="11"/>
  <c r="T56" i="11"/>
  <c r="K52" i="11"/>
  <c r="I52" i="11"/>
  <c r="G52" i="11"/>
  <c r="E52" i="11"/>
  <c r="T55" i="11"/>
  <c r="D48" i="11"/>
  <c r="T47" i="11"/>
  <c r="D47" i="11"/>
  <c r="T46" i="11"/>
  <c r="D46" i="11"/>
  <c r="D45" i="11"/>
  <c r="I44" i="11"/>
  <c r="G44" i="11"/>
  <c r="E44" i="11"/>
  <c r="T45" i="11"/>
  <c r="T43" i="11"/>
  <c r="D43" i="11"/>
  <c r="T42" i="11"/>
  <c r="D42" i="11"/>
  <c r="T41" i="11"/>
  <c r="D41" i="11"/>
  <c r="D165" i="11"/>
  <c r="D40" i="11"/>
  <c r="K5" i="11"/>
  <c r="I39" i="11"/>
  <c r="I5" i="11"/>
  <c r="G39" i="11"/>
  <c r="G5" i="11"/>
  <c r="E39" i="11"/>
  <c r="D39" i="11"/>
  <c r="D164" i="11"/>
  <c r="T38" i="11"/>
  <c r="D38" i="11"/>
  <c r="D174" i="11"/>
  <c r="E34" i="11"/>
  <c r="G34" i="11"/>
  <c r="I34" i="11"/>
  <c r="T37" i="11"/>
  <c r="D37" i="11"/>
  <c r="E35" i="11"/>
  <c r="G35" i="11"/>
  <c r="I35" i="11"/>
  <c r="T36" i="11"/>
  <c r="D36" i="11"/>
  <c r="D35" i="11"/>
  <c r="D34" i="11"/>
  <c r="T31" i="11"/>
  <c r="T30" i="11"/>
  <c r="D30" i="11"/>
  <c r="D171" i="11"/>
  <c r="D29" i="11"/>
  <c r="D170" i="11"/>
  <c r="D28" i="11"/>
  <c r="I27" i="11"/>
  <c r="G27" i="11"/>
  <c r="E27" i="11"/>
  <c r="T29" i="11"/>
  <c r="D27" i="11"/>
  <c r="D152" i="11"/>
  <c r="T26" i="11"/>
  <c r="D26" i="11"/>
  <c r="D166" i="11"/>
  <c r="T25" i="11"/>
  <c r="D25" i="11"/>
  <c r="T24" i="11"/>
  <c r="D24" i="11"/>
  <c r="T23" i="11"/>
  <c r="D23" i="11"/>
  <c r="T21" i="11"/>
  <c r="D163" i="11"/>
  <c r="E17" i="11"/>
  <c r="G17" i="11"/>
  <c r="I17" i="11"/>
  <c r="T20" i="11"/>
  <c r="D20" i="11"/>
  <c r="D56" i="11"/>
  <c r="D92" i="11"/>
  <c r="D128" i="11"/>
  <c r="D19" i="11"/>
  <c r="D55" i="11"/>
  <c r="D91" i="11"/>
  <c r="D127" i="11"/>
  <c r="D173" i="11"/>
  <c r="D172" i="11"/>
  <c r="I16" i="11"/>
  <c r="G16" i="11"/>
  <c r="E16" i="11"/>
  <c r="T19" i="11"/>
  <c r="D16" i="11"/>
  <c r="D124" i="11"/>
  <c r="D154" i="6"/>
  <c r="D118" i="6"/>
  <c r="D82" i="6"/>
  <c r="D46" i="6"/>
  <c r="D154" i="2"/>
  <c r="D118" i="2"/>
  <c r="D82" i="2"/>
  <c r="D46" i="2"/>
  <c r="D70" i="19"/>
  <c r="D116" i="19"/>
  <c r="D63" i="19"/>
  <c r="D54" i="19"/>
  <c r="D90" i="19"/>
  <c r="D126" i="19"/>
  <c r="D135" i="19"/>
  <c r="D44" i="19"/>
  <c r="D88" i="19"/>
  <c r="D125" i="19"/>
  <c r="D161" i="19"/>
  <c r="D99" i="19"/>
  <c r="D169" i="19"/>
  <c r="D80" i="19"/>
  <c r="D106" i="19"/>
  <c r="D142" i="19"/>
  <c r="D70" i="18"/>
  <c r="D116" i="18"/>
  <c r="D63" i="18"/>
  <c r="D52" i="18"/>
  <c r="D54" i="18"/>
  <c r="D90" i="18"/>
  <c r="D126" i="18"/>
  <c r="D135" i="18"/>
  <c r="D53" i="18"/>
  <c r="D44" i="18"/>
  <c r="D88" i="18"/>
  <c r="D125" i="18"/>
  <c r="D161" i="18"/>
  <c r="D99" i="18"/>
  <c r="D169" i="18"/>
  <c r="D80" i="18"/>
  <c r="D106" i="18"/>
  <c r="D142" i="18"/>
  <c r="D52" i="17"/>
  <c r="D135" i="17"/>
  <c r="D53" i="17"/>
  <c r="D44" i="17"/>
  <c r="D88" i="17"/>
  <c r="D125" i="17"/>
  <c r="D161" i="17"/>
  <c r="D99" i="17"/>
  <c r="D169" i="17"/>
  <c r="D80" i="17"/>
  <c r="D106" i="17"/>
  <c r="D142" i="17"/>
  <c r="D116" i="16"/>
  <c r="D135" i="16"/>
  <c r="D53" i="16"/>
  <c r="D44" i="16"/>
  <c r="D88" i="16"/>
  <c r="D125" i="16"/>
  <c r="D161" i="16"/>
  <c r="D99" i="16"/>
  <c r="D169" i="16"/>
  <c r="D80" i="16"/>
  <c r="D106" i="16"/>
  <c r="D142" i="16"/>
  <c r="D70" i="15"/>
  <c r="D116" i="15"/>
  <c r="D63" i="15"/>
  <c r="D53" i="15"/>
  <c r="D44" i="15"/>
  <c r="D88" i="15"/>
  <c r="D125" i="15"/>
  <c r="D161" i="15"/>
  <c r="D135" i="15"/>
  <c r="D99" i="15"/>
  <c r="D169" i="15"/>
  <c r="D80" i="15"/>
  <c r="D106" i="15"/>
  <c r="D142" i="15"/>
  <c r="D34" i="14"/>
  <c r="D70" i="14"/>
  <c r="D116" i="14"/>
  <c r="D63" i="14"/>
  <c r="D52" i="14"/>
  <c r="D135" i="14"/>
  <c r="D53" i="14"/>
  <c r="D44" i="14"/>
  <c r="D88" i="14"/>
  <c r="D125" i="14"/>
  <c r="D161" i="14"/>
  <c r="D99" i="14"/>
  <c r="D169" i="14"/>
  <c r="D80" i="14"/>
  <c r="D106" i="14"/>
  <c r="D142" i="14"/>
  <c r="D116" i="13"/>
  <c r="D63" i="13"/>
  <c r="D52" i="13"/>
  <c r="D135" i="13"/>
  <c r="D53" i="13"/>
  <c r="D44" i="13"/>
  <c r="D88" i="13"/>
  <c r="D125" i="13"/>
  <c r="D161" i="13"/>
  <c r="D99" i="13"/>
  <c r="D169" i="13"/>
  <c r="D80" i="13"/>
  <c r="D106" i="13"/>
  <c r="D142" i="13"/>
  <c r="D70" i="12"/>
  <c r="D116" i="12"/>
  <c r="D63" i="12"/>
  <c r="D52" i="12"/>
  <c r="D135" i="12"/>
  <c r="D53" i="12"/>
  <c r="D44" i="12"/>
  <c r="D88" i="12"/>
  <c r="D125" i="12"/>
  <c r="D161" i="12"/>
  <c r="D99" i="12"/>
  <c r="D169" i="12"/>
  <c r="D80" i="12"/>
  <c r="D106" i="12"/>
  <c r="D142" i="12"/>
  <c r="D70" i="7"/>
  <c r="D116" i="7"/>
  <c r="D63" i="7"/>
  <c r="D52" i="7"/>
  <c r="D135" i="7"/>
  <c r="D53" i="7"/>
  <c r="D44" i="7"/>
  <c r="D88" i="7"/>
  <c r="D125" i="7"/>
  <c r="D161" i="7"/>
  <c r="D99" i="7"/>
  <c r="D169" i="7"/>
  <c r="D80" i="7"/>
  <c r="D106" i="7"/>
  <c r="D142" i="7"/>
  <c r="D70" i="11"/>
  <c r="D116" i="11"/>
  <c r="D63" i="11"/>
  <c r="D52" i="11"/>
  <c r="D135" i="11"/>
  <c r="D53" i="11"/>
  <c r="D44" i="11"/>
  <c r="D88" i="11"/>
  <c r="D125" i="11"/>
  <c r="D161" i="11"/>
  <c r="D99" i="11"/>
  <c r="D169" i="11"/>
  <c r="D80" i="11"/>
  <c r="D106" i="11"/>
  <c r="D142" i="11"/>
  <c r="T174" i="6"/>
  <c r="T173" i="6"/>
  <c r="T172" i="6"/>
  <c r="T171" i="6"/>
  <c r="T170" i="6"/>
  <c r="T169" i="6"/>
  <c r="T166" i="6"/>
  <c r="T165" i="6"/>
  <c r="T164" i="6"/>
  <c r="T163" i="6"/>
  <c r="T162" i="6"/>
  <c r="T161" i="6"/>
  <c r="D156" i="6"/>
  <c r="T155" i="6"/>
  <c r="D155" i="6"/>
  <c r="T154" i="6"/>
  <c r="D153" i="6"/>
  <c r="K10" i="6"/>
  <c r="I152" i="6"/>
  <c r="I10" i="6"/>
  <c r="G152" i="6"/>
  <c r="G10" i="6"/>
  <c r="E152" i="6"/>
  <c r="T153" i="6"/>
  <c r="T151" i="6"/>
  <c r="D151" i="6"/>
  <c r="T150" i="6"/>
  <c r="D150" i="6"/>
  <c r="T149" i="6"/>
  <c r="D149" i="6"/>
  <c r="D148" i="6"/>
  <c r="Q11" i="6"/>
  <c r="O147" i="6"/>
  <c r="O11" i="6"/>
  <c r="M147" i="6"/>
  <c r="M11" i="6"/>
  <c r="K147" i="6"/>
  <c r="K11" i="6"/>
  <c r="I147" i="6"/>
  <c r="I11" i="6"/>
  <c r="G147" i="6"/>
  <c r="G11" i="6"/>
  <c r="E147" i="6"/>
  <c r="D147" i="6"/>
  <c r="T146" i="6"/>
  <c r="D146" i="6"/>
  <c r="D145" i="6"/>
  <c r="D144" i="6"/>
  <c r="K4" i="6"/>
  <c r="I143" i="6"/>
  <c r="I4" i="6"/>
  <c r="G143" i="6"/>
  <c r="G4" i="6"/>
  <c r="E143" i="6"/>
  <c r="T144" i="6"/>
  <c r="D143" i="6"/>
  <c r="O142" i="6"/>
  <c r="M142" i="6"/>
  <c r="K142" i="6"/>
  <c r="I142" i="6"/>
  <c r="G142" i="6"/>
  <c r="E142" i="6"/>
  <c r="T145" i="6"/>
  <c r="T139" i="6"/>
  <c r="T138" i="6"/>
  <c r="D138" i="6"/>
  <c r="D137" i="6"/>
  <c r="D136" i="6"/>
  <c r="O135" i="6"/>
  <c r="M135" i="6"/>
  <c r="K135" i="6"/>
  <c r="I135" i="6"/>
  <c r="G135" i="6"/>
  <c r="E135" i="6"/>
  <c r="T137" i="6"/>
  <c r="T134" i="6"/>
  <c r="D134" i="6"/>
  <c r="T133" i="6"/>
  <c r="D133" i="6"/>
  <c r="T132" i="6"/>
  <c r="D132" i="6"/>
  <c r="T131" i="6"/>
  <c r="D131" i="6"/>
  <c r="T129" i="6"/>
  <c r="I125" i="6"/>
  <c r="G125" i="6"/>
  <c r="E125" i="6"/>
  <c r="T128" i="6"/>
  <c r="O124" i="6"/>
  <c r="M124" i="6"/>
  <c r="K124" i="6"/>
  <c r="I124" i="6"/>
  <c r="G124" i="6"/>
  <c r="E124" i="6"/>
  <c r="T127" i="6"/>
  <c r="D120" i="6"/>
  <c r="T119" i="6"/>
  <c r="D119" i="6"/>
  <c r="T118" i="6"/>
  <c r="D117" i="6"/>
  <c r="I116" i="6"/>
  <c r="G116" i="6"/>
  <c r="E116" i="6"/>
  <c r="T117" i="6"/>
  <c r="T115" i="6"/>
  <c r="D115" i="6"/>
  <c r="T114" i="6"/>
  <c r="D114" i="6"/>
  <c r="T113" i="6"/>
  <c r="D113" i="6"/>
  <c r="D112" i="6"/>
  <c r="O9" i="6"/>
  <c r="M111" i="6"/>
  <c r="M9" i="6"/>
  <c r="K111" i="6"/>
  <c r="K9" i="6"/>
  <c r="I111" i="6"/>
  <c r="I9" i="6"/>
  <c r="G111" i="6"/>
  <c r="G9" i="6"/>
  <c r="E111" i="6"/>
  <c r="D111" i="6"/>
  <c r="T110" i="6"/>
  <c r="D110" i="6"/>
  <c r="D109" i="6"/>
  <c r="D108" i="6"/>
  <c r="I107" i="6"/>
  <c r="G107" i="6"/>
  <c r="E107" i="6"/>
  <c r="T108" i="6"/>
  <c r="D107" i="6"/>
  <c r="M106" i="6"/>
  <c r="K106" i="6"/>
  <c r="I106" i="6"/>
  <c r="G106" i="6"/>
  <c r="E106" i="6"/>
  <c r="T109" i="6"/>
  <c r="T103" i="6"/>
  <c r="T102" i="6"/>
  <c r="D102" i="6"/>
  <c r="D101" i="6"/>
  <c r="D100" i="6"/>
  <c r="M99" i="6"/>
  <c r="K99" i="6"/>
  <c r="I99" i="6"/>
  <c r="G99" i="6"/>
  <c r="E99" i="6"/>
  <c r="T101" i="6"/>
  <c r="T98" i="6"/>
  <c r="D98" i="6"/>
  <c r="T97" i="6"/>
  <c r="D97" i="6"/>
  <c r="T96" i="6"/>
  <c r="D96" i="6"/>
  <c r="T95" i="6"/>
  <c r="D95" i="6"/>
  <c r="T93" i="6"/>
  <c r="I89" i="6"/>
  <c r="G89" i="6"/>
  <c r="E89" i="6"/>
  <c r="T92" i="6"/>
  <c r="M88" i="6"/>
  <c r="K88" i="6"/>
  <c r="I88" i="6"/>
  <c r="G88" i="6"/>
  <c r="E88" i="6"/>
  <c r="T91" i="6"/>
  <c r="D84" i="6"/>
  <c r="T83" i="6"/>
  <c r="D83" i="6"/>
  <c r="T82" i="6"/>
  <c r="D81" i="6"/>
  <c r="K8" i="6"/>
  <c r="I80" i="6"/>
  <c r="I8" i="6"/>
  <c r="G80" i="6"/>
  <c r="G8" i="6"/>
  <c r="E80" i="6"/>
  <c r="T81" i="6"/>
  <c r="T79" i="6"/>
  <c r="D79" i="6"/>
  <c r="T78" i="6"/>
  <c r="D78" i="6"/>
  <c r="T77" i="6"/>
  <c r="D77" i="6"/>
  <c r="D76" i="6"/>
  <c r="M7" i="6"/>
  <c r="K75" i="6"/>
  <c r="K7" i="6"/>
  <c r="I75" i="6"/>
  <c r="I7" i="6"/>
  <c r="G75" i="6"/>
  <c r="G7" i="6"/>
  <c r="E75" i="6"/>
  <c r="D75" i="6"/>
  <c r="T74" i="6"/>
  <c r="D74" i="6"/>
  <c r="D73" i="6"/>
  <c r="D72" i="6"/>
  <c r="I71" i="6"/>
  <c r="G71" i="6"/>
  <c r="E71" i="6"/>
  <c r="T72" i="6"/>
  <c r="D71" i="6"/>
  <c r="K70" i="6"/>
  <c r="I70" i="6"/>
  <c r="G70" i="6"/>
  <c r="E70" i="6"/>
  <c r="T73" i="6"/>
  <c r="T66" i="6"/>
  <c r="D66" i="6"/>
  <c r="T65" i="6"/>
  <c r="D65" i="6"/>
  <c r="D64" i="6"/>
  <c r="K63" i="6"/>
  <c r="I63" i="6"/>
  <c r="G63" i="6"/>
  <c r="E63" i="6"/>
  <c r="T64" i="6"/>
  <c r="T62" i="6"/>
  <c r="D62" i="6"/>
  <c r="T61" i="6"/>
  <c r="D61" i="6"/>
  <c r="T60" i="6"/>
  <c r="D60" i="6"/>
  <c r="T59" i="6"/>
  <c r="D59" i="6"/>
  <c r="T57" i="6"/>
  <c r="I53" i="6"/>
  <c r="G53" i="6"/>
  <c r="E53" i="6"/>
  <c r="T56" i="6"/>
  <c r="K52" i="6"/>
  <c r="I52" i="6"/>
  <c r="E52" i="6"/>
  <c r="G52" i="6"/>
  <c r="T55" i="6"/>
  <c r="D48" i="6"/>
  <c r="T47" i="6"/>
  <c r="D47" i="6"/>
  <c r="T46" i="6"/>
  <c r="D45" i="6"/>
  <c r="I44" i="6"/>
  <c r="G44" i="6"/>
  <c r="E44" i="6"/>
  <c r="T45" i="6"/>
  <c r="T43" i="6"/>
  <c r="D43" i="6"/>
  <c r="T42" i="6"/>
  <c r="D42" i="6"/>
  <c r="T41" i="6"/>
  <c r="D41" i="6"/>
  <c r="D165" i="6"/>
  <c r="D40" i="6"/>
  <c r="K5" i="6"/>
  <c r="I39" i="6"/>
  <c r="I5" i="6"/>
  <c r="G39" i="6"/>
  <c r="G5" i="6"/>
  <c r="E39" i="6"/>
  <c r="D39" i="6"/>
  <c r="D164" i="6"/>
  <c r="T38" i="6"/>
  <c r="D38" i="6"/>
  <c r="D174" i="6"/>
  <c r="E34" i="6"/>
  <c r="G34" i="6"/>
  <c r="I34" i="6"/>
  <c r="T37" i="6"/>
  <c r="D37" i="6"/>
  <c r="E35" i="6"/>
  <c r="G35" i="6"/>
  <c r="I35" i="6"/>
  <c r="T36" i="6"/>
  <c r="D36" i="6"/>
  <c r="D35" i="6"/>
  <c r="T31" i="6"/>
  <c r="T30" i="6"/>
  <c r="D30" i="6"/>
  <c r="D171" i="6"/>
  <c r="E27" i="6"/>
  <c r="G27" i="6"/>
  <c r="I27" i="6"/>
  <c r="T29" i="6"/>
  <c r="D29" i="6"/>
  <c r="D170" i="6"/>
  <c r="D28" i="6"/>
  <c r="D27" i="6"/>
  <c r="D152" i="6"/>
  <c r="T26" i="6"/>
  <c r="D26" i="6"/>
  <c r="D166" i="6"/>
  <c r="T25" i="6"/>
  <c r="D25" i="6"/>
  <c r="T24" i="6"/>
  <c r="D24" i="6"/>
  <c r="T23" i="6"/>
  <c r="D23" i="6"/>
  <c r="T21" i="6"/>
  <c r="D21" i="6"/>
  <c r="D163" i="6"/>
  <c r="D20" i="6"/>
  <c r="D56" i="6"/>
  <c r="D92" i="6"/>
  <c r="D128" i="6"/>
  <c r="D19" i="6"/>
  <c r="D55" i="6"/>
  <c r="D91" i="6"/>
  <c r="D127" i="6"/>
  <c r="D18" i="6"/>
  <c r="D173" i="6"/>
  <c r="I17" i="6"/>
  <c r="G17" i="6"/>
  <c r="E17" i="6"/>
  <c r="T20" i="6"/>
  <c r="D17" i="6"/>
  <c r="D172" i="6"/>
  <c r="I16" i="6"/>
  <c r="G16" i="6"/>
  <c r="E16" i="6"/>
  <c r="T19" i="6"/>
  <c r="D16" i="6"/>
  <c r="D124" i="6"/>
  <c r="I39" i="2"/>
  <c r="I34" i="2"/>
  <c r="H11" i="2"/>
  <c r="H11" i="19"/>
  <c r="S11" i="19"/>
  <c r="U11" i="19"/>
  <c r="L10" i="19"/>
  <c r="S10" i="19"/>
  <c r="U10" i="19"/>
  <c r="H9" i="2"/>
  <c r="H9" i="19"/>
  <c r="S9" i="19"/>
  <c r="U9" i="19"/>
  <c r="L8" i="19"/>
  <c r="S8" i="19"/>
  <c r="U8" i="19"/>
  <c r="N7" i="2"/>
  <c r="N7" i="19"/>
  <c r="S7" i="19"/>
  <c r="U7" i="19"/>
  <c r="L6" i="19"/>
  <c r="S6" i="19"/>
  <c r="U6" i="19"/>
  <c r="L5" i="19"/>
  <c r="S5" i="19"/>
  <c r="U5" i="19"/>
  <c r="L4" i="19"/>
  <c r="S4" i="19"/>
  <c r="U4" i="19"/>
  <c r="H11" i="18"/>
  <c r="S11" i="18"/>
  <c r="U11" i="18"/>
  <c r="L10" i="18"/>
  <c r="S10" i="18"/>
  <c r="U10" i="18"/>
  <c r="H9" i="18"/>
  <c r="S9" i="18"/>
  <c r="U9" i="18"/>
  <c r="L8" i="18"/>
  <c r="S8" i="18"/>
  <c r="U8" i="18"/>
  <c r="N7" i="18"/>
  <c r="S7" i="18"/>
  <c r="U7" i="18"/>
  <c r="L6" i="18"/>
  <c r="S6" i="18"/>
  <c r="U6" i="18"/>
  <c r="L5" i="18"/>
  <c r="S5" i="18"/>
  <c r="U5" i="18"/>
  <c r="L4" i="18"/>
  <c r="S4" i="18"/>
  <c r="U4" i="18"/>
  <c r="H11" i="17"/>
  <c r="S11" i="17"/>
  <c r="U11" i="17"/>
  <c r="L10" i="17"/>
  <c r="S10" i="17"/>
  <c r="U10" i="17"/>
  <c r="H9" i="17"/>
  <c r="S9" i="17"/>
  <c r="U9" i="17"/>
  <c r="L8" i="17"/>
  <c r="S8" i="17"/>
  <c r="U8" i="17"/>
  <c r="N7" i="17"/>
  <c r="S7" i="17"/>
  <c r="U7" i="17"/>
  <c r="L6" i="17"/>
  <c r="S6" i="17"/>
  <c r="U6" i="17"/>
  <c r="L5" i="17"/>
  <c r="S5" i="17"/>
  <c r="U5" i="17"/>
  <c r="L4" i="17"/>
  <c r="S4" i="17"/>
  <c r="U4" i="17"/>
  <c r="H11" i="16"/>
  <c r="S11" i="16"/>
  <c r="U11" i="16"/>
  <c r="L10" i="16"/>
  <c r="S10" i="16"/>
  <c r="U10" i="16"/>
  <c r="H9" i="16"/>
  <c r="S9" i="16"/>
  <c r="U9" i="16"/>
  <c r="L8" i="16"/>
  <c r="S8" i="16"/>
  <c r="U8" i="16"/>
  <c r="N7" i="16"/>
  <c r="S7" i="16"/>
  <c r="U7" i="16"/>
  <c r="L6" i="16"/>
  <c r="S6" i="16"/>
  <c r="U6" i="16"/>
  <c r="L5" i="16"/>
  <c r="S5" i="16"/>
  <c r="U5" i="16"/>
  <c r="L4" i="16"/>
  <c r="S4" i="16"/>
  <c r="U4" i="16"/>
  <c r="H11" i="15"/>
  <c r="S11" i="15"/>
  <c r="U11" i="15"/>
  <c r="L10" i="15"/>
  <c r="S10" i="15"/>
  <c r="U10" i="15"/>
  <c r="H9" i="15"/>
  <c r="S9" i="15"/>
  <c r="U9" i="15"/>
  <c r="L8" i="15"/>
  <c r="S8" i="15"/>
  <c r="U8" i="15"/>
  <c r="N7" i="15"/>
  <c r="S7" i="15"/>
  <c r="U7" i="15"/>
  <c r="L6" i="15"/>
  <c r="S6" i="15"/>
  <c r="U6" i="15"/>
  <c r="L5" i="15"/>
  <c r="S5" i="15"/>
  <c r="U5" i="15"/>
  <c r="L4" i="15"/>
  <c r="S4" i="15"/>
  <c r="U4" i="15"/>
  <c r="H11" i="14"/>
  <c r="S11" i="14"/>
  <c r="U11" i="14"/>
  <c r="L10" i="14"/>
  <c r="S10" i="14"/>
  <c r="U10" i="14"/>
  <c r="H9" i="14"/>
  <c r="S9" i="14"/>
  <c r="U9" i="14"/>
  <c r="L8" i="14"/>
  <c r="S8" i="14"/>
  <c r="U8" i="14"/>
  <c r="N7" i="14"/>
  <c r="S7" i="14"/>
  <c r="U7" i="14"/>
  <c r="L6" i="14"/>
  <c r="S6" i="14"/>
  <c r="U6" i="14"/>
  <c r="L5" i="14"/>
  <c r="S5" i="14"/>
  <c r="U5" i="14"/>
  <c r="L4" i="14"/>
  <c r="S4" i="14"/>
  <c r="U4" i="14"/>
  <c r="H11" i="13"/>
  <c r="S11" i="13"/>
  <c r="U11" i="13"/>
  <c r="L10" i="13"/>
  <c r="S10" i="13"/>
  <c r="U10" i="13"/>
  <c r="H9" i="13"/>
  <c r="S9" i="13"/>
  <c r="U9" i="13"/>
  <c r="L8" i="13"/>
  <c r="S8" i="13"/>
  <c r="U8" i="13"/>
  <c r="N7" i="13"/>
  <c r="S7" i="13"/>
  <c r="U7" i="13"/>
  <c r="L6" i="13"/>
  <c r="S6" i="13"/>
  <c r="U6" i="13"/>
  <c r="L5" i="13"/>
  <c r="S5" i="13"/>
  <c r="U5" i="13"/>
  <c r="L4" i="13"/>
  <c r="S4" i="13"/>
  <c r="U4" i="13"/>
  <c r="H11" i="12"/>
  <c r="S11" i="12"/>
  <c r="U11" i="12"/>
  <c r="L10" i="12"/>
  <c r="S10" i="12"/>
  <c r="U10" i="12"/>
  <c r="H9" i="12"/>
  <c r="S9" i="12"/>
  <c r="U9" i="12"/>
  <c r="L8" i="12"/>
  <c r="S8" i="12"/>
  <c r="U8" i="12"/>
  <c r="N7" i="12"/>
  <c r="S7" i="12"/>
  <c r="U7" i="12"/>
  <c r="L6" i="12"/>
  <c r="S6" i="12"/>
  <c r="U6" i="12"/>
  <c r="L5" i="12"/>
  <c r="S5" i="12"/>
  <c r="U5" i="12"/>
  <c r="L4" i="12"/>
  <c r="S4" i="12"/>
  <c r="U4" i="12"/>
  <c r="H11" i="11"/>
  <c r="S11" i="11"/>
  <c r="U11" i="11"/>
  <c r="L10" i="11"/>
  <c r="S10" i="11"/>
  <c r="U10" i="11"/>
  <c r="H9" i="11"/>
  <c r="S9" i="11"/>
  <c r="U9" i="11"/>
  <c r="L8" i="11"/>
  <c r="S8" i="11"/>
  <c r="U8" i="11"/>
  <c r="N7" i="11"/>
  <c r="S7" i="11"/>
  <c r="U7" i="11"/>
  <c r="L6" i="11"/>
  <c r="S6" i="11"/>
  <c r="U6" i="11"/>
  <c r="L5" i="11"/>
  <c r="S5" i="11"/>
  <c r="U5" i="11"/>
  <c r="L4" i="11"/>
  <c r="S4" i="11"/>
  <c r="U4" i="11"/>
  <c r="H11" i="7"/>
  <c r="S11" i="7"/>
  <c r="U11" i="7"/>
  <c r="L10" i="7"/>
  <c r="S10" i="7"/>
  <c r="U10" i="7"/>
  <c r="H9" i="7"/>
  <c r="S9" i="7"/>
  <c r="U9" i="7"/>
  <c r="L8" i="7"/>
  <c r="S8" i="7"/>
  <c r="U8" i="7"/>
  <c r="N7" i="7"/>
  <c r="S7" i="7"/>
  <c r="U7" i="7"/>
  <c r="L6" i="7"/>
  <c r="S6" i="7"/>
  <c r="U6" i="7"/>
  <c r="L5" i="7"/>
  <c r="S5" i="7"/>
  <c r="U5" i="7"/>
  <c r="L4" i="7"/>
  <c r="S4" i="7"/>
  <c r="U4" i="7"/>
  <c r="H11" i="6"/>
  <c r="S11" i="6"/>
  <c r="U11" i="6"/>
  <c r="L10" i="6"/>
  <c r="S10" i="6"/>
  <c r="U10" i="6"/>
  <c r="H9" i="6"/>
  <c r="S9" i="6"/>
  <c r="U9" i="6"/>
  <c r="L8" i="6"/>
  <c r="S8" i="6"/>
  <c r="U8" i="6"/>
  <c r="N7" i="6"/>
  <c r="S7" i="6"/>
  <c r="U7" i="6"/>
  <c r="L6" i="6"/>
  <c r="S6" i="6"/>
  <c r="U6" i="6"/>
  <c r="L5" i="6"/>
  <c r="S5" i="6"/>
  <c r="U5" i="6"/>
  <c r="L4" i="6"/>
  <c r="S4" i="6"/>
  <c r="U4" i="6"/>
  <c r="E147" i="2"/>
  <c r="E142" i="2"/>
  <c r="E135" i="2"/>
  <c r="E124" i="2"/>
  <c r="E111" i="2"/>
  <c r="E106" i="2"/>
  <c r="E99" i="2"/>
  <c r="E88" i="2"/>
  <c r="J11" i="2"/>
  <c r="L11" i="2"/>
  <c r="R11" i="2"/>
  <c r="R11" i="19"/>
  <c r="P11" i="2"/>
  <c r="P11" i="19"/>
  <c r="N11" i="2"/>
  <c r="N11" i="19"/>
  <c r="L11" i="19"/>
  <c r="J11" i="19"/>
  <c r="R10" i="19"/>
  <c r="Q10" i="19"/>
  <c r="P10" i="19"/>
  <c r="O10" i="19"/>
  <c r="N10" i="19"/>
  <c r="M10" i="19"/>
  <c r="J10" i="19"/>
  <c r="H10" i="19"/>
  <c r="R9" i="19"/>
  <c r="Q9" i="19"/>
  <c r="J9" i="2"/>
  <c r="L9" i="2"/>
  <c r="N9" i="2"/>
  <c r="P9" i="2"/>
  <c r="P9" i="19"/>
  <c r="N9" i="19"/>
  <c r="L9" i="19"/>
  <c r="J9" i="19"/>
  <c r="R8" i="19"/>
  <c r="Q8" i="19"/>
  <c r="P8" i="19"/>
  <c r="O8" i="19"/>
  <c r="N8" i="19"/>
  <c r="M8" i="19"/>
  <c r="J8" i="19"/>
  <c r="H8" i="19"/>
  <c r="R7" i="19"/>
  <c r="Q7" i="19"/>
  <c r="P7" i="19"/>
  <c r="O7" i="19"/>
  <c r="L7" i="2"/>
  <c r="L7" i="19"/>
  <c r="J7" i="2"/>
  <c r="J7" i="19"/>
  <c r="H7" i="2"/>
  <c r="H7" i="19"/>
  <c r="R6" i="19"/>
  <c r="Q6" i="19"/>
  <c r="P6" i="19"/>
  <c r="O6" i="19"/>
  <c r="N6" i="19"/>
  <c r="M6" i="19"/>
  <c r="K6" i="19"/>
  <c r="J6" i="19"/>
  <c r="I6" i="19"/>
  <c r="H6" i="19"/>
  <c r="G6" i="19"/>
  <c r="R5" i="19"/>
  <c r="Q5" i="19"/>
  <c r="P5" i="19"/>
  <c r="O5" i="19"/>
  <c r="N5" i="19"/>
  <c r="M5" i="19"/>
  <c r="J5" i="19"/>
  <c r="H5" i="2"/>
  <c r="H5" i="19"/>
  <c r="R4" i="19"/>
  <c r="Q4" i="19"/>
  <c r="P4" i="19"/>
  <c r="O4" i="19"/>
  <c r="N4" i="19"/>
  <c r="M4" i="19"/>
  <c r="J4" i="19"/>
  <c r="H4" i="19"/>
  <c r="R11" i="18"/>
  <c r="P11" i="18"/>
  <c r="N11" i="18"/>
  <c r="L11" i="18"/>
  <c r="J11" i="18"/>
  <c r="R10" i="18"/>
  <c r="Q10" i="18"/>
  <c r="P10" i="18"/>
  <c r="O10" i="18"/>
  <c r="N10" i="18"/>
  <c r="M10" i="18"/>
  <c r="J10" i="18"/>
  <c r="H10" i="18"/>
  <c r="R9" i="18"/>
  <c r="Q9" i="18"/>
  <c r="P9" i="18"/>
  <c r="N9" i="18"/>
  <c r="L9" i="18"/>
  <c r="J9" i="18"/>
  <c r="R8" i="18"/>
  <c r="Q8" i="18"/>
  <c r="P8" i="18"/>
  <c r="O8" i="18"/>
  <c r="N8" i="18"/>
  <c r="M8" i="18"/>
  <c r="J8" i="18"/>
  <c r="H8" i="18"/>
  <c r="R7" i="18"/>
  <c r="Q7" i="18"/>
  <c r="P7" i="18"/>
  <c r="O7" i="18"/>
  <c r="L7" i="18"/>
  <c r="J7" i="18"/>
  <c r="H7" i="18"/>
  <c r="R6" i="18"/>
  <c r="Q6" i="18"/>
  <c r="P6" i="18"/>
  <c r="O6" i="18"/>
  <c r="N6" i="18"/>
  <c r="M6" i="18"/>
  <c r="K6" i="18"/>
  <c r="J6" i="18"/>
  <c r="I6" i="18"/>
  <c r="H6" i="18"/>
  <c r="G6" i="18"/>
  <c r="R5" i="18"/>
  <c r="Q5" i="18"/>
  <c r="P5" i="18"/>
  <c r="O5" i="18"/>
  <c r="N5" i="18"/>
  <c r="M5" i="18"/>
  <c r="J5" i="18"/>
  <c r="H5" i="18"/>
  <c r="R4" i="18"/>
  <c r="Q4" i="18"/>
  <c r="P4" i="18"/>
  <c r="O4" i="18"/>
  <c r="N4" i="18"/>
  <c r="M4" i="18"/>
  <c r="J4" i="18"/>
  <c r="H4" i="18"/>
  <c r="R11" i="17"/>
  <c r="P11" i="17"/>
  <c r="N11" i="17"/>
  <c r="L11" i="17"/>
  <c r="J11" i="17"/>
  <c r="R10" i="17"/>
  <c r="Q10" i="17"/>
  <c r="P10" i="17"/>
  <c r="O10" i="17"/>
  <c r="N10" i="17"/>
  <c r="M10" i="17"/>
  <c r="J10" i="17"/>
  <c r="H10" i="17"/>
  <c r="R9" i="17"/>
  <c r="Q9" i="17"/>
  <c r="P9" i="17"/>
  <c r="N9" i="17"/>
  <c r="L9" i="17"/>
  <c r="J9" i="17"/>
  <c r="R8" i="17"/>
  <c r="Q8" i="17"/>
  <c r="P8" i="17"/>
  <c r="O8" i="17"/>
  <c r="N8" i="17"/>
  <c r="M8" i="17"/>
  <c r="J8" i="17"/>
  <c r="H8" i="17"/>
  <c r="R7" i="17"/>
  <c r="Q7" i="17"/>
  <c r="P7" i="17"/>
  <c r="O7" i="17"/>
  <c r="L7" i="17"/>
  <c r="J7" i="17"/>
  <c r="H7" i="17"/>
  <c r="R6" i="17"/>
  <c r="Q6" i="17"/>
  <c r="P6" i="17"/>
  <c r="O6" i="17"/>
  <c r="N6" i="17"/>
  <c r="M6" i="17"/>
  <c r="K6" i="17"/>
  <c r="J6" i="17"/>
  <c r="I6" i="17"/>
  <c r="H6" i="17"/>
  <c r="G6" i="17"/>
  <c r="R5" i="17"/>
  <c r="Q5" i="17"/>
  <c r="P5" i="17"/>
  <c r="O5" i="17"/>
  <c r="N5" i="17"/>
  <c r="M5" i="17"/>
  <c r="J5" i="17"/>
  <c r="H5" i="17"/>
  <c r="R4" i="17"/>
  <c r="Q4" i="17"/>
  <c r="P4" i="17"/>
  <c r="O4" i="17"/>
  <c r="N4" i="17"/>
  <c r="M4" i="17"/>
  <c r="J4" i="17"/>
  <c r="H4" i="17"/>
  <c r="R11" i="16"/>
  <c r="P11" i="16"/>
  <c r="N11" i="16"/>
  <c r="L11" i="16"/>
  <c r="J11" i="16"/>
  <c r="R10" i="16"/>
  <c r="Q10" i="16"/>
  <c r="P10" i="16"/>
  <c r="O10" i="16"/>
  <c r="N10" i="16"/>
  <c r="M10" i="16"/>
  <c r="J10" i="16"/>
  <c r="H10" i="16"/>
  <c r="R9" i="16"/>
  <c r="Q9" i="16"/>
  <c r="P9" i="16"/>
  <c r="N9" i="16"/>
  <c r="L9" i="16"/>
  <c r="J9" i="16"/>
  <c r="R8" i="16"/>
  <c r="Q8" i="16"/>
  <c r="P8" i="16"/>
  <c r="O8" i="16"/>
  <c r="N8" i="16"/>
  <c r="M8" i="16"/>
  <c r="J8" i="16"/>
  <c r="H8" i="16"/>
  <c r="R7" i="16"/>
  <c r="Q7" i="16"/>
  <c r="P7" i="16"/>
  <c r="O7" i="16"/>
  <c r="L7" i="16"/>
  <c r="J7" i="16"/>
  <c r="H7" i="16"/>
  <c r="R6" i="16"/>
  <c r="Q6" i="16"/>
  <c r="P6" i="16"/>
  <c r="O6" i="16"/>
  <c r="N6" i="16"/>
  <c r="M6" i="16"/>
  <c r="K6" i="16"/>
  <c r="J6" i="16"/>
  <c r="I6" i="16"/>
  <c r="H6" i="16"/>
  <c r="G6" i="16"/>
  <c r="R5" i="16"/>
  <c r="Q5" i="16"/>
  <c r="P5" i="16"/>
  <c r="O5" i="16"/>
  <c r="N5" i="16"/>
  <c r="M5" i="16"/>
  <c r="J5" i="16"/>
  <c r="H5" i="16"/>
  <c r="R4" i="16"/>
  <c r="Q4" i="16"/>
  <c r="P4" i="16"/>
  <c r="O4" i="16"/>
  <c r="N4" i="16"/>
  <c r="M4" i="16"/>
  <c r="J4" i="16"/>
  <c r="H4" i="16"/>
  <c r="R11" i="15"/>
  <c r="P11" i="15"/>
  <c r="N11" i="15"/>
  <c r="L11" i="15"/>
  <c r="J11" i="15"/>
  <c r="R10" i="15"/>
  <c r="Q10" i="15"/>
  <c r="P10" i="15"/>
  <c r="O10" i="15"/>
  <c r="N10" i="15"/>
  <c r="M10" i="15"/>
  <c r="J10" i="15"/>
  <c r="H10" i="15"/>
  <c r="R9" i="15"/>
  <c r="Q9" i="15"/>
  <c r="P9" i="15"/>
  <c r="N9" i="15"/>
  <c r="L9" i="15"/>
  <c r="J9" i="15"/>
  <c r="R8" i="15"/>
  <c r="Q8" i="15"/>
  <c r="P8" i="15"/>
  <c r="O8" i="15"/>
  <c r="N8" i="15"/>
  <c r="M8" i="15"/>
  <c r="J8" i="15"/>
  <c r="H8" i="15"/>
  <c r="R7" i="15"/>
  <c r="Q7" i="15"/>
  <c r="P7" i="15"/>
  <c r="O7" i="15"/>
  <c r="L7" i="15"/>
  <c r="J7" i="15"/>
  <c r="H7" i="15"/>
  <c r="R6" i="15"/>
  <c r="Q6" i="15"/>
  <c r="P6" i="15"/>
  <c r="O6" i="15"/>
  <c r="N6" i="15"/>
  <c r="M6" i="15"/>
  <c r="K6" i="15"/>
  <c r="J6" i="15"/>
  <c r="I6" i="15"/>
  <c r="H6" i="15"/>
  <c r="G6" i="15"/>
  <c r="R5" i="15"/>
  <c r="Q5" i="15"/>
  <c r="P5" i="15"/>
  <c r="O5" i="15"/>
  <c r="N5" i="15"/>
  <c r="M5" i="15"/>
  <c r="J5" i="15"/>
  <c r="H5" i="15"/>
  <c r="R4" i="15"/>
  <c r="Q4" i="15"/>
  <c r="P4" i="15"/>
  <c r="O4" i="15"/>
  <c r="N4" i="15"/>
  <c r="M4" i="15"/>
  <c r="J4" i="15"/>
  <c r="H4" i="15"/>
  <c r="R11" i="14"/>
  <c r="P11" i="14"/>
  <c r="N11" i="14"/>
  <c r="L11" i="14"/>
  <c r="J11" i="14"/>
  <c r="R10" i="14"/>
  <c r="Q10" i="14"/>
  <c r="P10" i="14"/>
  <c r="O10" i="14"/>
  <c r="N10" i="14"/>
  <c r="M10" i="14"/>
  <c r="J10" i="14"/>
  <c r="H10" i="14"/>
  <c r="R9" i="14"/>
  <c r="Q9" i="14"/>
  <c r="P9" i="14"/>
  <c r="N9" i="14"/>
  <c r="L9" i="14"/>
  <c r="J9" i="14"/>
  <c r="R8" i="14"/>
  <c r="Q8" i="14"/>
  <c r="P8" i="14"/>
  <c r="O8" i="14"/>
  <c r="N8" i="14"/>
  <c r="M8" i="14"/>
  <c r="J8" i="14"/>
  <c r="H8" i="14"/>
  <c r="R7" i="14"/>
  <c r="Q7" i="14"/>
  <c r="P7" i="14"/>
  <c r="O7" i="14"/>
  <c r="L7" i="14"/>
  <c r="J7" i="14"/>
  <c r="H7" i="14"/>
  <c r="R6" i="14"/>
  <c r="Q6" i="14"/>
  <c r="P6" i="14"/>
  <c r="O6" i="14"/>
  <c r="N6" i="14"/>
  <c r="M6" i="14"/>
  <c r="K6" i="14"/>
  <c r="J6" i="14"/>
  <c r="I6" i="14"/>
  <c r="H6" i="14"/>
  <c r="G6" i="14"/>
  <c r="R5" i="14"/>
  <c r="Q5" i="14"/>
  <c r="P5" i="14"/>
  <c r="O5" i="14"/>
  <c r="N5" i="14"/>
  <c r="M5" i="14"/>
  <c r="J5" i="14"/>
  <c r="H5" i="14"/>
  <c r="R4" i="14"/>
  <c r="Q4" i="14"/>
  <c r="P4" i="14"/>
  <c r="O4" i="14"/>
  <c r="N4" i="14"/>
  <c r="M4" i="14"/>
  <c r="J4" i="14"/>
  <c r="H4" i="14"/>
  <c r="R11" i="13"/>
  <c r="P11" i="13"/>
  <c r="N11" i="13"/>
  <c r="L11" i="13"/>
  <c r="J11" i="13"/>
  <c r="R10" i="13"/>
  <c r="Q10" i="13"/>
  <c r="P10" i="13"/>
  <c r="O10" i="13"/>
  <c r="N10" i="13"/>
  <c r="M10" i="13"/>
  <c r="J10" i="13"/>
  <c r="H10" i="13"/>
  <c r="R9" i="13"/>
  <c r="Q9" i="13"/>
  <c r="P9" i="13"/>
  <c r="N9" i="13"/>
  <c r="L9" i="13"/>
  <c r="J9" i="13"/>
  <c r="R8" i="13"/>
  <c r="Q8" i="13"/>
  <c r="P8" i="13"/>
  <c r="O8" i="13"/>
  <c r="N8" i="13"/>
  <c r="M8" i="13"/>
  <c r="J8" i="13"/>
  <c r="H8" i="13"/>
  <c r="R7" i="13"/>
  <c r="Q7" i="13"/>
  <c r="P7" i="13"/>
  <c r="O7" i="13"/>
  <c r="L7" i="13"/>
  <c r="J7" i="13"/>
  <c r="H7" i="13"/>
  <c r="R6" i="13"/>
  <c r="Q6" i="13"/>
  <c r="P6" i="13"/>
  <c r="O6" i="13"/>
  <c r="N6" i="13"/>
  <c r="M6" i="13"/>
  <c r="K6" i="13"/>
  <c r="J6" i="13"/>
  <c r="I6" i="13"/>
  <c r="H6" i="13"/>
  <c r="G6" i="13"/>
  <c r="R5" i="13"/>
  <c r="Q5" i="13"/>
  <c r="P5" i="13"/>
  <c r="O5" i="13"/>
  <c r="N5" i="13"/>
  <c r="M5" i="13"/>
  <c r="J5" i="13"/>
  <c r="H5" i="13"/>
  <c r="R4" i="13"/>
  <c r="Q4" i="13"/>
  <c r="P4" i="13"/>
  <c r="O4" i="13"/>
  <c r="N4" i="13"/>
  <c r="M4" i="13"/>
  <c r="J4" i="13"/>
  <c r="H4" i="13"/>
  <c r="R11" i="12"/>
  <c r="P11" i="12"/>
  <c r="N11" i="12"/>
  <c r="L11" i="12"/>
  <c r="J11" i="12"/>
  <c r="R10" i="12"/>
  <c r="Q10" i="12"/>
  <c r="P10" i="12"/>
  <c r="O10" i="12"/>
  <c r="N10" i="12"/>
  <c r="M10" i="12"/>
  <c r="J10" i="12"/>
  <c r="H10" i="12"/>
  <c r="R9" i="12"/>
  <c r="Q9" i="12"/>
  <c r="P9" i="12"/>
  <c r="N9" i="12"/>
  <c r="L9" i="12"/>
  <c r="J9" i="12"/>
  <c r="R8" i="12"/>
  <c r="Q8" i="12"/>
  <c r="P8" i="12"/>
  <c r="O8" i="12"/>
  <c r="N8" i="12"/>
  <c r="M8" i="12"/>
  <c r="J8" i="12"/>
  <c r="H8" i="12"/>
  <c r="R7" i="12"/>
  <c r="Q7" i="12"/>
  <c r="P7" i="12"/>
  <c r="O7" i="12"/>
  <c r="L7" i="12"/>
  <c r="J7" i="12"/>
  <c r="H7" i="12"/>
  <c r="R6" i="12"/>
  <c r="Q6" i="12"/>
  <c r="P6" i="12"/>
  <c r="O6" i="12"/>
  <c r="N6" i="12"/>
  <c r="M6" i="12"/>
  <c r="K6" i="12"/>
  <c r="J6" i="12"/>
  <c r="I6" i="12"/>
  <c r="H6" i="12"/>
  <c r="G6" i="12"/>
  <c r="R5" i="12"/>
  <c r="Q5" i="12"/>
  <c r="P5" i="12"/>
  <c r="O5" i="12"/>
  <c r="N5" i="12"/>
  <c r="M5" i="12"/>
  <c r="J5" i="12"/>
  <c r="H5" i="12"/>
  <c r="R4" i="12"/>
  <c r="Q4" i="12"/>
  <c r="P4" i="12"/>
  <c r="O4" i="12"/>
  <c r="N4" i="12"/>
  <c r="M4" i="12"/>
  <c r="J4" i="12"/>
  <c r="H4" i="12"/>
  <c r="R11" i="11"/>
  <c r="P11" i="11"/>
  <c r="N11" i="11"/>
  <c r="L11" i="11"/>
  <c r="J11" i="11"/>
  <c r="R10" i="11"/>
  <c r="Q10" i="11"/>
  <c r="P10" i="11"/>
  <c r="O10" i="11"/>
  <c r="N10" i="11"/>
  <c r="M10" i="11"/>
  <c r="J10" i="11"/>
  <c r="H10" i="11"/>
  <c r="R9" i="11"/>
  <c r="Q9" i="11"/>
  <c r="P9" i="11"/>
  <c r="N9" i="11"/>
  <c r="L9" i="11"/>
  <c r="J9" i="11"/>
  <c r="R8" i="11"/>
  <c r="Q8" i="11"/>
  <c r="P8" i="11"/>
  <c r="O8" i="11"/>
  <c r="N8" i="11"/>
  <c r="M8" i="11"/>
  <c r="J8" i="11"/>
  <c r="H8" i="11"/>
  <c r="R7" i="11"/>
  <c r="Q7" i="11"/>
  <c r="P7" i="11"/>
  <c r="O7" i="11"/>
  <c r="L7" i="11"/>
  <c r="J7" i="11"/>
  <c r="H7" i="11"/>
  <c r="R6" i="11"/>
  <c r="Q6" i="11"/>
  <c r="P6" i="11"/>
  <c r="O6" i="11"/>
  <c r="N6" i="11"/>
  <c r="M6" i="11"/>
  <c r="K6" i="11"/>
  <c r="J6" i="11"/>
  <c r="I6" i="11"/>
  <c r="H6" i="11"/>
  <c r="G6" i="11"/>
  <c r="R5" i="11"/>
  <c r="Q5" i="11"/>
  <c r="P5" i="11"/>
  <c r="O5" i="11"/>
  <c r="N5" i="11"/>
  <c r="M5" i="11"/>
  <c r="J5" i="11"/>
  <c r="H5" i="11"/>
  <c r="R4" i="11"/>
  <c r="Q4" i="11"/>
  <c r="P4" i="11"/>
  <c r="O4" i="11"/>
  <c r="N4" i="11"/>
  <c r="M4" i="11"/>
  <c r="J4" i="11"/>
  <c r="H4" i="11"/>
  <c r="R11" i="7"/>
  <c r="P11" i="7"/>
  <c r="N11" i="7"/>
  <c r="L11" i="7"/>
  <c r="J11" i="7"/>
  <c r="R10" i="7"/>
  <c r="Q10" i="7"/>
  <c r="P10" i="7"/>
  <c r="O10" i="7"/>
  <c r="N10" i="7"/>
  <c r="M10" i="7"/>
  <c r="J10" i="7"/>
  <c r="H10" i="7"/>
  <c r="R9" i="7"/>
  <c r="Q9" i="7"/>
  <c r="P9" i="7"/>
  <c r="N9" i="7"/>
  <c r="L9" i="7"/>
  <c r="J9" i="7"/>
  <c r="R8" i="7"/>
  <c r="Q8" i="7"/>
  <c r="P8" i="7"/>
  <c r="O8" i="7"/>
  <c r="N8" i="7"/>
  <c r="M8" i="7"/>
  <c r="J8" i="7"/>
  <c r="H8" i="7"/>
  <c r="R7" i="7"/>
  <c r="Q7" i="7"/>
  <c r="P7" i="7"/>
  <c r="O7" i="7"/>
  <c r="L7" i="7"/>
  <c r="J7" i="7"/>
  <c r="H7" i="7"/>
  <c r="R6" i="7"/>
  <c r="Q6" i="7"/>
  <c r="P6" i="7"/>
  <c r="O6" i="7"/>
  <c r="N6" i="7"/>
  <c r="M6" i="7"/>
  <c r="K6" i="7"/>
  <c r="J6" i="7"/>
  <c r="I6" i="7"/>
  <c r="H6" i="7"/>
  <c r="G6" i="7"/>
  <c r="R5" i="7"/>
  <c r="Q5" i="7"/>
  <c r="P5" i="7"/>
  <c r="O5" i="7"/>
  <c r="N5" i="7"/>
  <c r="M5" i="7"/>
  <c r="J5" i="7"/>
  <c r="H5" i="7"/>
  <c r="R4" i="7"/>
  <c r="Q4" i="7"/>
  <c r="P4" i="7"/>
  <c r="O4" i="7"/>
  <c r="N4" i="7"/>
  <c r="M4" i="7"/>
  <c r="J4" i="7"/>
  <c r="H4" i="7"/>
  <c r="H5" i="6"/>
  <c r="J5" i="6"/>
  <c r="M5" i="6"/>
  <c r="N5" i="6"/>
  <c r="O5" i="6"/>
  <c r="P5" i="6"/>
  <c r="Q5" i="6"/>
  <c r="R5" i="6"/>
  <c r="G6" i="6"/>
  <c r="H6" i="6"/>
  <c r="I6" i="6"/>
  <c r="J6" i="6"/>
  <c r="K6" i="6"/>
  <c r="M6" i="6"/>
  <c r="N6" i="6"/>
  <c r="O6" i="6"/>
  <c r="P6" i="6"/>
  <c r="Q6" i="6"/>
  <c r="R6" i="6"/>
  <c r="H7" i="6"/>
  <c r="J7" i="6"/>
  <c r="L7" i="6"/>
  <c r="O7" i="6"/>
  <c r="P7" i="6"/>
  <c r="Q7" i="6"/>
  <c r="R7" i="6"/>
  <c r="H8" i="6"/>
  <c r="J8" i="6"/>
  <c r="M8" i="6"/>
  <c r="N8" i="6"/>
  <c r="O8" i="6"/>
  <c r="P8" i="6"/>
  <c r="Q8" i="6"/>
  <c r="R8" i="6"/>
  <c r="J9" i="6"/>
  <c r="L9" i="6"/>
  <c r="N9" i="6"/>
  <c r="P9" i="6"/>
  <c r="Q9" i="6"/>
  <c r="R9" i="6"/>
  <c r="H10" i="6"/>
  <c r="J10" i="6"/>
  <c r="M10" i="6"/>
  <c r="N10" i="6"/>
  <c r="O10" i="6"/>
  <c r="P10" i="6"/>
  <c r="Q10" i="6"/>
  <c r="R10" i="6"/>
  <c r="J11" i="6"/>
  <c r="L11" i="6"/>
  <c r="N11" i="6"/>
  <c r="P11" i="6"/>
  <c r="R11" i="6"/>
  <c r="H4" i="6"/>
  <c r="J4" i="6"/>
  <c r="M4" i="6"/>
  <c r="N4" i="6"/>
  <c r="O4" i="6"/>
  <c r="P4" i="6"/>
  <c r="Q4" i="6"/>
  <c r="R4" i="6"/>
  <c r="S11" i="2"/>
  <c r="U11" i="2"/>
  <c r="S10" i="2"/>
  <c r="U10" i="2"/>
  <c r="S9" i="2"/>
  <c r="U9" i="2"/>
  <c r="S8" i="2"/>
  <c r="U8" i="2"/>
  <c r="S7" i="2"/>
  <c r="U7" i="2"/>
  <c r="S6" i="2"/>
  <c r="U6" i="2"/>
  <c r="S5" i="2"/>
  <c r="U5" i="2"/>
  <c r="S4" i="2"/>
  <c r="U4" i="2"/>
  <c r="E27" i="5"/>
  <c r="E28" i="5"/>
  <c r="E29" i="5"/>
  <c r="E26" i="5"/>
  <c r="D44" i="6"/>
  <c r="D57" i="6"/>
  <c r="D93" i="6"/>
  <c r="D129" i="6"/>
  <c r="D54" i="6"/>
  <c r="D90" i="6"/>
  <c r="D126" i="6"/>
  <c r="D80" i="6"/>
  <c r="D34" i="6"/>
  <c r="D70" i="6"/>
  <c r="D116" i="6"/>
  <c r="D63" i="6"/>
  <c r="D89" i="6"/>
  <c r="D52" i="6"/>
  <c r="D135" i="6"/>
  <c r="D53" i="6"/>
  <c r="D125" i="6"/>
  <c r="D161" i="6"/>
  <c r="D88" i="6"/>
  <c r="D99" i="6"/>
  <c r="D169" i="6"/>
  <c r="D106" i="6"/>
  <c r="D142" i="6"/>
  <c r="B6" i="19"/>
  <c r="B4" i="19"/>
  <c r="B6" i="18"/>
  <c r="B4" i="18"/>
  <c r="B6" i="17"/>
  <c r="B4" i="17"/>
  <c r="B6" i="16"/>
  <c r="B4" i="16"/>
  <c r="B6" i="15"/>
  <c r="B4" i="15"/>
  <c r="B6" i="14"/>
  <c r="B4" i="14"/>
  <c r="B6" i="13"/>
  <c r="B4" i="13"/>
  <c r="B6" i="12"/>
  <c r="B4" i="12"/>
  <c r="B6" i="11"/>
  <c r="B4" i="11"/>
  <c r="B6" i="7"/>
  <c r="B4" i="7"/>
  <c r="B6" i="6"/>
  <c r="B4" i="6"/>
  <c r="T134" i="2"/>
  <c r="D134" i="2"/>
  <c r="T133" i="2"/>
  <c r="D133" i="2"/>
  <c r="T132" i="2"/>
  <c r="D132" i="2"/>
  <c r="T131" i="2"/>
  <c r="D131" i="2"/>
  <c r="T98" i="2"/>
  <c r="D98" i="2"/>
  <c r="T97" i="2"/>
  <c r="D97" i="2"/>
  <c r="T96" i="2"/>
  <c r="D96" i="2"/>
  <c r="T95" i="2"/>
  <c r="D95" i="2"/>
  <c r="T62" i="2"/>
  <c r="D62" i="2"/>
  <c r="T61" i="2"/>
  <c r="D61" i="2"/>
  <c r="T60" i="2"/>
  <c r="D60" i="2"/>
  <c r="T59" i="2"/>
  <c r="D59" i="2"/>
  <c r="O147" i="2"/>
  <c r="M147" i="2"/>
  <c r="K147" i="2"/>
  <c r="I147" i="2"/>
  <c r="G147" i="2"/>
  <c r="T151" i="2"/>
  <c r="D151" i="2"/>
  <c r="T150" i="2"/>
  <c r="D150" i="2"/>
  <c r="T149" i="2"/>
  <c r="D149" i="2"/>
  <c r="D148" i="2"/>
  <c r="D147" i="2"/>
  <c r="T115" i="2"/>
  <c r="T114" i="2"/>
  <c r="T113" i="2"/>
  <c r="M111" i="2"/>
  <c r="K111" i="2"/>
  <c r="I111" i="2"/>
  <c r="G111" i="2"/>
  <c r="D115" i="2"/>
  <c r="D114" i="2"/>
  <c r="D113" i="2"/>
  <c r="D112" i="2"/>
  <c r="D111" i="2"/>
  <c r="K75" i="2"/>
  <c r="I75" i="2"/>
  <c r="G75" i="2"/>
  <c r="E75" i="2"/>
  <c r="D75" i="2"/>
  <c r="D39" i="2"/>
  <c r="T79" i="2"/>
  <c r="D79" i="2"/>
  <c r="T78" i="2"/>
  <c r="D78" i="2"/>
  <c r="T77" i="2"/>
  <c r="D77" i="2"/>
  <c r="D76" i="2"/>
  <c r="T41" i="2"/>
  <c r="T42" i="2"/>
  <c r="G39" i="2"/>
  <c r="E39" i="2"/>
  <c r="B6" i="2"/>
  <c r="B4" i="2"/>
  <c r="E3" i="10"/>
  <c r="H19" i="5"/>
  <c r="C6" i="2"/>
  <c r="C6" i="6"/>
  <c r="E19" i="5"/>
  <c r="C6" i="7"/>
  <c r="L75" i="6"/>
  <c r="H39" i="6"/>
  <c r="J164" i="6"/>
  <c r="L147" i="6"/>
  <c r="J111" i="6"/>
  <c r="F147" i="6"/>
  <c r="S147" i="6"/>
  <c r="E6" i="10"/>
  <c r="H164" i="6"/>
  <c r="J75" i="6"/>
  <c r="F39" i="6"/>
  <c r="F164" i="6"/>
  <c r="J147" i="6"/>
  <c r="H111" i="6"/>
  <c r="N147" i="6"/>
  <c r="H75" i="6"/>
  <c r="L111" i="6"/>
  <c r="P147" i="6"/>
  <c r="H147" i="6"/>
  <c r="N111" i="6"/>
  <c r="F111" i="6"/>
  <c r="F75" i="6"/>
  <c r="J39" i="6"/>
  <c r="S39" i="6"/>
  <c r="F39" i="2"/>
  <c r="E4" i="10"/>
  <c r="F3" i="10"/>
  <c r="D3" i="10"/>
  <c r="C3" i="10"/>
  <c r="F75" i="7"/>
  <c r="J164" i="7"/>
  <c r="L147" i="7"/>
  <c r="L111" i="7"/>
  <c r="H39" i="7"/>
  <c r="H164" i="7"/>
  <c r="L75" i="7"/>
  <c r="F164" i="7"/>
  <c r="J147" i="7"/>
  <c r="J111" i="7"/>
  <c r="F39" i="7"/>
  <c r="P147" i="7"/>
  <c r="H147" i="7"/>
  <c r="H111" i="7"/>
  <c r="H75" i="7"/>
  <c r="N147" i="7"/>
  <c r="F111" i="7"/>
  <c r="N111" i="7"/>
  <c r="F147" i="7"/>
  <c r="S147" i="7"/>
  <c r="E7" i="10"/>
  <c r="J75" i="7"/>
  <c r="J39" i="7"/>
  <c r="S39" i="7"/>
  <c r="C6" i="11"/>
  <c r="H39" i="2"/>
  <c r="H164" i="2"/>
  <c r="F164" i="2"/>
  <c r="N147" i="2"/>
  <c r="H111" i="2"/>
  <c r="L147" i="2"/>
  <c r="F111" i="2"/>
  <c r="J147" i="2"/>
  <c r="J111" i="2"/>
  <c r="H147" i="2"/>
  <c r="P147" i="2"/>
  <c r="F147" i="2"/>
  <c r="N111" i="2"/>
  <c r="L111" i="2"/>
  <c r="J164" i="2"/>
  <c r="F75" i="2"/>
  <c r="H75" i="2"/>
  <c r="L75" i="2"/>
  <c r="J75" i="2"/>
  <c r="J39" i="2"/>
  <c r="S39" i="2"/>
  <c r="D164" i="2"/>
  <c r="E70" i="2"/>
  <c r="P147" i="11"/>
  <c r="H147" i="11"/>
  <c r="H39" i="11"/>
  <c r="N147" i="11"/>
  <c r="F147" i="11"/>
  <c r="S147" i="11"/>
  <c r="N111" i="11"/>
  <c r="F111" i="11"/>
  <c r="F75" i="11"/>
  <c r="J164" i="11"/>
  <c r="L147" i="11"/>
  <c r="L111" i="11"/>
  <c r="L75" i="11"/>
  <c r="H164" i="11"/>
  <c r="H111" i="11"/>
  <c r="H75" i="11"/>
  <c r="J39" i="11"/>
  <c r="S39" i="11"/>
  <c r="F164" i="11"/>
  <c r="J147" i="11"/>
  <c r="J111" i="11"/>
  <c r="J75" i="11"/>
  <c r="F39" i="11"/>
  <c r="C6" i="12"/>
  <c r="E8" i="10"/>
  <c r="D146" i="2"/>
  <c r="D145" i="2"/>
  <c r="D144" i="2"/>
  <c r="I143" i="2"/>
  <c r="G143" i="2"/>
  <c r="E143" i="2"/>
  <c r="D143" i="2"/>
  <c r="D110" i="2"/>
  <c r="D109" i="2"/>
  <c r="D108" i="2"/>
  <c r="I107" i="2"/>
  <c r="G107" i="2"/>
  <c r="E107" i="2"/>
  <c r="D107" i="2"/>
  <c r="D74" i="2"/>
  <c r="D73" i="2"/>
  <c r="D72" i="2"/>
  <c r="I71" i="2"/>
  <c r="G71" i="2"/>
  <c r="E71" i="2"/>
  <c r="D71" i="2"/>
  <c r="D35" i="2"/>
  <c r="H164" i="12"/>
  <c r="F164" i="12"/>
  <c r="J147" i="12"/>
  <c r="J111" i="12"/>
  <c r="J75" i="12"/>
  <c r="P147" i="12"/>
  <c r="H147" i="12"/>
  <c r="H111" i="12"/>
  <c r="H75" i="12"/>
  <c r="J39" i="12"/>
  <c r="S39" i="12"/>
  <c r="N147" i="12"/>
  <c r="F147" i="12"/>
  <c r="S147" i="12"/>
  <c r="N111" i="12"/>
  <c r="F111" i="12"/>
  <c r="F75" i="12"/>
  <c r="H39" i="12"/>
  <c r="L111" i="12"/>
  <c r="L75" i="12"/>
  <c r="F39" i="12"/>
  <c r="L147" i="12"/>
  <c r="J164" i="12"/>
  <c r="C6" i="13"/>
  <c r="E9" i="10"/>
  <c r="D45" i="2"/>
  <c r="D81" i="2"/>
  <c r="D117" i="2"/>
  <c r="D156" i="2"/>
  <c r="D155" i="2"/>
  <c r="D153" i="2"/>
  <c r="D120" i="2"/>
  <c r="D119" i="2"/>
  <c r="D84" i="2"/>
  <c r="D83" i="2"/>
  <c r="T155" i="2"/>
  <c r="T154" i="2"/>
  <c r="T119" i="2"/>
  <c r="T118" i="2"/>
  <c r="T83" i="2"/>
  <c r="T82" i="2"/>
  <c r="T66" i="2"/>
  <c r="T65" i="2"/>
  <c r="D138" i="2"/>
  <c r="D137" i="2"/>
  <c r="D136" i="2"/>
  <c r="D102" i="2"/>
  <c r="D101" i="2"/>
  <c r="D100" i="2"/>
  <c r="D66" i="2"/>
  <c r="D65" i="2"/>
  <c r="D64" i="2"/>
  <c r="E63" i="2"/>
  <c r="G63" i="2"/>
  <c r="I63" i="2"/>
  <c r="K63" i="2"/>
  <c r="T46" i="2"/>
  <c r="T47" i="2"/>
  <c r="D47" i="2"/>
  <c r="D48" i="2"/>
  <c r="D30" i="2"/>
  <c r="D171" i="2"/>
  <c r="N147" i="13"/>
  <c r="F147" i="13"/>
  <c r="S147" i="13"/>
  <c r="E10" i="10"/>
  <c r="N111" i="13"/>
  <c r="F111" i="13"/>
  <c r="F75" i="13"/>
  <c r="H39" i="13"/>
  <c r="J164" i="13"/>
  <c r="L147" i="13"/>
  <c r="H164" i="13"/>
  <c r="L111" i="13"/>
  <c r="L75" i="13"/>
  <c r="F39" i="13"/>
  <c r="F164" i="13"/>
  <c r="J147" i="13"/>
  <c r="J111" i="13"/>
  <c r="J75" i="13"/>
  <c r="P147" i="13"/>
  <c r="H147" i="13"/>
  <c r="J39" i="13"/>
  <c r="S39" i="13"/>
  <c r="H111" i="13"/>
  <c r="H75" i="13"/>
  <c r="C6" i="14"/>
  <c r="T64" i="2"/>
  <c r="D23" i="2"/>
  <c r="D25" i="2"/>
  <c r="D24" i="2"/>
  <c r="D26" i="2"/>
  <c r="D166" i="2"/>
  <c r="D21" i="2"/>
  <c r="D163" i="2"/>
  <c r="D20" i="2"/>
  <c r="D56" i="2"/>
  <c r="D92" i="2"/>
  <c r="D128" i="2"/>
  <c r="D19" i="2"/>
  <c r="D55" i="2"/>
  <c r="D91" i="2"/>
  <c r="D127" i="2"/>
  <c r="D18" i="2"/>
  <c r="D173" i="2"/>
  <c r="D17" i="2"/>
  <c r="D172" i="2"/>
  <c r="D16" i="2"/>
  <c r="D161" i="2"/>
  <c r="D29" i="2"/>
  <c r="D170" i="2"/>
  <c r="D28" i="2"/>
  <c r="D27" i="2"/>
  <c r="D36" i="2"/>
  <c r="D37" i="2"/>
  <c r="D38" i="2"/>
  <c r="D174" i="2"/>
  <c r="D43" i="2"/>
  <c r="D42" i="2"/>
  <c r="D41" i="2"/>
  <c r="D165" i="2"/>
  <c r="D40" i="2"/>
  <c r="T129" i="2"/>
  <c r="T93" i="2"/>
  <c r="T57" i="2"/>
  <c r="T164" i="2"/>
  <c r="T166" i="2"/>
  <c r="T165" i="2"/>
  <c r="T174" i="2"/>
  <c r="T173" i="2"/>
  <c r="T172" i="2"/>
  <c r="T171" i="2"/>
  <c r="T170" i="2"/>
  <c r="T169" i="2"/>
  <c r="T163" i="2"/>
  <c r="T162" i="2"/>
  <c r="T161" i="2"/>
  <c r="H111" i="14"/>
  <c r="P147" i="14"/>
  <c r="H147" i="14"/>
  <c r="N111" i="14"/>
  <c r="F111" i="14"/>
  <c r="L111" i="14"/>
  <c r="J164" i="14"/>
  <c r="L147" i="14"/>
  <c r="H164" i="14"/>
  <c r="J111" i="14"/>
  <c r="F164" i="14"/>
  <c r="L75" i="14"/>
  <c r="J147" i="14"/>
  <c r="F39" i="14"/>
  <c r="J75" i="14"/>
  <c r="F147" i="14"/>
  <c r="S147" i="14"/>
  <c r="H75" i="14"/>
  <c r="J39" i="14"/>
  <c r="S39" i="14"/>
  <c r="N147" i="14"/>
  <c r="F75" i="14"/>
  <c r="H39" i="14"/>
  <c r="C6" i="15"/>
  <c r="E11" i="10"/>
  <c r="D63" i="2"/>
  <c r="D169" i="2"/>
  <c r="K70" i="2"/>
  <c r="J164" i="15"/>
  <c r="L147" i="15"/>
  <c r="L111" i="15"/>
  <c r="L75" i="15"/>
  <c r="F39" i="15"/>
  <c r="H164" i="15"/>
  <c r="P147" i="15"/>
  <c r="H147" i="15"/>
  <c r="H111" i="15"/>
  <c r="H75" i="15"/>
  <c r="J39" i="15"/>
  <c r="S39" i="15"/>
  <c r="F75" i="15"/>
  <c r="J111" i="15"/>
  <c r="F147" i="15"/>
  <c r="S147" i="15"/>
  <c r="H39" i="15"/>
  <c r="N147" i="15"/>
  <c r="F111" i="15"/>
  <c r="J75" i="15"/>
  <c r="F164" i="15"/>
  <c r="N111" i="15"/>
  <c r="J147" i="15"/>
  <c r="C6" i="16"/>
  <c r="E12" i="10"/>
  <c r="M88" i="2"/>
  <c r="O124" i="2"/>
  <c r="O142" i="2"/>
  <c r="M106" i="2"/>
  <c r="M99" i="2"/>
  <c r="K52" i="2"/>
  <c r="N111" i="16"/>
  <c r="F111" i="16"/>
  <c r="H75" i="16"/>
  <c r="N147" i="16"/>
  <c r="F147" i="16"/>
  <c r="S147" i="16"/>
  <c r="L111" i="16"/>
  <c r="F75" i="16"/>
  <c r="J164" i="16"/>
  <c r="L147" i="16"/>
  <c r="H164" i="16"/>
  <c r="J111" i="16"/>
  <c r="L75" i="16"/>
  <c r="F164" i="16"/>
  <c r="J147" i="16"/>
  <c r="H39" i="16"/>
  <c r="H111" i="16"/>
  <c r="J75" i="16"/>
  <c r="H147" i="16"/>
  <c r="J39" i="16"/>
  <c r="S39" i="16"/>
  <c r="P147" i="16"/>
  <c r="F39" i="16"/>
  <c r="C6" i="17"/>
  <c r="E13" i="10"/>
  <c r="D106" i="2"/>
  <c r="D125" i="2"/>
  <c r="D142" i="2"/>
  <c r="D34" i="2"/>
  <c r="D70" i="2"/>
  <c r="D53" i="2"/>
  <c r="D89" i="2"/>
  <c r="N147" i="17"/>
  <c r="F147" i="17"/>
  <c r="S147" i="17"/>
  <c r="E14" i="10"/>
  <c r="H111" i="17"/>
  <c r="F39" i="17"/>
  <c r="H75" i="17"/>
  <c r="J164" i="17"/>
  <c r="L147" i="17"/>
  <c r="N111" i="17"/>
  <c r="F111" i="17"/>
  <c r="H164" i="17"/>
  <c r="F75" i="17"/>
  <c r="F164" i="17"/>
  <c r="J147" i="17"/>
  <c r="L111" i="17"/>
  <c r="J39" i="17"/>
  <c r="S39" i="17"/>
  <c r="L75" i="17"/>
  <c r="P147" i="17"/>
  <c r="H147" i="17"/>
  <c r="J111" i="17"/>
  <c r="H39" i="17"/>
  <c r="J75" i="17"/>
  <c r="C6" i="18"/>
  <c r="E20" i="5"/>
  <c r="J164" i="18"/>
  <c r="L147" i="18"/>
  <c r="L111" i="18"/>
  <c r="L75" i="18"/>
  <c r="H164" i="18"/>
  <c r="F164" i="18"/>
  <c r="J147" i="18"/>
  <c r="J111" i="18"/>
  <c r="J75" i="18"/>
  <c r="J39" i="18"/>
  <c r="S39" i="18"/>
  <c r="P147" i="18"/>
  <c r="H147" i="18"/>
  <c r="H111" i="18"/>
  <c r="H75" i="18"/>
  <c r="H39" i="18"/>
  <c r="N147" i="18"/>
  <c r="F111" i="18"/>
  <c r="F75" i="18"/>
  <c r="N111" i="18"/>
  <c r="F147" i="18"/>
  <c r="S147" i="18"/>
  <c r="E15" i="10"/>
  <c r="F39" i="18"/>
  <c r="C6" i="19"/>
  <c r="E21" i="5"/>
  <c r="E18" i="5"/>
  <c r="H164" i="19"/>
  <c r="J111" i="19"/>
  <c r="L75" i="19"/>
  <c r="F164" i="19"/>
  <c r="J147" i="19"/>
  <c r="H111" i="19"/>
  <c r="J75" i="19"/>
  <c r="J39" i="19"/>
  <c r="S39" i="19"/>
  <c r="P147" i="19"/>
  <c r="H147" i="19"/>
  <c r="N111" i="19"/>
  <c r="F111" i="19"/>
  <c r="H75" i="19"/>
  <c r="H39" i="19"/>
  <c r="N147" i="19"/>
  <c r="F147" i="19"/>
  <c r="S147" i="19"/>
  <c r="E16" i="10"/>
  <c r="L111" i="19"/>
  <c r="F75" i="19"/>
  <c r="F39" i="19"/>
  <c r="L147" i="19"/>
  <c r="J164" i="19"/>
  <c r="D152" i="2"/>
  <c r="D44" i="2"/>
  <c r="D80" i="2"/>
  <c r="D99" i="2"/>
  <c r="D116" i="2"/>
  <c r="D135" i="2"/>
  <c r="D124" i="2"/>
  <c r="D88" i="2"/>
  <c r="D52" i="2"/>
  <c r="G6" i="8"/>
  <c r="G7" i="8"/>
  <c r="G8" i="8"/>
  <c r="G9" i="8"/>
  <c r="G10" i="8"/>
  <c r="H21" i="5"/>
  <c r="C7" i="2"/>
  <c r="C7" i="6"/>
  <c r="G12" i="8"/>
  <c r="H20" i="5"/>
  <c r="C5" i="2"/>
  <c r="C5" i="6"/>
  <c r="G14" i="8"/>
  <c r="G15" i="8"/>
  <c r="G16" i="8"/>
  <c r="G19" i="8"/>
  <c r="F13" i="8"/>
  <c r="G13" i="8"/>
  <c r="F11" i="8"/>
  <c r="G11" i="8"/>
  <c r="C4" i="6"/>
  <c r="F88" i="6" s="1"/>
  <c r="C5" i="7"/>
  <c r="J152" i="6"/>
  <c r="N135" i="6"/>
  <c r="F135" i="6"/>
  <c r="S135" i="6"/>
  <c r="D6" i="10"/>
  <c r="J116" i="6"/>
  <c r="H99" i="6"/>
  <c r="F63" i="6"/>
  <c r="H44" i="6"/>
  <c r="H152" i="6"/>
  <c r="L135" i="6"/>
  <c r="H116" i="6"/>
  <c r="J80" i="6"/>
  <c r="J27" i="6"/>
  <c r="S27" i="6"/>
  <c r="J169" i="6"/>
  <c r="N99" i="6"/>
  <c r="F99" i="6"/>
  <c r="L63" i="6"/>
  <c r="F44" i="6"/>
  <c r="J44" i="6"/>
  <c r="H169" i="6"/>
  <c r="F152" i="6"/>
  <c r="J135" i="6"/>
  <c r="F116" i="6"/>
  <c r="H80" i="6"/>
  <c r="H27" i="6"/>
  <c r="F169" i="6"/>
  <c r="L99" i="6"/>
  <c r="J63" i="6"/>
  <c r="P135" i="6"/>
  <c r="H135" i="6"/>
  <c r="F80" i="6"/>
  <c r="F27" i="6"/>
  <c r="J99" i="6"/>
  <c r="H63" i="6"/>
  <c r="C4" i="7"/>
  <c r="H52" i="7" s="1"/>
  <c r="H161" i="6"/>
  <c r="N124" i="6"/>
  <c r="F124" i="6"/>
  <c r="S124" i="6" s="1"/>
  <c r="L52" i="6"/>
  <c r="F52" i="6"/>
  <c r="L124" i="6"/>
  <c r="N88" i="6"/>
  <c r="J16" i="6"/>
  <c r="S16" i="6" s="1"/>
  <c r="J52" i="6"/>
  <c r="J124" i="6"/>
  <c r="J107" i="6"/>
  <c r="L88" i="6"/>
  <c r="J71" i="6"/>
  <c r="H35" i="6"/>
  <c r="P124" i="6"/>
  <c r="H124" i="6"/>
  <c r="J88" i="6"/>
  <c r="F16" i="6"/>
  <c r="F143" i="6"/>
  <c r="H107" i="6"/>
  <c r="H143" i="6"/>
  <c r="F71" i="6"/>
  <c r="F107" i="6"/>
  <c r="H71" i="6"/>
  <c r="C7" i="7"/>
  <c r="J172" i="6"/>
  <c r="F125" i="6"/>
  <c r="J89" i="6"/>
  <c r="J70" i="6"/>
  <c r="H53" i="6"/>
  <c r="N142" i="6"/>
  <c r="H17" i="6"/>
  <c r="H172" i="6"/>
  <c r="L142" i="6"/>
  <c r="J106" i="6"/>
  <c r="F34" i="6"/>
  <c r="F17" i="6"/>
  <c r="F172" i="6"/>
  <c r="H89" i="6"/>
  <c r="H70" i="6"/>
  <c r="F53" i="6"/>
  <c r="F142" i="6"/>
  <c r="S142" i="6"/>
  <c r="F6" i="10"/>
  <c r="J142" i="6"/>
  <c r="H106" i="6"/>
  <c r="L106" i="6"/>
  <c r="J125" i="6"/>
  <c r="F89" i="6"/>
  <c r="F70" i="6"/>
  <c r="P142" i="6"/>
  <c r="H142" i="6"/>
  <c r="N106" i="6"/>
  <c r="F106" i="6"/>
  <c r="J34" i="6"/>
  <c r="S34" i="6"/>
  <c r="J17" i="6"/>
  <c r="H125" i="6"/>
  <c r="L70" i="6"/>
  <c r="J53" i="6"/>
  <c r="H34" i="6"/>
  <c r="F4" i="10"/>
  <c r="D4" i="10"/>
  <c r="C4" i="10"/>
  <c r="J142" i="7"/>
  <c r="J106" i="7"/>
  <c r="H89" i="7"/>
  <c r="H53" i="7"/>
  <c r="J17" i="7"/>
  <c r="H70" i="7"/>
  <c r="H34" i="7"/>
  <c r="P142" i="7"/>
  <c r="H142" i="7"/>
  <c r="J125" i="7"/>
  <c r="H106" i="7"/>
  <c r="F89" i="7"/>
  <c r="F53" i="7"/>
  <c r="H17" i="7"/>
  <c r="F70" i="7"/>
  <c r="F34" i="7"/>
  <c r="N142" i="7"/>
  <c r="F142" i="7"/>
  <c r="S142" i="7"/>
  <c r="H125" i="7"/>
  <c r="J172" i="7"/>
  <c r="L70" i="7"/>
  <c r="H172" i="7"/>
  <c r="L142" i="7"/>
  <c r="F125" i="7"/>
  <c r="L106" i="7"/>
  <c r="J89" i="7"/>
  <c r="J53" i="7"/>
  <c r="F106" i="7"/>
  <c r="F17" i="7"/>
  <c r="F172" i="7"/>
  <c r="J70" i="7"/>
  <c r="J34" i="7"/>
  <c r="S34" i="7"/>
  <c r="N106" i="7"/>
  <c r="H161" i="7"/>
  <c r="P124" i="7"/>
  <c r="H124" i="7"/>
  <c r="J71" i="7"/>
  <c r="F161" i="7"/>
  <c r="H16" i="7"/>
  <c r="N124" i="7"/>
  <c r="F124" i="7"/>
  <c r="S124" i="7" s="1"/>
  <c r="H88" i="7"/>
  <c r="L124" i="7"/>
  <c r="N88" i="7"/>
  <c r="F88" i="7"/>
  <c r="J124" i="7"/>
  <c r="J52" i="7"/>
  <c r="J107" i="7"/>
  <c r="L88" i="7"/>
  <c r="J16" i="7"/>
  <c r="S16" i="7"/>
  <c r="J35" i="7"/>
  <c r="J143" i="7"/>
  <c r="H71" i="7"/>
  <c r="F71" i="7"/>
  <c r="H35" i="7"/>
  <c r="H143" i="7"/>
  <c r="F107" i="7"/>
  <c r="H107" i="7"/>
  <c r="J152" i="7"/>
  <c r="L135" i="7"/>
  <c r="F63" i="7"/>
  <c r="H99" i="7"/>
  <c r="F80" i="7"/>
  <c r="H152" i="7"/>
  <c r="J135" i="7"/>
  <c r="J116" i="7"/>
  <c r="L63" i="7"/>
  <c r="J44" i="7"/>
  <c r="J169" i="7"/>
  <c r="N99" i="7"/>
  <c r="F99" i="7"/>
  <c r="J27" i="7"/>
  <c r="S27" i="7"/>
  <c r="H169" i="7"/>
  <c r="F152" i="7"/>
  <c r="P135" i="7"/>
  <c r="H135" i="7"/>
  <c r="H116" i="7"/>
  <c r="F169" i="7"/>
  <c r="L99" i="7"/>
  <c r="J80" i="7"/>
  <c r="H27" i="7"/>
  <c r="N135" i="7"/>
  <c r="F135" i="7"/>
  <c r="S135" i="7"/>
  <c r="D7" i="10"/>
  <c r="F116" i="7"/>
  <c r="H63" i="7"/>
  <c r="F44" i="7"/>
  <c r="F27" i="7"/>
  <c r="H80" i="7"/>
  <c r="J99" i="7"/>
  <c r="H44" i="7"/>
  <c r="J63" i="7"/>
  <c r="C4" i="11"/>
  <c r="F88" i="11" s="1"/>
  <c r="C5" i="11"/>
  <c r="C7" i="11"/>
  <c r="F7" i="10"/>
  <c r="H71" i="2"/>
  <c r="J71" i="2"/>
  <c r="F143" i="2"/>
  <c r="F107" i="2"/>
  <c r="H143" i="2"/>
  <c r="F71" i="2"/>
  <c r="H107" i="2"/>
  <c r="J35" i="2"/>
  <c r="J107" i="2"/>
  <c r="F35" i="2"/>
  <c r="H35" i="2"/>
  <c r="J143" i="2"/>
  <c r="J161" i="2"/>
  <c r="H161" i="2"/>
  <c r="F161" i="2"/>
  <c r="F172" i="2"/>
  <c r="J172" i="2"/>
  <c r="S147" i="2"/>
  <c r="E5" i="10"/>
  <c r="H172" i="2"/>
  <c r="H63" i="2"/>
  <c r="H169" i="2"/>
  <c r="F169" i="2"/>
  <c r="J169" i="2"/>
  <c r="F63" i="2"/>
  <c r="J63" i="2"/>
  <c r="L63" i="2"/>
  <c r="J16" i="2"/>
  <c r="S16" i="2"/>
  <c r="I17" i="2"/>
  <c r="G17" i="2"/>
  <c r="E17" i="2"/>
  <c r="I44" i="2"/>
  <c r="G44" i="2"/>
  <c r="E44" i="2"/>
  <c r="I35" i="2"/>
  <c r="G35" i="2"/>
  <c r="E35" i="2"/>
  <c r="N142" i="11"/>
  <c r="F142" i="11"/>
  <c r="S142" i="11"/>
  <c r="H125" i="11"/>
  <c r="J172" i="11"/>
  <c r="H172" i="11"/>
  <c r="L142" i="11"/>
  <c r="F125" i="11"/>
  <c r="J34" i="11"/>
  <c r="S34" i="11"/>
  <c r="F172" i="11"/>
  <c r="J106" i="11"/>
  <c r="H89" i="11"/>
  <c r="H70" i="11"/>
  <c r="F53" i="11"/>
  <c r="J17" i="11"/>
  <c r="H106" i="11"/>
  <c r="F89" i="11"/>
  <c r="F70" i="11"/>
  <c r="H17" i="11"/>
  <c r="P142" i="11"/>
  <c r="H142" i="11"/>
  <c r="J125" i="11"/>
  <c r="F34" i="11"/>
  <c r="J89" i="11"/>
  <c r="J53" i="11"/>
  <c r="F106" i="11"/>
  <c r="H53" i="11"/>
  <c r="N106" i="11"/>
  <c r="L70" i="11"/>
  <c r="F17" i="11"/>
  <c r="J142" i="11"/>
  <c r="L106" i="11"/>
  <c r="J70" i="11"/>
  <c r="H34" i="11"/>
  <c r="H169" i="11"/>
  <c r="F152" i="11"/>
  <c r="P135" i="11"/>
  <c r="H135" i="11"/>
  <c r="H116" i="11"/>
  <c r="L99" i="11"/>
  <c r="F169" i="11"/>
  <c r="N135" i="11"/>
  <c r="F135" i="11"/>
  <c r="S135" i="11"/>
  <c r="F116" i="11"/>
  <c r="J99" i="11"/>
  <c r="H80" i="11"/>
  <c r="F63" i="11"/>
  <c r="F27" i="11"/>
  <c r="J44" i="11"/>
  <c r="H44" i="11"/>
  <c r="H152" i="11"/>
  <c r="J135" i="11"/>
  <c r="J116" i="11"/>
  <c r="N99" i="11"/>
  <c r="F99" i="11"/>
  <c r="J63" i="11"/>
  <c r="J27" i="11"/>
  <c r="S27" i="11"/>
  <c r="J152" i="11"/>
  <c r="H27" i="11"/>
  <c r="J169" i="11"/>
  <c r="J80" i="11"/>
  <c r="L135" i="11"/>
  <c r="H63" i="11"/>
  <c r="F44" i="11"/>
  <c r="H99" i="11"/>
  <c r="F80" i="11"/>
  <c r="L63" i="11"/>
  <c r="L124" i="11"/>
  <c r="N88" i="11"/>
  <c r="L88" i="11"/>
  <c r="J161" i="11"/>
  <c r="N124" i="11"/>
  <c r="H88" i="11"/>
  <c r="H161" i="11"/>
  <c r="J88" i="11"/>
  <c r="J52" i="11"/>
  <c r="J35" i="11"/>
  <c r="H35" i="11"/>
  <c r="H143" i="11"/>
  <c r="C5" i="12"/>
  <c r="D8" i="10"/>
  <c r="C7" i="12"/>
  <c r="F8" i="10"/>
  <c r="D6" i="2"/>
  <c r="T45" i="2"/>
  <c r="T20" i="2"/>
  <c r="T36" i="2"/>
  <c r="P142" i="12"/>
  <c r="H142" i="12"/>
  <c r="J125" i="12"/>
  <c r="F34" i="12"/>
  <c r="F17" i="12"/>
  <c r="N106" i="12"/>
  <c r="F106" i="12"/>
  <c r="L70" i="12"/>
  <c r="N142" i="12"/>
  <c r="F142" i="12"/>
  <c r="S142" i="12"/>
  <c r="F9" i="10"/>
  <c r="H125" i="12"/>
  <c r="J53" i="12"/>
  <c r="J172" i="12"/>
  <c r="L106" i="12"/>
  <c r="J89" i="12"/>
  <c r="J70" i="12"/>
  <c r="H172" i="12"/>
  <c r="L142" i="12"/>
  <c r="F125" i="12"/>
  <c r="H53" i="12"/>
  <c r="J34" i="12"/>
  <c r="S34" i="12"/>
  <c r="J17" i="12"/>
  <c r="F172" i="12"/>
  <c r="J106" i="12"/>
  <c r="H89" i="12"/>
  <c r="H70" i="12"/>
  <c r="J142" i="12"/>
  <c r="F53" i="12"/>
  <c r="H34" i="12"/>
  <c r="H17" i="12"/>
  <c r="H106" i="12"/>
  <c r="F89" i="12"/>
  <c r="F70" i="12"/>
  <c r="H152" i="12"/>
  <c r="J135" i="12"/>
  <c r="J116" i="12"/>
  <c r="N99" i="12"/>
  <c r="F99" i="12"/>
  <c r="J63" i="12"/>
  <c r="H44" i="12"/>
  <c r="J27" i="12"/>
  <c r="S27" i="12"/>
  <c r="J169" i="12"/>
  <c r="H169" i="12"/>
  <c r="F152" i="12"/>
  <c r="P135" i="12"/>
  <c r="H135" i="12"/>
  <c r="H116" i="12"/>
  <c r="L99" i="12"/>
  <c r="J80" i="12"/>
  <c r="H63" i="12"/>
  <c r="F44" i="12"/>
  <c r="H27" i="12"/>
  <c r="F169" i="12"/>
  <c r="N135" i="12"/>
  <c r="F135" i="12"/>
  <c r="S135" i="12"/>
  <c r="D9" i="10"/>
  <c r="F116" i="12"/>
  <c r="J99" i="12"/>
  <c r="H80" i="12"/>
  <c r="F63" i="12"/>
  <c r="F27" i="12"/>
  <c r="J152" i="12"/>
  <c r="L135" i="12"/>
  <c r="H99" i="12"/>
  <c r="F80" i="12"/>
  <c r="L63" i="12"/>
  <c r="J44" i="12"/>
  <c r="C5" i="13"/>
  <c r="C7" i="13"/>
  <c r="D57" i="2"/>
  <c r="D93" i="2"/>
  <c r="D129" i="2"/>
  <c r="D54" i="2"/>
  <c r="D90" i="2"/>
  <c r="D126" i="2"/>
  <c r="J152" i="2"/>
  <c r="H152" i="2"/>
  <c r="F152" i="2"/>
  <c r="P135" i="2"/>
  <c r="J44" i="2"/>
  <c r="F44" i="2"/>
  <c r="H44" i="2"/>
  <c r="F17" i="2"/>
  <c r="H17" i="2"/>
  <c r="J17" i="2"/>
  <c r="I152" i="2"/>
  <c r="G152" i="2"/>
  <c r="E152" i="2"/>
  <c r="T146" i="2"/>
  <c r="P142" i="2"/>
  <c r="M142" i="2"/>
  <c r="K142" i="2"/>
  <c r="I142" i="2"/>
  <c r="G142" i="2"/>
  <c r="T139" i="2"/>
  <c r="T138" i="2"/>
  <c r="O135" i="2"/>
  <c r="M135" i="2"/>
  <c r="K135" i="2"/>
  <c r="I135" i="2"/>
  <c r="G135" i="2"/>
  <c r="J125" i="2"/>
  <c r="I125" i="2"/>
  <c r="H125" i="2"/>
  <c r="G125" i="2"/>
  <c r="F125" i="2"/>
  <c r="E125" i="2"/>
  <c r="P124" i="2"/>
  <c r="M124" i="2"/>
  <c r="K124" i="2"/>
  <c r="I124" i="2"/>
  <c r="G124" i="2"/>
  <c r="J116" i="2"/>
  <c r="I116" i="2"/>
  <c r="H116" i="2"/>
  <c r="G116" i="2"/>
  <c r="F116" i="2"/>
  <c r="E116" i="2"/>
  <c r="T110" i="2"/>
  <c r="N106" i="2"/>
  <c r="K106" i="2"/>
  <c r="I106" i="2"/>
  <c r="G106" i="2"/>
  <c r="T103" i="2"/>
  <c r="T102" i="2"/>
  <c r="N99" i="2"/>
  <c r="K99" i="2"/>
  <c r="I99" i="2"/>
  <c r="G99" i="2"/>
  <c r="J89" i="2"/>
  <c r="I89" i="2"/>
  <c r="H89" i="2"/>
  <c r="G89" i="2"/>
  <c r="F89" i="2"/>
  <c r="E89" i="2"/>
  <c r="N88" i="2"/>
  <c r="K88" i="2"/>
  <c r="I88" i="2"/>
  <c r="G88" i="2"/>
  <c r="T91" i="2"/>
  <c r="J80" i="2"/>
  <c r="I80" i="2"/>
  <c r="H80" i="2"/>
  <c r="G80" i="2"/>
  <c r="F80" i="2"/>
  <c r="E80" i="2"/>
  <c r="T74" i="2"/>
  <c r="L70" i="2"/>
  <c r="I70" i="2"/>
  <c r="G70" i="2"/>
  <c r="J53" i="2"/>
  <c r="I53" i="2"/>
  <c r="H53" i="2"/>
  <c r="G53" i="2"/>
  <c r="F53" i="2"/>
  <c r="E53" i="2"/>
  <c r="L52" i="2"/>
  <c r="I52" i="2"/>
  <c r="G52" i="2"/>
  <c r="E52" i="2"/>
  <c r="T43" i="2"/>
  <c r="T38" i="2"/>
  <c r="J34" i="2"/>
  <c r="S34" i="2"/>
  <c r="G34" i="2"/>
  <c r="E34" i="2"/>
  <c r="T31" i="2"/>
  <c r="T30" i="2"/>
  <c r="J27" i="2"/>
  <c r="S27" i="2"/>
  <c r="G27" i="2"/>
  <c r="E27" i="2"/>
  <c r="T26" i="2"/>
  <c r="T25" i="2"/>
  <c r="T24" i="2"/>
  <c r="T23" i="2"/>
  <c r="T21" i="2"/>
  <c r="G16" i="2"/>
  <c r="E16" i="2"/>
  <c r="N124" i="2"/>
  <c r="F172" i="13"/>
  <c r="H53" i="13"/>
  <c r="J142" i="13"/>
  <c r="J106" i="13"/>
  <c r="H89" i="13"/>
  <c r="H70" i="13"/>
  <c r="J34" i="13"/>
  <c r="S34" i="13"/>
  <c r="F53" i="13"/>
  <c r="J17" i="13"/>
  <c r="P142" i="13"/>
  <c r="H142" i="13"/>
  <c r="J125" i="13"/>
  <c r="H106" i="13"/>
  <c r="F89" i="13"/>
  <c r="F70" i="13"/>
  <c r="H34" i="13"/>
  <c r="H17" i="13"/>
  <c r="N142" i="13"/>
  <c r="F142" i="13"/>
  <c r="S142" i="13"/>
  <c r="F10" i="10"/>
  <c r="H125" i="13"/>
  <c r="N106" i="13"/>
  <c r="F106" i="13"/>
  <c r="L70" i="13"/>
  <c r="F34" i="13"/>
  <c r="J172" i="13"/>
  <c r="J53" i="13"/>
  <c r="F17" i="13"/>
  <c r="L142" i="13"/>
  <c r="L106" i="13"/>
  <c r="J89" i="13"/>
  <c r="J70" i="13"/>
  <c r="H172" i="13"/>
  <c r="F125" i="13"/>
  <c r="F116" i="13"/>
  <c r="J99" i="13"/>
  <c r="H80" i="13"/>
  <c r="J152" i="13"/>
  <c r="L135" i="13"/>
  <c r="F63" i="13"/>
  <c r="F27" i="13"/>
  <c r="H99" i="13"/>
  <c r="F80" i="13"/>
  <c r="J44" i="13"/>
  <c r="H152" i="13"/>
  <c r="J135" i="13"/>
  <c r="L63" i="13"/>
  <c r="J169" i="13"/>
  <c r="J116" i="13"/>
  <c r="N99" i="13"/>
  <c r="F99" i="13"/>
  <c r="H44" i="13"/>
  <c r="H169" i="13"/>
  <c r="F152" i="13"/>
  <c r="P135" i="13"/>
  <c r="H135" i="13"/>
  <c r="J63" i="13"/>
  <c r="J27" i="13"/>
  <c r="S27" i="13"/>
  <c r="F169" i="13"/>
  <c r="H116" i="13"/>
  <c r="L99" i="13"/>
  <c r="J80" i="13"/>
  <c r="F44" i="13"/>
  <c r="F135" i="13"/>
  <c r="S135" i="13"/>
  <c r="D10" i="10"/>
  <c r="N135" i="13"/>
  <c r="H27" i="13"/>
  <c r="H63" i="13"/>
  <c r="C5" i="14"/>
  <c r="C7" i="14"/>
  <c r="T145" i="2"/>
  <c r="T153" i="2"/>
  <c r="T81" i="2"/>
  <c r="T117" i="2"/>
  <c r="T137" i="2"/>
  <c r="T109" i="2"/>
  <c r="T101" i="2"/>
  <c r="T127" i="2"/>
  <c r="T56" i="2"/>
  <c r="T29" i="2"/>
  <c r="T55" i="2"/>
  <c r="T92" i="2"/>
  <c r="T37" i="2"/>
  <c r="T128" i="2"/>
  <c r="T73" i="2"/>
  <c r="N135" i="2"/>
  <c r="H27" i="2"/>
  <c r="H34" i="2"/>
  <c r="T72" i="2"/>
  <c r="J52" i="2"/>
  <c r="L88" i="2"/>
  <c r="H52" i="2"/>
  <c r="L99" i="2"/>
  <c r="T144" i="2"/>
  <c r="T19" i="2"/>
  <c r="L106" i="2"/>
  <c r="T108" i="2"/>
  <c r="J106" i="2"/>
  <c r="J88" i="2"/>
  <c r="J99" i="2"/>
  <c r="N142" i="2"/>
  <c r="J70" i="2"/>
  <c r="N142" i="14"/>
  <c r="F142" i="14"/>
  <c r="S142" i="14"/>
  <c r="J172" i="14"/>
  <c r="F125" i="14"/>
  <c r="H172" i="14"/>
  <c r="L142" i="14"/>
  <c r="J106" i="14"/>
  <c r="J142" i="14"/>
  <c r="J125" i="14"/>
  <c r="P142" i="14"/>
  <c r="H142" i="14"/>
  <c r="N106" i="14"/>
  <c r="F106" i="14"/>
  <c r="F172" i="14"/>
  <c r="F89" i="14"/>
  <c r="F70" i="14"/>
  <c r="H34" i="14"/>
  <c r="F17" i="14"/>
  <c r="H106" i="14"/>
  <c r="L70" i="14"/>
  <c r="F34" i="14"/>
  <c r="H125" i="14"/>
  <c r="J53" i="14"/>
  <c r="J89" i="14"/>
  <c r="J70" i="14"/>
  <c r="H53" i="14"/>
  <c r="J17" i="14"/>
  <c r="H89" i="14"/>
  <c r="H70" i="14"/>
  <c r="J34" i="14"/>
  <c r="S34" i="14"/>
  <c r="H17" i="14"/>
  <c r="F53" i="14"/>
  <c r="L106" i="14"/>
  <c r="H169" i="14"/>
  <c r="F152" i="14"/>
  <c r="P135" i="14"/>
  <c r="H135" i="14"/>
  <c r="F169" i="14"/>
  <c r="F116" i="14"/>
  <c r="N135" i="14"/>
  <c r="F135" i="14"/>
  <c r="S135" i="14"/>
  <c r="D11" i="10"/>
  <c r="J152" i="14"/>
  <c r="L135" i="14"/>
  <c r="J116" i="14"/>
  <c r="N99" i="14"/>
  <c r="H152" i="14"/>
  <c r="J135" i="14"/>
  <c r="F99" i="14"/>
  <c r="J63" i="14"/>
  <c r="H44" i="14"/>
  <c r="J27" i="14"/>
  <c r="S27" i="14"/>
  <c r="L99" i="14"/>
  <c r="J80" i="14"/>
  <c r="H63" i="14"/>
  <c r="F44" i="14"/>
  <c r="H27" i="14"/>
  <c r="J169" i="14"/>
  <c r="J99" i="14"/>
  <c r="H80" i="14"/>
  <c r="F63" i="14"/>
  <c r="F27" i="14"/>
  <c r="H116" i="14"/>
  <c r="L63" i="14"/>
  <c r="J44" i="14"/>
  <c r="F80" i="14"/>
  <c r="H99" i="14"/>
  <c r="C5" i="15"/>
  <c r="C7" i="15"/>
  <c r="F11" i="10"/>
  <c r="L135" i="2"/>
  <c r="L142" i="2"/>
  <c r="L124" i="2"/>
  <c r="H70" i="2"/>
  <c r="F52" i="2"/>
  <c r="H106" i="2"/>
  <c r="H88" i="2"/>
  <c r="H99" i="2"/>
  <c r="F70" i="2"/>
  <c r="F34" i="2"/>
  <c r="F16" i="2"/>
  <c r="F27" i="2"/>
  <c r="J34" i="15"/>
  <c r="S34" i="15"/>
  <c r="J17" i="15"/>
  <c r="J142" i="15"/>
  <c r="H106" i="15"/>
  <c r="F89" i="15"/>
  <c r="F70" i="15"/>
  <c r="J125" i="15"/>
  <c r="H34" i="15"/>
  <c r="H17" i="15"/>
  <c r="H125" i="15"/>
  <c r="F34" i="15"/>
  <c r="F17" i="15"/>
  <c r="J172" i="15"/>
  <c r="N142" i="15"/>
  <c r="F142" i="15"/>
  <c r="S142" i="15"/>
  <c r="L106" i="15"/>
  <c r="J89" i="15"/>
  <c r="J70" i="15"/>
  <c r="H53" i="15"/>
  <c r="H172" i="15"/>
  <c r="F125" i="15"/>
  <c r="L142" i="15"/>
  <c r="F53" i="15"/>
  <c r="J106" i="15"/>
  <c r="H142" i="15"/>
  <c r="H89" i="15"/>
  <c r="L70" i="15"/>
  <c r="P142" i="15"/>
  <c r="F106" i="15"/>
  <c r="J53" i="15"/>
  <c r="F172" i="15"/>
  <c r="H70" i="15"/>
  <c r="N106" i="15"/>
  <c r="J152" i="15"/>
  <c r="H99" i="15"/>
  <c r="F80" i="15"/>
  <c r="L63" i="15"/>
  <c r="J44" i="15"/>
  <c r="F27" i="15"/>
  <c r="L135" i="15"/>
  <c r="H152" i="15"/>
  <c r="J116" i="15"/>
  <c r="N99" i="15"/>
  <c r="F99" i="15"/>
  <c r="J63" i="15"/>
  <c r="H44" i="15"/>
  <c r="H169" i="15"/>
  <c r="F152" i="15"/>
  <c r="H116" i="15"/>
  <c r="L99" i="15"/>
  <c r="J80" i="15"/>
  <c r="H63" i="15"/>
  <c r="F44" i="15"/>
  <c r="J27" i="15"/>
  <c r="S27" i="15"/>
  <c r="F169" i="15"/>
  <c r="P135" i="15"/>
  <c r="H135" i="15"/>
  <c r="F116" i="15"/>
  <c r="J99" i="15"/>
  <c r="H80" i="15"/>
  <c r="F63" i="15"/>
  <c r="H27" i="15"/>
  <c r="J169" i="15"/>
  <c r="F135" i="15"/>
  <c r="S135" i="15"/>
  <c r="D12" i="10"/>
  <c r="N135" i="15"/>
  <c r="J135" i="15"/>
  <c r="C5" i="16"/>
  <c r="C7" i="16"/>
  <c r="F12" i="10"/>
  <c r="J135" i="2"/>
  <c r="J142" i="2"/>
  <c r="J124" i="2"/>
  <c r="F106" i="2"/>
  <c r="F88" i="2"/>
  <c r="F99" i="2"/>
  <c r="N135" i="16"/>
  <c r="F135" i="16"/>
  <c r="S135" i="16"/>
  <c r="J99" i="16"/>
  <c r="H44" i="16"/>
  <c r="J27" i="16"/>
  <c r="S27" i="16"/>
  <c r="H80" i="16"/>
  <c r="H63" i="16"/>
  <c r="J152" i="16"/>
  <c r="L135" i="16"/>
  <c r="H99" i="16"/>
  <c r="F44" i="16"/>
  <c r="H27" i="16"/>
  <c r="J116" i="16"/>
  <c r="J169" i="16"/>
  <c r="H152" i="16"/>
  <c r="J135" i="16"/>
  <c r="N99" i="16"/>
  <c r="F99" i="16"/>
  <c r="F27" i="16"/>
  <c r="H169" i="16"/>
  <c r="H116" i="16"/>
  <c r="L63" i="16"/>
  <c r="F169" i="16"/>
  <c r="F152" i="16"/>
  <c r="P135" i="16"/>
  <c r="H135" i="16"/>
  <c r="L99" i="16"/>
  <c r="J44" i="16"/>
  <c r="F80" i="16"/>
  <c r="F116" i="16"/>
  <c r="J63" i="16"/>
  <c r="J80" i="16"/>
  <c r="F63" i="16"/>
  <c r="F172" i="16"/>
  <c r="L142" i="16"/>
  <c r="J89" i="16"/>
  <c r="F34" i="16"/>
  <c r="F17" i="16"/>
  <c r="J106" i="16"/>
  <c r="J70" i="16"/>
  <c r="J53" i="16"/>
  <c r="J142" i="16"/>
  <c r="H89" i="16"/>
  <c r="J125" i="16"/>
  <c r="H106" i="16"/>
  <c r="P142" i="16"/>
  <c r="H142" i="16"/>
  <c r="F89" i="16"/>
  <c r="J34" i="16"/>
  <c r="S34" i="16"/>
  <c r="J17" i="16"/>
  <c r="H125" i="16"/>
  <c r="N106" i="16"/>
  <c r="F106" i="16"/>
  <c r="F70" i="16"/>
  <c r="F53" i="16"/>
  <c r="J172" i="16"/>
  <c r="N142" i="16"/>
  <c r="F142" i="16"/>
  <c r="S142" i="16"/>
  <c r="F13" i="10"/>
  <c r="H34" i="16"/>
  <c r="H17" i="16"/>
  <c r="H172" i="16"/>
  <c r="F125" i="16"/>
  <c r="L106" i="16"/>
  <c r="H70" i="16"/>
  <c r="H53" i="16"/>
  <c r="L70" i="16"/>
  <c r="C5" i="17"/>
  <c r="D13" i="10"/>
  <c r="C7" i="17"/>
  <c r="H135" i="2"/>
  <c r="H124" i="2"/>
  <c r="H142" i="2"/>
  <c r="F172" i="17"/>
  <c r="L70" i="17"/>
  <c r="J142" i="17"/>
  <c r="L106" i="17"/>
  <c r="J89" i="17"/>
  <c r="F34" i="17"/>
  <c r="F17" i="17"/>
  <c r="J70" i="17"/>
  <c r="P142" i="17"/>
  <c r="H142" i="17"/>
  <c r="J125" i="17"/>
  <c r="J106" i="17"/>
  <c r="H89" i="17"/>
  <c r="J53" i="17"/>
  <c r="H70" i="17"/>
  <c r="N142" i="17"/>
  <c r="F142" i="17"/>
  <c r="S142" i="17"/>
  <c r="H125" i="17"/>
  <c r="H106" i="17"/>
  <c r="F89" i="17"/>
  <c r="H53" i="17"/>
  <c r="J34" i="17"/>
  <c r="S34" i="17"/>
  <c r="J17" i="17"/>
  <c r="J172" i="17"/>
  <c r="F70" i="17"/>
  <c r="H172" i="17"/>
  <c r="F106" i="17"/>
  <c r="H34" i="17"/>
  <c r="F125" i="17"/>
  <c r="F53" i="17"/>
  <c r="L142" i="17"/>
  <c r="N106" i="17"/>
  <c r="H17" i="17"/>
  <c r="F116" i="17"/>
  <c r="L99" i="17"/>
  <c r="J80" i="17"/>
  <c r="J63" i="17"/>
  <c r="J152" i="17"/>
  <c r="L135" i="17"/>
  <c r="H44" i="17"/>
  <c r="J27" i="17"/>
  <c r="S27" i="17"/>
  <c r="J99" i="17"/>
  <c r="H80" i="17"/>
  <c r="H63" i="17"/>
  <c r="H152" i="17"/>
  <c r="J135" i="17"/>
  <c r="F44" i="17"/>
  <c r="H27" i="17"/>
  <c r="J169" i="17"/>
  <c r="J116" i="17"/>
  <c r="H99" i="17"/>
  <c r="F80" i="17"/>
  <c r="F63" i="17"/>
  <c r="H169" i="17"/>
  <c r="F152" i="17"/>
  <c r="P135" i="17"/>
  <c r="H135" i="17"/>
  <c r="F27" i="17"/>
  <c r="F169" i="17"/>
  <c r="H116" i="17"/>
  <c r="N99" i="17"/>
  <c r="F99" i="17"/>
  <c r="L63" i="17"/>
  <c r="N135" i="17"/>
  <c r="J44" i="17"/>
  <c r="F135" i="17"/>
  <c r="S135" i="17"/>
  <c r="D14" i="10"/>
  <c r="C5" i="18"/>
  <c r="C7" i="18"/>
  <c r="F14" i="10"/>
  <c r="F135" i="2"/>
  <c r="S135" i="2"/>
  <c r="D5" i="10"/>
  <c r="F124" i="2"/>
  <c r="S124" i="2"/>
  <c r="C5" i="10" s="1"/>
  <c r="F142" i="2"/>
  <c r="S142" i="2"/>
  <c r="F5" i="10"/>
  <c r="J142" i="18"/>
  <c r="H106" i="18"/>
  <c r="F89" i="18"/>
  <c r="F70" i="18"/>
  <c r="F34" i="18"/>
  <c r="F17" i="18"/>
  <c r="P142" i="18"/>
  <c r="H142" i="18"/>
  <c r="J125" i="18"/>
  <c r="J53" i="18"/>
  <c r="N106" i="18"/>
  <c r="F106" i="18"/>
  <c r="L70" i="18"/>
  <c r="N142" i="18"/>
  <c r="F142" i="18"/>
  <c r="S142" i="18"/>
  <c r="H125" i="18"/>
  <c r="H53" i="18"/>
  <c r="J172" i="18"/>
  <c r="L106" i="18"/>
  <c r="J89" i="18"/>
  <c r="J70" i="18"/>
  <c r="J34" i="18"/>
  <c r="S34" i="18"/>
  <c r="J17" i="18"/>
  <c r="H172" i="18"/>
  <c r="L142" i="18"/>
  <c r="F125" i="18"/>
  <c r="F53" i="18"/>
  <c r="F172" i="18"/>
  <c r="H34" i="18"/>
  <c r="J106" i="18"/>
  <c r="H89" i="18"/>
  <c r="H17" i="18"/>
  <c r="H70" i="18"/>
  <c r="J152" i="18"/>
  <c r="L135" i="18"/>
  <c r="H99" i="18"/>
  <c r="F80" i="18"/>
  <c r="L63" i="18"/>
  <c r="H44" i="18"/>
  <c r="J27" i="18"/>
  <c r="S27" i="18"/>
  <c r="H152" i="18"/>
  <c r="J135" i="18"/>
  <c r="J116" i="18"/>
  <c r="N99" i="18"/>
  <c r="F99" i="18"/>
  <c r="J63" i="18"/>
  <c r="F44" i="18"/>
  <c r="J169" i="18"/>
  <c r="H27" i="18"/>
  <c r="H169" i="18"/>
  <c r="F152" i="18"/>
  <c r="P135" i="18"/>
  <c r="H135" i="18"/>
  <c r="H116" i="18"/>
  <c r="L99" i="18"/>
  <c r="J80" i="18"/>
  <c r="H63" i="18"/>
  <c r="F169" i="18"/>
  <c r="F27" i="18"/>
  <c r="N135" i="18"/>
  <c r="F135" i="18"/>
  <c r="S135" i="18"/>
  <c r="D15" i="10"/>
  <c r="F116" i="18"/>
  <c r="J99" i="18"/>
  <c r="H80" i="18"/>
  <c r="F63" i="18"/>
  <c r="J44" i="18"/>
  <c r="D5" i="2"/>
  <c r="C5" i="19"/>
  <c r="D7" i="2"/>
  <c r="C7" i="19"/>
  <c r="F15" i="10"/>
  <c r="D7" i="6"/>
  <c r="D6" i="6"/>
  <c r="D5" i="6"/>
  <c r="H152" i="19"/>
  <c r="J135" i="19"/>
  <c r="N99" i="19"/>
  <c r="F99" i="19"/>
  <c r="J169" i="19"/>
  <c r="H116" i="19"/>
  <c r="F63" i="19"/>
  <c r="F44" i="19"/>
  <c r="H27" i="19"/>
  <c r="H169" i="19"/>
  <c r="F152" i="19"/>
  <c r="P135" i="19"/>
  <c r="H135" i="19"/>
  <c r="L99" i="19"/>
  <c r="F169" i="19"/>
  <c r="F116" i="19"/>
  <c r="J80" i="19"/>
  <c r="L63" i="19"/>
  <c r="F27" i="19"/>
  <c r="N135" i="19"/>
  <c r="F135" i="19"/>
  <c r="S135" i="19"/>
  <c r="J99" i="19"/>
  <c r="H80" i="19"/>
  <c r="J63" i="19"/>
  <c r="J44" i="19"/>
  <c r="J152" i="19"/>
  <c r="L135" i="19"/>
  <c r="H99" i="19"/>
  <c r="F80" i="19"/>
  <c r="J116" i="19"/>
  <c r="H63" i="19"/>
  <c r="H44" i="19"/>
  <c r="J27" i="19"/>
  <c r="S27" i="19"/>
  <c r="P142" i="19"/>
  <c r="H142" i="19"/>
  <c r="F89" i="19"/>
  <c r="H125" i="19"/>
  <c r="N106" i="19"/>
  <c r="F106" i="19"/>
  <c r="H70" i="19"/>
  <c r="H53" i="19"/>
  <c r="N142" i="19"/>
  <c r="F142" i="19"/>
  <c r="S142" i="19"/>
  <c r="F16" i="10"/>
  <c r="J172" i="19"/>
  <c r="F125" i="19"/>
  <c r="L106" i="19"/>
  <c r="F70" i="19"/>
  <c r="F53" i="19"/>
  <c r="J34" i="19"/>
  <c r="S34" i="19"/>
  <c r="J17" i="19"/>
  <c r="H172" i="19"/>
  <c r="L142" i="19"/>
  <c r="J89" i="19"/>
  <c r="F172" i="19"/>
  <c r="J106" i="19"/>
  <c r="L70" i="19"/>
  <c r="H34" i="19"/>
  <c r="H17" i="19"/>
  <c r="J142" i="19"/>
  <c r="H89" i="19"/>
  <c r="J125" i="19"/>
  <c r="J70" i="19"/>
  <c r="F17" i="19"/>
  <c r="J53" i="19"/>
  <c r="F34" i="19"/>
  <c r="H106" i="19"/>
  <c r="D16" i="10"/>
  <c r="D5" i="7"/>
  <c r="D6" i="7"/>
  <c r="D7" i="7"/>
  <c r="D7" i="11"/>
  <c r="D6" i="11"/>
  <c r="D5" i="11"/>
  <c r="D7" i="12"/>
  <c r="D6" i="12"/>
  <c r="D5" i="12"/>
  <c r="D6" i="13"/>
  <c r="D5" i="13"/>
  <c r="D7" i="13"/>
  <c r="D6" i="14"/>
  <c r="D5" i="14"/>
  <c r="D7" i="14"/>
  <c r="D6" i="15"/>
  <c r="D5" i="15"/>
  <c r="D7" i="15"/>
  <c r="D6" i="16"/>
  <c r="D5" i="16"/>
  <c r="D7" i="16"/>
  <c r="D6" i="17"/>
  <c r="D5" i="17"/>
  <c r="D7" i="17"/>
  <c r="D6" i="18"/>
  <c r="D5" i="18"/>
  <c r="D7" i="18"/>
  <c r="D6" i="19"/>
  <c r="D5" i="19"/>
  <c r="D7" i="19"/>
  <c r="C7" i="10" l="1"/>
  <c r="D4" i="7"/>
  <c r="C6" i="10"/>
  <c r="D4" i="6"/>
  <c r="H71" i="11"/>
  <c r="P124" i="11"/>
  <c r="J16" i="11"/>
  <c r="S16" i="11" s="1"/>
  <c r="J161" i="6"/>
  <c r="F161" i="6"/>
  <c r="D4" i="2"/>
  <c r="C4" i="12"/>
  <c r="J143" i="11"/>
  <c r="H124" i="11"/>
  <c r="F124" i="11"/>
  <c r="S124" i="11" s="1"/>
  <c r="J71" i="11"/>
  <c r="F143" i="7"/>
  <c r="J161" i="7"/>
  <c r="F16" i="7"/>
  <c r="J88" i="7"/>
  <c r="J143" i="6"/>
  <c r="H52" i="6"/>
  <c r="H88" i="6"/>
  <c r="F71" i="11"/>
  <c r="H16" i="11"/>
  <c r="L52" i="11"/>
  <c r="J107" i="11"/>
  <c r="F35" i="7"/>
  <c r="L52" i="7"/>
  <c r="F52" i="7"/>
  <c r="F35" i="6"/>
  <c r="J35" i="6"/>
  <c r="H16" i="6"/>
  <c r="H107" i="11"/>
  <c r="F143" i="11"/>
  <c r="H52" i="11"/>
  <c r="F161" i="11"/>
  <c r="J124" i="11"/>
  <c r="F107" i="11"/>
  <c r="F35" i="11"/>
  <c r="F16" i="11"/>
  <c r="F52" i="11"/>
  <c r="D4" i="11" l="1"/>
  <c r="C8" i="10"/>
  <c r="L124" i="12"/>
  <c r="L88" i="12"/>
  <c r="J88" i="12"/>
  <c r="H35" i="12"/>
  <c r="H124" i="12"/>
  <c r="N88" i="12"/>
  <c r="J71" i="12"/>
  <c r="F52" i="12"/>
  <c r="H71" i="12"/>
  <c r="H88" i="12"/>
  <c r="L52" i="12"/>
  <c r="J143" i="12"/>
  <c r="F88" i="12"/>
  <c r="H52" i="12"/>
  <c r="F161" i="12"/>
  <c r="F71" i="12"/>
  <c r="P124" i="12"/>
  <c r="J107" i="12"/>
  <c r="N124" i="12"/>
  <c r="J52" i="12"/>
  <c r="J161" i="12"/>
  <c r="F16" i="12"/>
  <c r="H143" i="12"/>
  <c r="F124" i="12"/>
  <c r="S124" i="12" s="1"/>
  <c r="J16" i="12"/>
  <c r="S16" i="12" s="1"/>
  <c r="H16" i="12"/>
  <c r="F143" i="12"/>
  <c r="F107" i="12"/>
  <c r="J124" i="12"/>
  <c r="J35" i="12"/>
  <c r="C4" i="13"/>
  <c r="H161" i="12"/>
  <c r="F35" i="12"/>
  <c r="H107" i="12"/>
  <c r="H124" i="13" l="1"/>
  <c r="J52" i="13"/>
  <c r="F71" i="13"/>
  <c r="J143" i="13"/>
  <c r="F124" i="13"/>
  <c r="S124" i="13" s="1"/>
  <c r="J161" i="13"/>
  <c r="J16" i="13"/>
  <c r="S16" i="13" s="1"/>
  <c r="H16" i="13"/>
  <c r="J124" i="13"/>
  <c r="H143" i="13"/>
  <c r="P124" i="13"/>
  <c r="J107" i="13"/>
  <c r="H88" i="13"/>
  <c r="H35" i="13"/>
  <c r="F107" i="13"/>
  <c r="H71" i="13"/>
  <c r="L88" i="13"/>
  <c r="F161" i="13"/>
  <c r="L52" i="13"/>
  <c r="F35" i="13"/>
  <c r="H107" i="13"/>
  <c r="J71" i="13"/>
  <c r="J88" i="13"/>
  <c r="L124" i="13"/>
  <c r="J35" i="13"/>
  <c r="H161" i="13"/>
  <c r="N124" i="13"/>
  <c r="N88" i="13"/>
  <c r="F88" i="13"/>
  <c r="H52" i="13"/>
  <c r="F52" i="13"/>
  <c r="F16" i="13"/>
  <c r="F143" i="13"/>
  <c r="C4" i="14"/>
  <c r="C9" i="10"/>
  <c r="D4" i="12"/>
  <c r="D4" i="13" l="1"/>
  <c r="C10" i="10"/>
  <c r="F124" i="14"/>
  <c r="S124" i="14" s="1"/>
  <c r="F88" i="14"/>
  <c r="H52" i="14"/>
  <c r="F107" i="14"/>
  <c r="L88" i="14"/>
  <c r="J52" i="14"/>
  <c r="P124" i="14"/>
  <c r="J35" i="14"/>
  <c r="L124" i="14"/>
  <c r="F52" i="14"/>
  <c r="J143" i="14"/>
  <c r="F16" i="14"/>
  <c r="J161" i="14"/>
  <c r="H16" i="14"/>
  <c r="F35" i="14"/>
  <c r="C4" i="15"/>
  <c r="J124" i="14"/>
  <c r="H124" i="14"/>
  <c r="J107" i="14"/>
  <c r="H88" i="14"/>
  <c r="J16" i="14"/>
  <c r="S16" i="14" s="1"/>
  <c r="J88" i="14"/>
  <c r="H71" i="14"/>
  <c r="F161" i="14"/>
  <c r="H35" i="14"/>
  <c r="H107" i="14"/>
  <c r="H161" i="14"/>
  <c r="L52" i="14"/>
  <c r="F71" i="14"/>
  <c r="F143" i="14"/>
  <c r="N124" i="14"/>
  <c r="N88" i="14"/>
  <c r="J71" i="14"/>
  <c r="H143" i="14"/>
  <c r="C11" i="10" l="1"/>
  <c r="D4" i="14"/>
  <c r="H16" i="15"/>
  <c r="F88" i="15"/>
  <c r="J161" i="15"/>
  <c r="J35" i="15"/>
  <c r="L124" i="15"/>
  <c r="H35" i="15"/>
  <c r="N124" i="15"/>
  <c r="F35" i="15"/>
  <c r="F16" i="15"/>
  <c r="H143" i="15"/>
  <c r="P124" i="15"/>
  <c r="F71" i="15"/>
  <c r="H161" i="15"/>
  <c r="F124" i="15"/>
  <c r="S124" i="15" s="1"/>
  <c r="H52" i="15"/>
  <c r="J52" i="15"/>
  <c r="F143" i="15"/>
  <c r="F52" i="15"/>
  <c r="J143" i="15"/>
  <c r="H124" i="15"/>
  <c r="J124" i="15"/>
  <c r="J16" i="15"/>
  <c r="S16" i="15" s="1"/>
  <c r="H71" i="15"/>
  <c r="F161" i="15"/>
  <c r="L88" i="15"/>
  <c r="J88" i="15"/>
  <c r="H88" i="15"/>
  <c r="J107" i="15"/>
  <c r="F107" i="15"/>
  <c r="N88" i="15"/>
  <c r="J71" i="15"/>
  <c r="H107" i="15"/>
  <c r="L52" i="15"/>
  <c r="C4" i="16"/>
  <c r="C12" i="10" l="1"/>
  <c r="D4" i="15"/>
  <c r="F35" i="16"/>
  <c r="F161" i="16"/>
  <c r="F16" i="16"/>
  <c r="N88" i="16"/>
  <c r="J35" i="16"/>
  <c r="J16" i="16"/>
  <c r="S16" i="16" s="1"/>
  <c r="J161" i="16"/>
  <c r="N124" i="16"/>
  <c r="L52" i="16"/>
  <c r="J143" i="16"/>
  <c r="H143" i="16"/>
  <c r="F71" i="16"/>
  <c r="P124" i="16"/>
  <c r="F124" i="16"/>
  <c r="S124" i="16" s="1"/>
  <c r="J88" i="16"/>
  <c r="H71" i="16"/>
  <c r="C4" i="17"/>
  <c r="H124" i="16"/>
  <c r="F143" i="16"/>
  <c r="H52" i="16"/>
  <c r="H161" i="16"/>
  <c r="L88" i="16"/>
  <c r="L124" i="16"/>
  <c r="J124" i="16"/>
  <c r="F107" i="16"/>
  <c r="F52" i="16"/>
  <c r="J52" i="16"/>
  <c r="H88" i="16"/>
  <c r="F88" i="16"/>
  <c r="H107" i="16"/>
  <c r="H16" i="16"/>
  <c r="H35" i="16"/>
  <c r="J107" i="16"/>
  <c r="J71" i="16"/>
  <c r="D4" i="16" l="1"/>
  <c r="C13" i="10"/>
  <c r="L52" i="17"/>
  <c r="J52" i="17"/>
  <c r="J124" i="17"/>
  <c r="H71" i="17"/>
  <c r="H35" i="17"/>
  <c r="P124" i="17"/>
  <c r="F143" i="17"/>
  <c r="J161" i="17"/>
  <c r="F161" i="17"/>
  <c r="J88" i="17"/>
  <c r="F52" i="17"/>
  <c r="F71" i="17"/>
  <c r="L88" i="17"/>
  <c r="H107" i="17"/>
  <c r="N88" i="17"/>
  <c r="J107" i="17"/>
  <c r="J16" i="17"/>
  <c r="S16" i="17" s="1"/>
  <c r="H143" i="17"/>
  <c r="F107" i="17"/>
  <c r="F88" i="17"/>
  <c r="H88" i="17"/>
  <c r="F16" i="17"/>
  <c r="N124" i="17"/>
  <c r="L124" i="17"/>
  <c r="F35" i="17"/>
  <c r="H161" i="17"/>
  <c r="F124" i="17"/>
  <c r="S124" i="17" s="1"/>
  <c r="H52" i="17"/>
  <c r="J35" i="17"/>
  <c r="C4" i="18"/>
  <c r="H124" i="17"/>
  <c r="J143" i="17"/>
  <c r="J71" i="17"/>
  <c r="H16" i="17"/>
  <c r="J88" i="18" l="1"/>
  <c r="J52" i="18"/>
  <c r="J107" i="18"/>
  <c r="H71" i="18"/>
  <c r="F52" i="18"/>
  <c r="C4" i="19"/>
  <c r="L52" i="18"/>
  <c r="L124" i="18"/>
  <c r="L88" i="18"/>
  <c r="F107" i="18"/>
  <c r="F161" i="18"/>
  <c r="H143" i="18"/>
  <c r="F16" i="18"/>
  <c r="N88" i="18"/>
  <c r="J71" i="18"/>
  <c r="F35" i="18"/>
  <c r="F88" i="18"/>
  <c r="H107" i="18"/>
  <c r="N124" i="18"/>
  <c r="H52" i="18"/>
  <c r="H16" i="18"/>
  <c r="F143" i="18"/>
  <c r="H161" i="18"/>
  <c r="F124" i="18"/>
  <c r="S124" i="18" s="1"/>
  <c r="J16" i="18"/>
  <c r="S16" i="18" s="1"/>
  <c r="J161" i="18"/>
  <c r="H35" i="18"/>
  <c r="P124" i="18"/>
  <c r="J35" i="18"/>
  <c r="H124" i="18"/>
  <c r="H88" i="18"/>
  <c r="J124" i="18"/>
  <c r="F71" i="18"/>
  <c r="J143" i="18"/>
  <c r="D4" i="17"/>
  <c r="C14" i="10"/>
  <c r="D4" i="18" l="1"/>
  <c r="C15" i="10"/>
  <c r="J124" i="19"/>
  <c r="P124" i="19"/>
  <c r="F124" i="19"/>
  <c r="S124" i="19" s="1"/>
  <c r="H35" i="19"/>
  <c r="J16" i="19"/>
  <c r="S16" i="19" s="1"/>
  <c r="F161" i="19"/>
  <c r="F71" i="19"/>
  <c r="N88" i="19"/>
  <c r="H124" i="19"/>
  <c r="J35" i="19"/>
  <c r="H16" i="19"/>
  <c r="H71" i="19"/>
  <c r="F88" i="19"/>
  <c r="L88" i="19"/>
  <c r="J88" i="19"/>
  <c r="H143" i="19"/>
  <c r="J52" i="19"/>
  <c r="F143" i="19"/>
  <c r="L52" i="19"/>
  <c r="L124" i="19"/>
  <c r="H161" i="19"/>
  <c r="N124" i="19"/>
  <c r="J143" i="19"/>
  <c r="H88" i="19"/>
  <c r="J107" i="19"/>
  <c r="J71" i="19"/>
  <c r="F16" i="19"/>
  <c r="F52" i="19"/>
  <c r="F107" i="19"/>
  <c r="J161" i="19"/>
  <c r="H52" i="19"/>
  <c r="F35" i="19"/>
  <c r="H107" i="19"/>
  <c r="D4" i="19" l="1"/>
  <c r="C16" i="10"/>
</calcChain>
</file>

<file path=xl/comments1.xml><?xml version="1.0" encoding="utf-8"?>
<comments xmlns="http://schemas.openxmlformats.org/spreadsheetml/2006/main">
  <authors>
    <author>Igor Opeshansky</author>
  </authors>
  <commentList>
    <comment ref="C10" authorId="0" shapeId="0">
      <text>
        <r>
          <rPr>
            <sz val="9"/>
            <color indexed="81"/>
            <rFont val="Tahoma"/>
            <family val="2"/>
          </rPr>
          <t xml:space="preserve">These are your </t>
        </r>
        <r>
          <rPr>
            <b/>
            <sz val="9"/>
            <color indexed="81"/>
            <rFont val="Tahoma"/>
            <family val="2"/>
          </rPr>
          <t>accessory lifts</t>
        </r>
        <r>
          <rPr>
            <sz val="9"/>
            <color indexed="81"/>
            <rFont val="Tahoma"/>
            <family val="2"/>
          </rPr>
          <t>. They are essential for increasing program volume which is the primary driver of muscle hypertrophy (growth). They can and should be changed every 1-2 cycles to give your body a variety of stimuli.</t>
        </r>
      </text>
    </comment>
    <comment ref="F10" authorId="0" shapeId="0">
      <text>
        <r>
          <rPr>
            <sz val="9"/>
            <color indexed="81"/>
            <rFont val="Tahoma"/>
            <family val="2"/>
          </rPr>
          <t xml:space="preserve">Select your </t>
        </r>
        <r>
          <rPr>
            <b/>
            <sz val="9"/>
            <color indexed="81"/>
            <rFont val="Tahoma"/>
            <family val="2"/>
          </rPr>
          <t>compound lift</t>
        </r>
        <r>
          <rPr>
            <sz val="9"/>
            <color indexed="81"/>
            <rFont val="Tahoma"/>
            <family val="2"/>
          </rPr>
          <t xml:space="preserve"> for each of the main muscle groups.
Unlike the accessory exercises, (ideally) you should not change these for long periods of time so choose wisely. The standards are Bench Press, Squat, and OHP.</t>
        </r>
      </text>
    </comment>
    <comment ref="G18" authorId="0" shapeId="0">
      <text>
        <r>
          <rPr>
            <sz val="9"/>
            <color indexed="81"/>
            <rFont val="Tahoma"/>
            <family val="2"/>
          </rPr>
          <t xml:space="preserve">Use a recent workout where you attempted your BEST lift. Type in the weight lifted and the number of reps performed to estimate your 1-rep max (1RM). If you know your 1RM, enter that weight and under reps enter 1.
</t>
        </r>
        <r>
          <rPr>
            <b/>
            <sz val="9"/>
            <color indexed="81"/>
            <rFont val="Tahoma"/>
            <family val="2"/>
          </rPr>
          <t>WARNING: This becomes inaccurate beyond 6 reps. If you want to input a top set PR with a rep # above 6, attempt this again with a higher weight!</t>
        </r>
      </text>
    </comment>
    <comment ref="F26" authorId="0" shapeId="0">
      <text>
        <r>
          <rPr>
            <sz val="9"/>
            <color indexed="81"/>
            <rFont val="Tahoma"/>
            <family val="2"/>
          </rPr>
          <t xml:space="preserve">All your main compound lift weight recommendations are percentages based off of a starting, estimated 1RM. This value will increase every cycle by the values you select here. It is recommended that you select smaller values for smaller lifts like the OHP and Bench Press, while selecting larger increments for the bigger lower body lifts like the Deadlift and Squat. Whether you are lifting in kg or lbs makes no difference.
Input any values you like, but the standard is as follows:
</t>
        </r>
        <r>
          <rPr>
            <b/>
            <sz val="9"/>
            <color indexed="81"/>
            <rFont val="Tahoma"/>
            <family val="2"/>
          </rPr>
          <t>Bench: 7.5 (3.5 is using kg)
Squat: 10 (4.5 if using kg)
Deadlift: 10 (4.5 if using kg)
OHP: 5 (2.5 if using kg)</t>
        </r>
      </text>
    </comment>
  </commentList>
</comments>
</file>

<file path=xl/comments2.xml><?xml version="1.0" encoding="utf-8"?>
<comments xmlns="http://schemas.openxmlformats.org/spreadsheetml/2006/main">
  <authors>
    <author>Igor Opeshansky</author>
  </authors>
  <commentList>
    <comment ref="B15" authorId="0" shapeId="0">
      <text>
        <r>
          <rPr>
            <b/>
            <sz val="9"/>
            <color indexed="81"/>
            <rFont val="Tahoma"/>
            <family val="2"/>
          </rPr>
          <t>Each round represents 6 workouts (8 days) which includes 2 mandatory rest days.</t>
        </r>
      </text>
    </comment>
    <comment ref="C15" authorId="0" shapeId="0">
      <text>
        <r>
          <rPr>
            <b/>
            <sz val="9"/>
            <color indexed="81"/>
            <rFont val="Tahoma"/>
            <family val="2"/>
          </rPr>
          <t>Each workout represents one full training day.</t>
        </r>
      </text>
    </comment>
  </commentList>
</comments>
</file>

<file path=xl/sharedStrings.xml><?xml version="1.0" encoding="utf-8"?>
<sst xmlns="http://schemas.openxmlformats.org/spreadsheetml/2006/main" count="3572" uniqueCount="217">
  <si>
    <t>Set 1</t>
  </si>
  <si>
    <t>Set 2</t>
  </si>
  <si>
    <t>Set 3</t>
  </si>
  <si>
    <t>Set 4</t>
  </si>
  <si>
    <t>Set 5</t>
  </si>
  <si>
    <t>Set 6</t>
  </si>
  <si>
    <t>% 1RM</t>
  </si>
  <si>
    <t>Chart</t>
  </si>
  <si>
    <t>Deviation</t>
  </si>
  <si>
    <t>Rounding</t>
  </si>
  <si>
    <t>8+</t>
  </si>
  <si>
    <t>Estimated 1RM</t>
  </si>
  <si>
    <t>Squat</t>
  </si>
  <si>
    <t>OHP</t>
  </si>
  <si>
    <t>2+</t>
  </si>
  <si>
    <t>Workout</t>
  </si>
  <si>
    <t>Exercise</t>
  </si>
  <si>
    <t>Bench Press</t>
  </si>
  <si>
    <t>Total Chest Volume</t>
  </si>
  <si>
    <t>10+</t>
  </si>
  <si>
    <t>Total Deltoid Volume</t>
  </si>
  <si>
    <t>12+</t>
  </si>
  <si>
    <t>Total Triceps Volume</t>
  </si>
  <si>
    <t>Back Extensions</t>
  </si>
  <si>
    <t>Total Upper Back Volume</t>
  </si>
  <si>
    <t>Total Lower Back Volume</t>
  </si>
  <si>
    <t>Total Trapezius Volume</t>
  </si>
  <si>
    <t>Total Biceps Volume</t>
  </si>
  <si>
    <t>Total Quads Volume</t>
  </si>
  <si>
    <t>Total Hamstrings Volume</t>
  </si>
  <si>
    <t>Total Calves Volume</t>
  </si>
  <si>
    <t>REST</t>
  </si>
  <si>
    <t>Heavy
OHP</t>
  </si>
  <si>
    <t>Calculated 1RM</t>
  </si>
  <si>
    <t>Chest Fly</t>
  </si>
  <si>
    <t>Triceps 1</t>
  </si>
  <si>
    <t>Triceps 2</t>
  </si>
  <si>
    <t>Lateral Deltoids</t>
  </si>
  <si>
    <t>Back - Pulling</t>
  </si>
  <si>
    <t>Back - Rowing</t>
  </si>
  <si>
    <t>Dumbbell Bench Press</t>
  </si>
  <si>
    <t>Dumbbell Flys</t>
  </si>
  <si>
    <t>Close-Grip Bench Press</t>
  </si>
  <si>
    <t>Cable Tricep Extensions</t>
  </si>
  <si>
    <t>Pull-Ups</t>
  </si>
  <si>
    <t>Dumbbell Rows</t>
  </si>
  <si>
    <t>Cable Crossovers</t>
  </si>
  <si>
    <t>Dips</t>
  </si>
  <si>
    <t>Dumbbell Tricep Kickbacks</t>
  </si>
  <si>
    <t>Barbell Rows</t>
  </si>
  <si>
    <t>Incline Bench Press</t>
  </si>
  <si>
    <t>Machine Chest Flys</t>
  </si>
  <si>
    <t>Overhead Tricep Extensions</t>
  </si>
  <si>
    <t>Skullcrushers</t>
  </si>
  <si>
    <t>T-Bar Rows</t>
  </si>
  <si>
    <t>Machine Chest Press</t>
  </si>
  <si>
    <t>Seated Cable Rows</t>
  </si>
  <si>
    <t>Incline Machine Chest Press</t>
  </si>
  <si>
    <t>Biceps 1</t>
  </si>
  <si>
    <t>Biceps 2</t>
  </si>
  <si>
    <t>Trapezius</t>
  </si>
  <si>
    <t>Hamstrings</t>
  </si>
  <si>
    <t>Muscle Group</t>
  </si>
  <si>
    <t>Selection</t>
  </si>
  <si>
    <t>Dumbbell Curls</t>
  </si>
  <si>
    <t>Barbell Curls</t>
  </si>
  <si>
    <t>Barbell Shrugs</t>
  </si>
  <si>
    <t>Leg Press</t>
  </si>
  <si>
    <t>Concentration Curls</t>
  </si>
  <si>
    <t>EZ Bar Curls</t>
  </si>
  <si>
    <t>Dumbbell Shrugs</t>
  </si>
  <si>
    <t>Bulgarian Split Squats</t>
  </si>
  <si>
    <t>Dumbbell Preacher Curls</t>
  </si>
  <si>
    <t>Preacher Curls</t>
  </si>
  <si>
    <t>Lying Leg Curls</t>
  </si>
  <si>
    <t>Single-Arm Cable Curls</t>
  </si>
  <si>
    <t>Cable Curls</t>
  </si>
  <si>
    <t>Front Squats</t>
  </si>
  <si>
    <t>Seated Leg Curls</t>
  </si>
  <si>
    <t>Hack Squat</t>
  </si>
  <si>
    <t>Calves</t>
  </si>
  <si>
    <t>Leg Extensions</t>
  </si>
  <si>
    <t>Seated Calve Raises</t>
  </si>
  <si>
    <t>Standing Calve Raises</t>
  </si>
  <si>
    <t>Quads 1</t>
  </si>
  <si>
    <t>Quads 2</t>
  </si>
  <si>
    <t>Reps</t>
  </si>
  <si>
    <t>Weight</t>
  </si>
  <si>
    <t>Chest - Fly</t>
  </si>
  <si>
    <t>CYCLE 1</t>
  </si>
  <si>
    <t>CYCLE 2</t>
  </si>
  <si>
    <t>CYCLE 3</t>
  </si>
  <si>
    <t>Heavy
Bench</t>
  </si>
  <si>
    <t>Heavy
Squats</t>
  </si>
  <si>
    <t>Light
Squats</t>
  </si>
  <si>
    <t>Estimated Reps at Percent of 1 Repetition Maximum</t>
  </si>
  <si>
    <t>Brzycki</t>
  </si>
  <si>
    <t>Baechle</t>
  </si>
  <si>
    <t>AVG</t>
  </si>
  <si>
    <t>REPS</t>
  </si>
  <si>
    <t>Remedios</t>
  </si>
  <si>
    <t>Hamstrings 1</t>
  </si>
  <si>
    <t>Hamstrings 2</t>
  </si>
  <si>
    <t>Exercise Selection</t>
  </si>
  <si>
    <t>Chest</t>
  </si>
  <si>
    <t>Legs</t>
  </si>
  <si>
    <t>Shoulders</t>
  </si>
  <si>
    <t>Seated OHP</t>
  </si>
  <si>
    <t>Chest - Press 2</t>
  </si>
  <si>
    <t>Chest - Press 1</t>
  </si>
  <si>
    <t>Working 1RM</t>
  </si>
  <si>
    <t>Cycle 1</t>
  </si>
  <si>
    <t>Cycle 2</t>
  </si>
  <si>
    <t>Cycle 3</t>
  </si>
  <si>
    <t>Round</t>
  </si>
  <si>
    <t>Round 1</t>
  </si>
  <si>
    <t>Round 2</t>
  </si>
  <si>
    <t>Round 3</t>
  </si>
  <si>
    <t>Round 4</t>
  </si>
  <si>
    <t>Dumbbell Shoulder Press</t>
  </si>
  <si>
    <t>DELOAD</t>
  </si>
  <si>
    <t>Incline Dumbbell Flys</t>
  </si>
  <si>
    <t>Machine Tricep Extensions</t>
  </si>
  <si>
    <t>Dumbbell Skullcrushers</t>
  </si>
  <si>
    <t>Deload
Bench</t>
  </si>
  <si>
    <t>Deload
Back</t>
  </si>
  <si>
    <t>Deload
Squats</t>
  </si>
  <si>
    <t>Deload
OHP</t>
  </si>
  <si>
    <t>DELOAD (65%)</t>
  </si>
  <si>
    <t>Front Barbell Raise</t>
  </si>
  <si>
    <t>Lateral Deltoids 2</t>
  </si>
  <si>
    <t>Lateral Deltoids 1</t>
  </si>
  <si>
    <t>Dumbbell Lunges</t>
  </si>
  <si>
    <t>Barbell Lunges</t>
  </si>
  <si>
    <t>Dumbbell Stiff-Leg Deadlifts</t>
  </si>
  <si>
    <t>Stiff-Leg Deadlifts</t>
  </si>
  <si>
    <t>Rear Deltoids</t>
  </si>
  <si>
    <t>Reverse Pec Deck</t>
  </si>
  <si>
    <t>Rear Deltoid Flys</t>
  </si>
  <si>
    <t>Face Pulls</t>
  </si>
  <si>
    <t>Cycle 4</t>
  </si>
  <si>
    <t>Cycle 5</t>
  </si>
  <si>
    <t>Cycle 6</t>
  </si>
  <si>
    <t>Cycle 7</t>
  </si>
  <si>
    <t>Cycle 8</t>
  </si>
  <si>
    <t>Cycle 9</t>
  </si>
  <si>
    <t>Cycle 10</t>
  </si>
  <si>
    <t>Cycle 11</t>
  </si>
  <si>
    <t>Cycle 12</t>
  </si>
  <si>
    <t>CYCLE 4</t>
  </si>
  <si>
    <t>CYCLE 6</t>
  </si>
  <si>
    <t>CYCLE 5</t>
  </si>
  <si>
    <t>CYCLE 7</t>
  </si>
  <si>
    <t>CYCLE 8</t>
  </si>
  <si>
    <t>CYCLE 9</t>
  </si>
  <si>
    <t>CYCLE 10</t>
  </si>
  <si>
    <t>CYCLE 11</t>
  </si>
  <si>
    <t>CYCLE 12</t>
  </si>
  <si>
    <t>ESTIMATED 1RM PROGRESSION</t>
  </si>
  <si>
    <t>Floor Press</t>
  </si>
  <si>
    <t>Bench Dips</t>
  </si>
  <si>
    <t>Cable Y Raise</t>
  </si>
  <si>
    <t>Cable Rear Lateral Raise</t>
  </si>
  <si>
    <t>Barbell Rear Deltoid Row</t>
  </si>
  <si>
    <t>Chest Compound</t>
  </si>
  <si>
    <t>Deltoids Compound</t>
  </si>
  <si>
    <t>Lateral Dumbbell Raise</t>
  </si>
  <si>
    <t>Lateral Cable Raise</t>
  </si>
  <si>
    <t>Machine Lateral Raise</t>
  </si>
  <si>
    <t>Cable Shrugs</t>
  </si>
  <si>
    <t>Trap Bar Shrugs</t>
  </si>
  <si>
    <t>Smith Machine Shrugs</t>
  </si>
  <si>
    <t>Single-Calf Stair Raises</t>
  </si>
  <si>
    <t>Donkey Calve Raises</t>
  </si>
  <si>
    <t>Smith Machine Calve Raises</t>
  </si>
  <si>
    <t>Single-Arm Machine Curls</t>
  </si>
  <si>
    <t>Machine Bicep Curls</t>
  </si>
  <si>
    <t>Quadriceps</t>
  </si>
  <si>
    <t>Quadriceps Compound</t>
  </si>
  <si>
    <t>Single-Arm Cable Pulldowns</t>
  </si>
  <si>
    <t>Lat Pulldowns</t>
  </si>
  <si>
    <t>Chin-Ups</t>
  </si>
  <si>
    <t>Machine Pullover</t>
  </si>
  <si>
    <t>Machine Rows</t>
  </si>
  <si>
    <t>Smith Machine Rows</t>
  </si>
  <si>
    <t>Front Squat</t>
  </si>
  <si>
    <t>Start</t>
  </si>
  <si>
    <t>Pull Compound</t>
  </si>
  <si>
    <t>Deadlift</t>
  </si>
  <si>
    <t>Sumo Deadlift</t>
  </si>
  <si>
    <t>Light
Pull</t>
  </si>
  <si>
    <t>Heavy
Pull</t>
  </si>
  <si>
    <t>Back - Pull - Heavy</t>
  </si>
  <si>
    <t>Back - Pull - Light</t>
  </si>
  <si>
    <t>Back - Row - Heavy</t>
  </si>
  <si>
    <t>Back - Row - Light</t>
  </si>
  <si>
    <t>Trapezius - Heavy</t>
  </si>
  <si>
    <t>Trapezius - Light</t>
  </si>
  <si>
    <t>Chest Press - Light</t>
  </si>
  <si>
    <t>Chest Press - Heavy</t>
  </si>
  <si>
    <t>HYBRID 5</t>
  </si>
  <si>
    <t>Version</t>
  </si>
  <si>
    <t>Publish Date</t>
  </si>
  <si>
    <t>Author</t>
  </si>
  <si>
    <t>Igor Opeshansky</t>
  </si>
  <si>
    <t>Publisher</t>
  </si>
  <si>
    <t>Vitruvian Physique Inc.</t>
  </si>
  <si>
    <t>Hybrid 5 Information</t>
  </si>
  <si>
    <t>STEP 1: LIFT SELECTION</t>
  </si>
  <si>
    <t>STEP 2: 1-REP MAX ESTIMATION</t>
  </si>
  <si>
    <t>STEP 4: EXERCISE SELECTIONS</t>
  </si>
  <si>
    <t>STEP 5: ACCESSORY EXERCISE SELECTIONS (OPTIONAL)</t>
  </si>
  <si>
    <t>STEP 3: CYCLE-TO-CYCLE INCREASE</t>
  </si>
  <si>
    <t>LBS</t>
  </si>
  <si>
    <t>KG</t>
  </si>
  <si>
    <t>LBS or KG:</t>
  </si>
  <si>
    <r>
      <t xml:space="preserve">Incline Dumbbell </t>
    </r>
    <r>
      <rPr>
        <b/>
        <sz val="14"/>
        <color theme="0"/>
        <rFont val="Calibri"/>
        <family val="2"/>
        <scheme val="minor"/>
      </rPr>
      <t>Hex press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</si>
</sst>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1009]mmmm\ d\,\ yyyy;@"/>
    <numFmt numFmtId="166" formatCode="0.0"/>
  </numFmts>
  <fonts count="43"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b/>
      <sz val="14"/>
      <name val="Calibri"/>
      <family val="2"/>
      <scheme val="minor"/>
    </font>
    <font>
      <b/>
      <sz val="18"/>
      <color theme="0"/>
      <name val="Calibri"/>
      <family val="2"/>
      <scheme val="minor"/>
    </font>
    <font>
      <b/>
      <sz val="24"/>
      <color theme="1"/>
      <name val="Calibri"/>
      <family val="2"/>
      <scheme val="minor"/>
    </font>
    <font>
      <b/>
      <sz val="24"/>
      <name val="Calibri"/>
      <family val="2"/>
      <scheme val="minor"/>
    </font>
    <font>
      <sz val="14"/>
      <color theme="1"/>
      <name val="Calibri"/>
      <family val="2"/>
      <scheme val="minor"/>
    </font>
    <font>
      <b/>
      <sz val="24"/>
      <color theme="1"/>
      <name val="Calibri"/>
      <family val="2"/>
      <scheme val="minor"/>
    </font>
    <font>
      <b/>
      <sz val="24"/>
      <name val="Calibri"/>
      <family val="2"/>
      <scheme val="minor"/>
    </font>
    <font>
      <b/>
      <sz val="14"/>
      <color theme="0"/>
      <name val="Calibri"/>
      <family val="2"/>
      <scheme val="minor"/>
    </font>
    <font>
      <b/>
      <sz val="14"/>
      <color theme="1"/>
      <name val="Calibri"/>
      <family val="2"/>
      <scheme val="minor"/>
    </font>
    <font>
      <b/>
      <sz val="14"/>
      <color rgb="FFFF0000"/>
      <name val="Calibri"/>
      <family val="2"/>
      <scheme val="minor"/>
    </font>
    <font>
      <b/>
      <sz val="18"/>
      <color theme="0"/>
      <name val="Calibri"/>
      <family val="2"/>
      <scheme val="minor"/>
    </font>
    <font>
      <sz val="24"/>
      <color theme="1"/>
      <name val="Bebas Neue"/>
      <family val="2"/>
    </font>
    <font>
      <b/>
      <sz val="22"/>
      <color theme="0"/>
      <name val="Calibri"/>
      <family val="2"/>
      <scheme val="minor"/>
    </font>
    <font>
      <sz val="36"/>
      <color theme="1"/>
      <name val="Bebas Neue"/>
      <family val="2"/>
    </font>
    <font>
      <b/>
      <sz val="14"/>
      <color rgb="FF000000"/>
      <name val="Calibri"/>
      <family val="2"/>
      <scheme val="minor"/>
    </font>
    <font>
      <b/>
      <sz val="12.5"/>
      <color rgb="FF000000"/>
      <name val="Calibri"/>
      <family val="2"/>
      <scheme val="minor"/>
    </font>
    <font>
      <sz val="12.5"/>
      <color rgb="FF000000"/>
      <name val="Calibri"/>
      <family val="2"/>
      <scheme val="minor"/>
    </font>
    <font>
      <sz val="13"/>
      <color rgb="FF000000"/>
      <name val="Calibri"/>
      <family val="2"/>
      <scheme val="minor"/>
    </font>
    <font>
      <b/>
      <sz val="13"/>
      <color rgb="FFC00000"/>
      <name val="Calibri"/>
      <family val="2"/>
      <scheme val="minor"/>
    </font>
    <font>
      <sz val="14"/>
      <color theme="1"/>
      <name val="Calibri"/>
      <family val="2"/>
      <scheme val="minor"/>
    </font>
    <font>
      <b/>
      <sz val="24"/>
      <name val="Calibri"/>
      <family val="2"/>
      <scheme val="minor"/>
    </font>
    <font>
      <b/>
      <sz val="14"/>
      <color theme="0"/>
      <name val="Calibri"/>
      <family val="2"/>
      <scheme val="minor"/>
    </font>
    <font>
      <b/>
      <sz val="14"/>
      <name val="Calibri"/>
      <family val="2"/>
      <scheme val="minor"/>
    </font>
    <font>
      <b/>
      <sz val="14"/>
      <color theme="1"/>
      <name val="Calibri"/>
      <family val="2"/>
      <scheme val="minor"/>
    </font>
    <font>
      <sz val="14"/>
      <color theme="0"/>
      <name val="Calibri"/>
      <family val="2"/>
      <scheme val="minor"/>
    </font>
    <font>
      <sz val="16"/>
      <color theme="1"/>
      <name val="Bebas Neue"/>
      <family val="2"/>
    </font>
    <font>
      <sz val="24"/>
      <color theme="0"/>
      <name val="Bebas Neue"/>
      <family val="2"/>
    </font>
    <font>
      <b/>
      <sz val="22"/>
      <color theme="1"/>
      <name val="Calibri"/>
      <family val="2"/>
      <scheme val="minor"/>
    </font>
    <font>
      <b/>
      <sz val="20"/>
      <color theme="1"/>
      <name val="Calibri"/>
      <family val="2"/>
      <scheme val="minor"/>
    </font>
    <font>
      <b/>
      <sz val="13"/>
      <color theme="0"/>
      <name val="Calibri"/>
      <family val="2"/>
      <scheme val="minor"/>
    </font>
    <font>
      <sz val="13"/>
      <color theme="1"/>
      <name val="Calibri"/>
      <family val="2"/>
      <scheme val="minor"/>
    </font>
    <font>
      <b/>
      <sz val="13"/>
      <color theme="1"/>
      <name val="Calibri"/>
      <family val="2"/>
      <scheme val="minor"/>
    </font>
    <font>
      <sz val="9"/>
      <color indexed="81"/>
      <name val="Tahoma"/>
      <family val="2"/>
    </font>
    <font>
      <b/>
      <sz val="9"/>
      <color indexed="81"/>
      <name val="Tahoma"/>
      <family val="2"/>
    </font>
    <font>
      <b/>
      <sz val="11"/>
      <color theme="1"/>
      <name val="Calibri"/>
      <family val="2"/>
      <scheme val="minor"/>
    </font>
    <font>
      <sz val="14"/>
      <name val="Calibri"/>
      <family val="2"/>
      <scheme val="minor"/>
    </font>
    <font>
      <b/>
      <sz val="14"/>
      <color rgb="FFC00000"/>
      <name val="Calibri"/>
      <family val="2"/>
      <scheme val="minor"/>
    </font>
    <font>
      <b/>
      <sz val="28"/>
      <color theme="1"/>
      <name val="Calibri"/>
      <family val="2"/>
      <scheme val="minor"/>
    </font>
  </fonts>
  <fills count="17">
    <fill>
      <patternFill patternType="none"/>
    </fill>
    <fill>
      <patternFill patternType="gray125"/>
    </fill>
    <fill>
      <patternFill patternType="solid">
        <fgColor rgb="FFFFD9D9"/>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353535"/>
        <bgColor indexed="64"/>
      </patternFill>
    </fill>
    <fill>
      <patternFill patternType="solid">
        <fgColor rgb="FF0F6D75"/>
        <bgColor indexed="64"/>
      </patternFill>
    </fill>
    <fill>
      <patternFill patternType="solid">
        <fgColor rgb="FF49C3CB"/>
        <bgColor indexed="64"/>
      </patternFill>
    </fill>
    <fill>
      <patternFill patternType="solid">
        <fgColor rgb="FF1D1E1E"/>
        <bgColor indexed="64"/>
      </patternFill>
    </fill>
    <fill>
      <patternFill patternType="solid">
        <fgColor rgb="FFC5C5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8" tint="0.79998168889431442"/>
        <bgColor indexed="64"/>
      </patternFill>
    </fill>
  </fills>
  <borders count="86">
    <border>
      <left/>
      <right/>
      <top/>
      <bottom/>
      <diagonal/>
    </border>
    <border>
      <left style="thin">
        <color auto="1"/>
      </left>
      <right style="hair">
        <color auto="1"/>
      </right>
      <top/>
      <bottom style="thin">
        <color auto="1"/>
      </bottom>
      <diagonal/>
    </border>
    <border>
      <left/>
      <right style="hair">
        <color auto="1"/>
      </right>
      <top/>
      <bottom style="thin">
        <color auto="1"/>
      </bottom>
      <diagonal/>
    </border>
    <border>
      <left style="hair">
        <color auto="1"/>
      </left>
      <right style="hair">
        <color auto="1"/>
      </right>
      <top style="thin">
        <color auto="1"/>
      </top>
      <bottom style="thin">
        <color auto="1"/>
      </bottom>
      <diagonal/>
    </border>
    <border>
      <left/>
      <right/>
      <top/>
      <bottom style="thin">
        <color auto="1"/>
      </bottom>
      <diagonal/>
    </border>
    <border>
      <left style="hair">
        <color auto="1"/>
      </left>
      <right style="hair">
        <color auto="1"/>
      </right>
      <top/>
      <bottom style="thin">
        <color auto="1"/>
      </bottom>
      <diagonal/>
    </border>
    <border>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medium">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medium">
        <color theme="0"/>
      </left>
      <right/>
      <top style="medium">
        <color theme="0"/>
      </top>
      <bottom style="double">
        <color auto="1"/>
      </bottom>
      <diagonal/>
    </border>
    <border>
      <left/>
      <right/>
      <top style="medium">
        <color theme="0"/>
      </top>
      <bottom style="double">
        <color auto="1"/>
      </bottom>
      <diagonal/>
    </border>
    <border>
      <left/>
      <right style="medium">
        <color theme="0"/>
      </right>
      <top style="medium">
        <color theme="0"/>
      </top>
      <bottom style="double">
        <color auto="1"/>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theme="0"/>
      </right>
      <top style="thin">
        <color auto="1"/>
      </top>
      <bottom style="thin">
        <color auto="1"/>
      </bottom>
      <diagonal/>
    </border>
    <border>
      <left style="medium">
        <color theme="0"/>
      </left>
      <right style="thin">
        <color auto="1"/>
      </right>
      <top/>
      <bottom style="thin">
        <color auto="1"/>
      </bottom>
      <diagonal/>
    </border>
    <border>
      <left/>
      <right style="medium">
        <color theme="0"/>
      </right>
      <top/>
      <bottom style="thin">
        <color auto="1"/>
      </bottom>
      <diagonal/>
    </border>
    <border>
      <left style="medium">
        <color theme="0"/>
      </left>
      <right style="thin">
        <color auto="1"/>
      </right>
      <top/>
      <bottom/>
      <diagonal/>
    </border>
    <border>
      <left style="medium">
        <color theme="0"/>
      </left>
      <right style="thin">
        <color auto="1"/>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right/>
      <top style="medium">
        <color theme="0"/>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hair">
        <color auto="1"/>
      </left>
      <right style="hair">
        <color auto="1"/>
      </right>
      <top style="medium">
        <color theme="0"/>
      </top>
      <bottom style="hair">
        <color auto="1"/>
      </bottom>
      <diagonal/>
    </border>
    <border>
      <left style="hair">
        <color auto="1"/>
      </left>
      <right style="hair">
        <color auto="1"/>
      </right>
      <top/>
      <bottom style="medium">
        <color theme="0"/>
      </bottom>
      <diagonal/>
    </border>
    <border>
      <left style="hair">
        <color auto="1"/>
      </left>
      <right style="hair">
        <color auto="1"/>
      </right>
      <top style="hair">
        <color auto="1"/>
      </top>
      <bottom style="medium">
        <color theme="0"/>
      </bottom>
      <diagonal/>
    </border>
    <border>
      <left style="medium">
        <color theme="0"/>
      </left>
      <right style="medium">
        <color theme="0"/>
      </right>
      <top style="medium">
        <color theme="0"/>
      </top>
      <bottom style="double">
        <color theme="0"/>
      </bottom>
      <diagonal/>
    </border>
    <border>
      <left style="medium">
        <color theme="0"/>
      </left>
      <right/>
      <top/>
      <bottom style="double">
        <color theme="0"/>
      </bottom>
      <diagonal/>
    </border>
    <border>
      <left/>
      <right style="medium">
        <color theme="0"/>
      </right>
      <top/>
      <bottom style="double">
        <color theme="0"/>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theme="0"/>
      </right>
      <top style="thin">
        <color auto="1"/>
      </top>
      <bottom/>
      <diagonal/>
    </border>
    <border>
      <left style="thin">
        <color auto="1"/>
      </left>
      <right/>
      <top/>
      <bottom style="medium">
        <color theme="0"/>
      </bottom>
      <diagonal/>
    </border>
    <border>
      <left/>
      <right style="hair">
        <color auto="1"/>
      </right>
      <top style="medium">
        <color theme="0"/>
      </top>
      <bottom style="medium">
        <color theme="0"/>
      </bottom>
      <diagonal/>
    </border>
    <border>
      <left style="hair">
        <color auto="1"/>
      </left>
      <right/>
      <top style="medium">
        <color theme="0"/>
      </top>
      <bottom style="medium">
        <color theme="0"/>
      </bottom>
      <diagonal/>
    </border>
    <border>
      <left style="medium">
        <color theme="0"/>
      </left>
      <right style="hair">
        <color auto="1"/>
      </right>
      <top style="medium">
        <color theme="0"/>
      </top>
      <bottom style="medium">
        <color theme="0"/>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double">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hair">
        <color auto="1"/>
      </right>
      <top style="double">
        <color auto="1"/>
      </top>
      <bottom/>
      <diagonal/>
    </border>
    <border>
      <left/>
      <right style="hair">
        <color auto="1"/>
      </right>
      <top/>
      <bottom/>
      <diagonal/>
    </border>
    <border>
      <left/>
      <right style="hair">
        <color auto="1"/>
      </right>
      <top/>
      <bottom style="medium">
        <color auto="1"/>
      </bottom>
      <diagonal/>
    </border>
    <border>
      <left/>
      <right style="hair">
        <color auto="1"/>
      </right>
      <top style="medium">
        <color theme="0"/>
      </top>
      <bottom style="thin">
        <color auto="1"/>
      </bottom>
      <diagonal/>
    </border>
    <border>
      <left style="thin">
        <color auto="1"/>
      </left>
      <right style="hair">
        <color auto="1"/>
      </right>
      <top style="medium">
        <color theme="0"/>
      </top>
      <bottom style="thin">
        <color auto="1"/>
      </bottom>
      <diagonal/>
    </border>
    <border>
      <left style="medium">
        <color theme="0"/>
      </left>
      <right style="medium">
        <color theme="0"/>
      </right>
      <top/>
      <bottom style="double">
        <color theme="0"/>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hair">
        <color auto="1"/>
      </left>
      <right style="hair">
        <color auto="1"/>
      </right>
      <top style="double">
        <color theme="0"/>
      </top>
      <bottom style="hair">
        <color auto="1"/>
      </bottom>
      <diagonal/>
    </border>
    <border>
      <left style="hair">
        <color auto="1"/>
      </left>
      <right style="medium">
        <color theme="0"/>
      </right>
      <top style="double">
        <color theme="0"/>
      </top>
      <bottom style="hair">
        <color auto="1"/>
      </bottom>
      <diagonal/>
    </border>
    <border>
      <left style="hair">
        <color auto="1"/>
      </left>
      <right style="medium">
        <color theme="0"/>
      </right>
      <top style="hair">
        <color auto="1"/>
      </top>
      <bottom style="hair">
        <color auto="1"/>
      </bottom>
      <diagonal/>
    </border>
    <border>
      <left style="hair">
        <color auto="1"/>
      </left>
      <right style="medium">
        <color theme="0"/>
      </right>
      <top style="hair">
        <color auto="1"/>
      </top>
      <bottom style="medium">
        <color theme="0"/>
      </bottom>
      <diagonal/>
    </border>
    <border>
      <left style="hair">
        <color auto="1"/>
      </left>
      <right style="medium">
        <color theme="0"/>
      </right>
      <top style="medium">
        <color theme="0"/>
      </top>
      <bottom style="medium">
        <color theme="0"/>
      </bottom>
      <diagonal/>
    </border>
    <border>
      <left style="hair">
        <color auto="1"/>
      </left>
      <right style="medium">
        <color theme="0"/>
      </right>
      <top/>
      <bottom style="hair">
        <color auto="1"/>
      </bottom>
      <diagonal/>
    </border>
    <border>
      <left/>
      <right style="medium">
        <color theme="0"/>
      </right>
      <top style="medium">
        <color theme="0"/>
      </top>
      <bottom style="double">
        <color theme="0"/>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9" fontId="1" fillId="0" borderId="0" applyFont="0" applyFill="0" applyBorder="0" applyAlignment="0" applyProtection="0"/>
  </cellStyleXfs>
  <cellXfs count="400">
    <xf numFmtId="0" fontId="0" fillId="0" borderId="0" xfId="0"/>
    <xf numFmtId="0" fontId="2" fillId="9" borderId="0" xfId="0" applyFont="1" applyFill="1" applyAlignment="1">
      <alignment horizontal="center" vertical="center"/>
    </xf>
    <xf numFmtId="0" fontId="2" fillId="4" borderId="0" xfId="0" applyFont="1" applyFill="1" applyAlignment="1">
      <alignment horizontal="center" vertical="center"/>
    </xf>
    <xf numFmtId="0" fontId="2" fillId="0" borderId="0" xfId="0" applyFont="1" applyAlignment="1">
      <alignment horizontal="center" vertical="center"/>
    </xf>
    <xf numFmtId="0" fontId="3" fillId="4" borderId="14" xfId="0" applyFont="1" applyFill="1" applyBorder="1" applyAlignment="1">
      <alignment horizontal="center" vertical="center"/>
    </xf>
    <xf numFmtId="0" fontId="2" fillId="4" borderId="6" xfId="0" applyFont="1" applyFill="1" applyBorder="1" applyAlignment="1">
      <alignment horizontal="center" vertical="center"/>
    </xf>
    <xf numFmtId="0" fontId="2" fillId="9" borderId="0" xfId="0" applyFont="1" applyFill="1" applyAlignment="1">
      <alignment horizontal="center"/>
    </xf>
    <xf numFmtId="0" fontId="2" fillId="4" borderId="0" xfId="0" applyFont="1" applyFill="1" applyAlignment="1">
      <alignment horizontal="center"/>
    </xf>
    <xf numFmtId="0" fontId="2" fillId="0" borderId="0" xfId="0" applyFont="1" applyAlignment="1">
      <alignment horizontal="center"/>
    </xf>
    <xf numFmtId="0" fontId="2" fillId="6" borderId="29" xfId="0" applyFont="1" applyFill="1" applyBorder="1" applyAlignment="1">
      <alignment horizontal="center" vertical="center"/>
    </xf>
    <xf numFmtId="0" fontId="2" fillId="9" borderId="30" xfId="0" applyFont="1" applyFill="1" applyBorder="1" applyAlignment="1">
      <alignment horizontal="center" vertical="center"/>
    </xf>
    <xf numFmtId="0" fontId="4" fillId="9" borderId="12" xfId="0" applyFont="1" applyFill="1" applyBorder="1" applyAlignment="1">
      <alignment horizontal="center" vertical="center"/>
    </xf>
    <xf numFmtId="0" fontId="4" fillId="12" borderId="47" xfId="0" applyFont="1" applyFill="1" applyBorder="1" applyAlignment="1">
      <alignment horizontal="center" vertical="center"/>
    </xf>
    <xf numFmtId="0" fontId="9" fillId="9" borderId="0" xfId="0" applyFont="1" applyFill="1" applyAlignment="1">
      <alignment horizontal="center" vertical="center"/>
    </xf>
    <xf numFmtId="0" fontId="9" fillId="4" borderId="0" xfId="0" applyFont="1" applyFill="1" applyAlignment="1">
      <alignment horizontal="center" vertical="center"/>
    </xf>
    <xf numFmtId="0" fontId="9" fillId="0" borderId="0" xfId="0" applyFont="1" applyAlignment="1">
      <alignment horizontal="center" vertical="center"/>
    </xf>
    <xf numFmtId="0" fontId="12" fillId="9" borderId="11" xfId="0" applyFont="1" applyFill="1" applyBorder="1" applyAlignment="1">
      <alignment horizontal="center" vertical="center"/>
    </xf>
    <xf numFmtId="0" fontId="12" fillId="9" borderId="13" xfId="0" applyFont="1" applyFill="1" applyBorder="1" applyAlignment="1">
      <alignment horizontal="center" vertical="center"/>
    </xf>
    <xf numFmtId="0" fontId="12" fillId="12" borderId="45" xfId="0" applyFont="1" applyFill="1" applyBorder="1" applyAlignment="1">
      <alignment horizontal="center" vertical="center"/>
    </xf>
    <xf numFmtId="0" fontId="12" fillId="12" borderId="26" xfId="0" applyFont="1" applyFill="1" applyBorder="1" applyAlignment="1">
      <alignment horizontal="center" vertical="center"/>
    </xf>
    <xf numFmtId="0" fontId="13" fillId="4" borderId="14" xfId="0" applyFont="1" applyFill="1" applyBorder="1" applyAlignment="1">
      <alignment horizontal="center" vertical="center"/>
    </xf>
    <xf numFmtId="0" fontId="9" fillId="7" borderId="1" xfId="0" applyFont="1" applyFill="1" applyBorder="1" applyAlignment="1">
      <alignment horizontal="center" vertical="center"/>
    </xf>
    <xf numFmtId="164" fontId="9" fillId="7" borderId="2" xfId="0" applyNumberFormat="1" applyFont="1" applyFill="1" applyBorder="1" applyAlignment="1">
      <alignment horizontal="center" vertical="center"/>
    </xf>
    <xf numFmtId="0" fontId="9" fillId="7" borderId="2" xfId="0" applyFont="1" applyFill="1" applyBorder="1" applyAlignment="1">
      <alignment horizontal="center" vertical="center"/>
    </xf>
    <xf numFmtId="0" fontId="9" fillId="6" borderId="4" xfId="0" applyFont="1" applyFill="1" applyBorder="1" applyAlignment="1">
      <alignment horizontal="center" vertical="center"/>
    </xf>
    <xf numFmtId="164" fontId="9" fillId="7" borderId="5" xfId="1" applyNumberFormat="1" applyFont="1" applyFill="1" applyBorder="1" applyAlignment="1">
      <alignment horizontal="center" vertical="center"/>
    </xf>
    <xf numFmtId="0" fontId="13" fillId="8" borderId="14" xfId="0" applyFont="1" applyFill="1" applyBorder="1" applyAlignment="1">
      <alignment horizontal="center" vertical="center"/>
    </xf>
    <xf numFmtId="0" fontId="9" fillId="4" borderId="1" xfId="0" applyFont="1" applyFill="1" applyBorder="1" applyAlignment="1">
      <alignment horizontal="center" vertical="center"/>
    </xf>
    <xf numFmtId="164" fontId="9" fillId="4" borderId="2" xfId="0" applyNumberFormat="1" applyFont="1" applyFill="1" applyBorder="1" applyAlignment="1">
      <alignment horizontal="center" vertical="center"/>
    </xf>
    <xf numFmtId="0" fontId="9" fillId="4" borderId="2" xfId="0" applyFont="1" applyFill="1" applyBorder="1" applyAlignment="1">
      <alignment horizontal="center" vertical="center"/>
    </xf>
    <xf numFmtId="164" fontId="9" fillId="4" borderId="3" xfId="1" applyNumberFormat="1" applyFont="1" applyFill="1" applyBorder="1" applyAlignment="1">
      <alignment horizontal="center" vertical="center"/>
    </xf>
    <xf numFmtId="164" fontId="14" fillId="4" borderId="21" xfId="0" applyNumberFormat="1" applyFont="1" applyFill="1" applyBorder="1" applyAlignment="1">
      <alignment horizontal="center" vertical="center"/>
    </xf>
    <xf numFmtId="0" fontId="9" fillId="4" borderId="6" xfId="0" applyFont="1" applyFill="1" applyBorder="1" applyAlignment="1">
      <alignment horizontal="center" vertical="center"/>
    </xf>
    <xf numFmtId="164" fontId="9" fillId="4" borderId="5" xfId="1" applyNumberFormat="1" applyFont="1" applyFill="1" applyBorder="1" applyAlignment="1">
      <alignment horizontal="center" vertical="center"/>
    </xf>
    <xf numFmtId="0" fontId="9" fillId="4" borderId="3" xfId="0" applyFont="1" applyFill="1" applyBorder="1" applyAlignment="1">
      <alignment horizontal="center" vertical="center"/>
    </xf>
    <xf numFmtId="0" fontId="9" fillId="4" borderId="40" xfId="0" applyFont="1" applyFill="1" applyBorder="1" applyAlignment="1">
      <alignment horizontal="center" vertical="center"/>
    </xf>
    <xf numFmtId="164" fontId="9" fillId="4" borderId="6" xfId="0" applyNumberFormat="1" applyFont="1" applyFill="1" applyBorder="1" applyAlignment="1">
      <alignment horizontal="center" vertical="center"/>
    </xf>
    <xf numFmtId="164" fontId="9" fillId="4" borderId="6" xfId="1" applyNumberFormat="1" applyFont="1" applyFill="1" applyBorder="1" applyAlignment="1">
      <alignment horizontal="center" vertical="center"/>
    </xf>
    <xf numFmtId="164" fontId="14" fillId="4" borderId="19" xfId="0" applyNumberFormat="1" applyFont="1" applyFill="1" applyBorder="1" applyAlignment="1">
      <alignment horizontal="center" vertical="center"/>
    </xf>
    <xf numFmtId="0" fontId="9" fillId="9" borderId="0" xfId="0" applyFont="1" applyFill="1" applyAlignment="1">
      <alignment horizontal="center"/>
    </xf>
    <xf numFmtId="0" fontId="12" fillId="12" borderId="24" xfId="0" applyFont="1" applyFill="1" applyBorder="1" applyAlignment="1">
      <alignment horizontal="center"/>
    </xf>
    <xf numFmtId="0" fontId="9" fillId="4" borderId="0" xfId="0" applyFont="1" applyFill="1" applyAlignment="1">
      <alignment horizontal="center"/>
    </xf>
    <xf numFmtId="0" fontId="9" fillId="0" borderId="0" xfId="0" applyFont="1" applyAlignment="1">
      <alignment horizontal="center"/>
    </xf>
    <xf numFmtId="0" fontId="9" fillId="6" borderId="0" xfId="0" applyFont="1" applyFill="1" applyBorder="1" applyAlignment="1">
      <alignment horizontal="center" vertical="center"/>
    </xf>
    <xf numFmtId="0" fontId="12" fillId="11" borderId="7" xfId="0" applyFont="1" applyFill="1" applyBorder="1" applyAlignment="1">
      <alignment horizontal="center" vertical="center"/>
    </xf>
    <xf numFmtId="0" fontId="12" fillId="11" borderId="10" xfId="0" applyFont="1" applyFill="1" applyBorder="1" applyAlignment="1">
      <alignment horizontal="center" vertical="center"/>
    </xf>
    <xf numFmtId="0" fontId="9" fillId="5" borderId="29" xfId="0" applyFont="1" applyFill="1" applyBorder="1" applyAlignment="1">
      <alignment horizontal="center" vertical="center"/>
    </xf>
    <xf numFmtId="0" fontId="12" fillId="11" borderId="34" xfId="0" applyFont="1" applyFill="1" applyBorder="1" applyAlignment="1">
      <alignment horizontal="center" vertical="center"/>
    </xf>
    <xf numFmtId="0" fontId="9" fillId="6" borderId="29" xfId="0" applyFont="1" applyFill="1" applyBorder="1" applyAlignment="1">
      <alignment horizontal="center" vertical="center"/>
    </xf>
    <xf numFmtId="0" fontId="9" fillId="5" borderId="28" xfId="0" applyFont="1" applyFill="1" applyBorder="1" applyAlignment="1">
      <alignment horizontal="center" vertical="center"/>
    </xf>
    <xf numFmtId="0" fontId="12" fillId="11" borderId="9" xfId="0" applyFont="1" applyFill="1" applyBorder="1" applyAlignment="1">
      <alignment horizontal="center" vertical="center"/>
    </xf>
    <xf numFmtId="0" fontId="9" fillId="5" borderId="15" xfId="0" applyFont="1" applyFill="1" applyBorder="1" applyAlignment="1">
      <alignment horizontal="center" vertical="center"/>
    </xf>
    <xf numFmtId="0" fontId="12" fillId="11" borderId="35" xfId="0" applyFont="1" applyFill="1" applyBorder="1" applyAlignment="1">
      <alignment horizontal="center" vertical="center"/>
    </xf>
    <xf numFmtId="0" fontId="9" fillId="6" borderId="17" xfId="0" applyFont="1" applyFill="1" applyBorder="1" applyAlignment="1">
      <alignment horizontal="center" vertical="center"/>
    </xf>
    <xf numFmtId="0" fontId="9" fillId="5" borderId="18" xfId="0" applyFont="1" applyFill="1" applyBorder="1" applyAlignment="1">
      <alignment horizontal="center" vertical="center"/>
    </xf>
    <xf numFmtId="0" fontId="12" fillId="11" borderId="36" xfId="0" applyFont="1" applyFill="1" applyBorder="1" applyAlignment="1">
      <alignment horizontal="center" vertical="center"/>
    </xf>
    <xf numFmtId="0" fontId="12" fillId="12" borderId="27" xfId="0" applyFont="1" applyFill="1" applyBorder="1" applyAlignment="1">
      <alignment horizontal="center"/>
    </xf>
    <xf numFmtId="0" fontId="12" fillId="12" borderId="14" xfId="0" applyFont="1" applyFill="1" applyBorder="1" applyAlignment="1">
      <alignment horizontal="center"/>
    </xf>
    <xf numFmtId="9" fontId="22" fillId="14" borderId="0" xfId="1" applyFont="1" applyFill="1" applyBorder="1" applyAlignment="1">
      <alignment horizontal="center" vertical="center" wrapText="1"/>
    </xf>
    <xf numFmtId="9" fontId="22" fillId="14" borderId="8" xfId="1" applyFont="1" applyFill="1" applyBorder="1" applyAlignment="1">
      <alignment horizontal="center" vertical="center" wrapText="1"/>
    </xf>
    <xf numFmtId="0" fontId="20" fillId="3" borderId="53"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20" fillId="3" borderId="55" xfId="0" applyFont="1" applyFill="1" applyBorder="1" applyAlignment="1">
      <alignment horizontal="center" vertical="center" wrapText="1"/>
    </xf>
    <xf numFmtId="0" fontId="21" fillId="3" borderId="56" xfId="0" applyFont="1" applyFill="1" applyBorder="1" applyAlignment="1">
      <alignment horizontal="center" vertical="center" wrapText="1"/>
    </xf>
    <xf numFmtId="0" fontId="21" fillId="3" borderId="57" xfId="0" applyFont="1" applyFill="1" applyBorder="1" applyAlignment="1">
      <alignment horizontal="center" vertical="center" wrapText="1"/>
    </xf>
    <xf numFmtId="0" fontId="21" fillId="3" borderId="58" xfId="0" applyFont="1" applyFill="1" applyBorder="1" applyAlignment="1">
      <alignment horizontal="center" vertical="center" wrapText="1"/>
    </xf>
    <xf numFmtId="9" fontId="22" fillId="14" borderId="62" xfId="1" applyFont="1" applyFill="1" applyBorder="1" applyAlignment="1">
      <alignment horizontal="center" vertical="center" wrapText="1"/>
    </xf>
    <xf numFmtId="9" fontId="22" fillId="14" borderId="63" xfId="1" applyFont="1" applyFill="1" applyBorder="1" applyAlignment="1">
      <alignment horizontal="center" vertical="center" wrapText="1"/>
    </xf>
    <xf numFmtId="9" fontId="22" fillId="14" borderId="64" xfId="1" applyFont="1" applyFill="1" applyBorder="1" applyAlignment="1">
      <alignment horizontal="center" vertical="center" wrapText="1"/>
    </xf>
    <xf numFmtId="164" fontId="23" fillId="15" borderId="59" xfId="0" applyNumberFormat="1" applyFont="1" applyFill="1" applyBorder="1" applyAlignment="1">
      <alignment horizontal="center" vertical="center"/>
    </xf>
    <xf numFmtId="164" fontId="23" fillId="15" borderId="60" xfId="0" applyNumberFormat="1" applyFont="1" applyFill="1" applyBorder="1" applyAlignment="1">
      <alignment horizontal="center" vertical="center"/>
    </xf>
    <xf numFmtId="164" fontId="23" fillId="15" borderId="61" xfId="0" applyNumberFormat="1" applyFont="1" applyFill="1" applyBorder="1" applyAlignment="1">
      <alignment horizontal="center" vertical="center"/>
    </xf>
    <xf numFmtId="0" fontId="24" fillId="12" borderId="0" xfId="0" applyFont="1" applyFill="1" applyAlignment="1">
      <alignment horizontal="center" vertical="center"/>
    </xf>
    <xf numFmtId="0" fontId="24" fillId="12" borderId="0" xfId="0" applyFont="1" applyFill="1"/>
    <xf numFmtId="0" fontId="26" fillId="9" borderId="38" xfId="0" applyFont="1" applyFill="1" applyBorder="1" applyAlignment="1">
      <alignment horizontal="center" vertical="center"/>
    </xf>
    <xf numFmtId="0" fontId="26" fillId="9" borderId="39" xfId="0" applyFont="1" applyFill="1" applyBorder="1" applyAlignment="1">
      <alignment horizontal="center" vertical="center"/>
    </xf>
    <xf numFmtId="0" fontId="28" fillId="4" borderId="14" xfId="0" applyFont="1" applyFill="1" applyBorder="1" applyAlignment="1">
      <alignment horizontal="center" vertical="center"/>
    </xf>
    <xf numFmtId="0" fontId="28" fillId="7" borderId="14" xfId="0" applyFont="1" applyFill="1" applyBorder="1" applyAlignment="1">
      <alignment horizontal="center" vertical="center"/>
    </xf>
    <xf numFmtId="0" fontId="26" fillId="10" borderId="37" xfId="0" applyFont="1" applyFill="1" applyBorder="1" applyAlignment="1">
      <alignment horizontal="center" vertical="center"/>
    </xf>
    <xf numFmtId="0" fontId="26" fillId="9" borderId="32" xfId="0" applyFont="1" applyFill="1" applyBorder="1" applyAlignment="1">
      <alignment horizontal="center" vertical="center"/>
    </xf>
    <xf numFmtId="0" fontId="24" fillId="0" borderId="0" xfId="0" applyFont="1"/>
    <xf numFmtId="0" fontId="29" fillId="9" borderId="32" xfId="0" applyFont="1" applyFill="1" applyBorder="1" applyAlignment="1">
      <alignment horizontal="center" vertical="center"/>
    </xf>
    <xf numFmtId="0" fontId="29" fillId="9" borderId="33" xfId="0" applyFont="1" applyFill="1" applyBorder="1" applyAlignment="1">
      <alignment horizontal="center" vertical="center"/>
    </xf>
    <xf numFmtId="0" fontId="24" fillId="0" borderId="0" xfId="0" applyFont="1" applyAlignment="1">
      <alignment horizontal="center" vertical="center"/>
    </xf>
    <xf numFmtId="0" fontId="5" fillId="4" borderId="14" xfId="0" applyFont="1" applyFill="1" applyBorder="1" applyAlignment="1">
      <alignment horizontal="center" vertical="center"/>
    </xf>
    <xf numFmtId="0" fontId="5" fillId="7" borderId="14" xfId="0" applyFont="1" applyFill="1" applyBorder="1" applyAlignment="1">
      <alignment horizontal="center" vertical="center"/>
    </xf>
    <xf numFmtId="0" fontId="9" fillId="7" borderId="66" xfId="0" applyFont="1" applyFill="1" applyBorder="1" applyAlignment="1">
      <alignment horizontal="center" vertical="center"/>
    </xf>
    <xf numFmtId="164" fontId="9" fillId="7" borderId="65" xfId="0" applyNumberFormat="1" applyFont="1" applyFill="1" applyBorder="1" applyAlignment="1">
      <alignment horizontal="center" vertical="center"/>
    </xf>
    <xf numFmtId="0" fontId="9" fillId="7" borderId="65" xfId="0" applyFont="1" applyFill="1" applyBorder="1" applyAlignment="1">
      <alignment horizontal="center" vertical="center"/>
    </xf>
    <xf numFmtId="0" fontId="4" fillId="9" borderId="38" xfId="0" applyFont="1" applyFill="1" applyBorder="1" applyAlignment="1">
      <alignment horizontal="center" vertical="center"/>
    </xf>
    <xf numFmtId="0" fontId="4" fillId="9" borderId="39" xfId="0" applyFont="1" applyFill="1" applyBorder="1" applyAlignment="1">
      <alignment horizontal="center" vertical="center"/>
    </xf>
    <xf numFmtId="0" fontId="26" fillId="9" borderId="67" xfId="0" applyFont="1" applyFill="1" applyBorder="1" applyAlignment="1">
      <alignment horizontal="center" vertical="center"/>
    </xf>
    <xf numFmtId="0" fontId="3" fillId="7" borderId="14" xfId="0" applyFont="1" applyFill="1" applyBorder="1" applyAlignment="1">
      <alignment horizontal="center" vertical="center"/>
    </xf>
    <xf numFmtId="0" fontId="4" fillId="10" borderId="37" xfId="0" applyFont="1" applyFill="1" applyBorder="1" applyAlignment="1">
      <alignment horizontal="center" vertical="center"/>
    </xf>
    <xf numFmtId="0" fontId="4" fillId="9" borderId="32" xfId="0" applyFont="1" applyFill="1" applyBorder="1" applyAlignment="1">
      <alignment horizontal="center" vertical="center"/>
    </xf>
    <xf numFmtId="164" fontId="9" fillId="4" borderId="4" xfId="0" applyNumberFormat="1" applyFont="1" applyFill="1" applyBorder="1" applyAlignment="1">
      <alignment horizontal="center" vertical="center"/>
    </xf>
    <xf numFmtId="1" fontId="28" fillId="4" borderId="15" xfId="0" applyNumberFormat="1" applyFont="1" applyFill="1" applyBorder="1" applyAlignment="1">
      <alignment horizontal="center" vertical="center"/>
    </xf>
    <xf numFmtId="1" fontId="28" fillId="7" borderId="15" xfId="0" applyNumberFormat="1" applyFont="1" applyFill="1" applyBorder="1" applyAlignment="1">
      <alignment horizontal="center" vertical="center"/>
    </xf>
    <xf numFmtId="1" fontId="9" fillId="5" borderId="29" xfId="0" applyNumberFormat="1" applyFont="1" applyFill="1" applyBorder="1" applyAlignment="1">
      <alignment horizontal="center" vertical="center"/>
    </xf>
    <xf numFmtId="0" fontId="5" fillId="11" borderId="24" xfId="0" applyFont="1" applyFill="1" applyBorder="1" applyAlignment="1">
      <alignment horizontal="center"/>
    </xf>
    <xf numFmtId="1" fontId="13" fillId="4" borderId="15" xfId="0" applyNumberFormat="1" applyFont="1" applyFill="1" applyBorder="1" applyAlignment="1">
      <alignment horizontal="center" vertical="center"/>
    </xf>
    <xf numFmtId="1" fontId="13" fillId="8" borderId="15" xfId="0" applyNumberFormat="1" applyFont="1" applyFill="1" applyBorder="1" applyAlignment="1">
      <alignment horizontal="center" vertical="center"/>
    </xf>
    <xf numFmtId="164" fontId="0" fillId="0" borderId="0" xfId="0" applyNumberFormat="1"/>
    <xf numFmtId="0" fontId="0" fillId="0" borderId="0" xfId="0" applyAlignment="1">
      <alignment horizontal="center" vertical="center"/>
    </xf>
    <xf numFmtId="0" fontId="0" fillId="12" borderId="0" xfId="0" applyFill="1"/>
    <xf numFmtId="0" fontId="0" fillId="9" borderId="0" xfId="0" applyFill="1"/>
    <xf numFmtId="0" fontId="0" fillId="9" borderId="0" xfId="0" applyFill="1" applyAlignment="1">
      <alignment horizontal="center" vertical="center"/>
    </xf>
    <xf numFmtId="0" fontId="30" fillId="9" borderId="0" xfId="0" applyFont="1" applyFill="1" applyAlignment="1">
      <alignment horizontal="center" vertical="center"/>
    </xf>
    <xf numFmtId="0" fontId="12" fillId="12" borderId="0" xfId="0" applyFont="1" applyFill="1" applyBorder="1" applyAlignment="1">
      <alignment horizontal="center"/>
    </xf>
    <xf numFmtId="0" fontId="9" fillId="5" borderId="0" xfId="0" applyFont="1" applyFill="1" applyBorder="1" applyAlignment="1">
      <alignment horizontal="center" vertical="center"/>
    </xf>
    <xf numFmtId="0" fontId="9" fillId="6" borderId="29" xfId="0" applyFont="1" applyFill="1" applyBorder="1" applyAlignment="1">
      <alignment vertical="center"/>
    </xf>
    <xf numFmtId="0" fontId="9" fillId="6" borderId="0" xfId="0" applyFont="1" applyFill="1" applyBorder="1" applyAlignment="1">
      <alignment vertical="center"/>
    </xf>
    <xf numFmtId="0" fontId="9"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8" xfId="0" applyFont="1" applyFill="1" applyBorder="1" applyAlignment="1">
      <alignment horizontal="center" vertical="center"/>
    </xf>
    <xf numFmtId="0" fontId="9" fillId="16" borderId="0" xfId="0" applyFont="1" applyFill="1" applyBorder="1" applyAlignment="1">
      <alignment horizontal="center" vertical="center"/>
    </xf>
    <xf numFmtId="0" fontId="9" fillId="16" borderId="15" xfId="0" applyFont="1" applyFill="1" applyBorder="1" applyAlignment="1">
      <alignment horizontal="center" vertical="center"/>
    </xf>
    <xf numFmtId="0" fontId="9" fillId="16" borderId="18" xfId="0" applyFont="1" applyFill="1" applyBorder="1" applyAlignment="1">
      <alignment horizontal="center" vertical="center"/>
    </xf>
    <xf numFmtId="0" fontId="9" fillId="2" borderId="29" xfId="0" applyFont="1" applyFill="1" applyBorder="1" applyAlignment="1">
      <alignment horizontal="center" vertical="center"/>
    </xf>
    <xf numFmtId="0" fontId="13" fillId="2" borderId="27" xfId="0" applyFont="1" applyFill="1" applyBorder="1" applyAlignment="1">
      <alignment vertical="center"/>
    </xf>
    <xf numFmtId="0" fontId="13" fillId="2" borderId="29" xfId="0" applyFont="1" applyFill="1" applyBorder="1" applyAlignment="1">
      <alignment vertical="center"/>
    </xf>
    <xf numFmtId="0" fontId="13" fillId="2" borderId="28" xfId="0" applyFont="1" applyFill="1" applyBorder="1" applyAlignment="1">
      <alignment vertical="center"/>
    </xf>
    <xf numFmtId="0" fontId="13" fillId="2" borderId="14" xfId="0" applyFont="1" applyFill="1" applyBorder="1" applyAlignment="1">
      <alignment vertical="center"/>
    </xf>
    <xf numFmtId="0" fontId="13" fillId="2" borderId="0" xfId="0" applyFont="1" applyFill="1" applyBorder="1" applyAlignment="1">
      <alignment vertical="center"/>
    </xf>
    <xf numFmtId="0" fontId="13" fillId="2" borderId="15" xfId="0" applyFont="1" applyFill="1" applyBorder="1" applyAlignment="1">
      <alignment vertical="center"/>
    </xf>
    <xf numFmtId="0" fontId="9" fillId="2" borderId="14" xfId="0" applyFont="1" applyFill="1" applyBorder="1" applyAlignment="1">
      <alignment vertical="center"/>
    </xf>
    <xf numFmtId="0" fontId="9" fillId="2" borderId="0" xfId="0" applyFont="1" applyFill="1" applyBorder="1" applyAlignment="1">
      <alignment vertical="center"/>
    </xf>
    <xf numFmtId="0" fontId="9" fillId="2" borderId="28" xfId="0" applyFont="1" applyFill="1" applyBorder="1" applyAlignment="1">
      <alignment horizontal="center" vertical="center"/>
    </xf>
    <xf numFmtId="0" fontId="9" fillId="16" borderId="28" xfId="0" applyFont="1" applyFill="1" applyBorder="1" applyAlignment="1">
      <alignment horizontal="center" vertical="center"/>
    </xf>
    <xf numFmtId="0" fontId="13" fillId="16" borderId="27" xfId="0" applyFont="1" applyFill="1" applyBorder="1" applyAlignment="1">
      <alignment vertical="center"/>
    </xf>
    <xf numFmtId="0" fontId="13" fillId="16" borderId="29" xfId="0" applyFont="1" applyFill="1" applyBorder="1" applyAlignment="1">
      <alignment vertical="center"/>
    </xf>
    <xf numFmtId="0" fontId="13" fillId="16" borderId="28" xfId="0" applyFont="1" applyFill="1" applyBorder="1" applyAlignment="1">
      <alignment vertical="center"/>
    </xf>
    <xf numFmtId="0" fontId="3" fillId="9" borderId="0" xfId="0" applyFont="1" applyFill="1" applyAlignment="1">
      <alignment horizontal="center" vertical="center"/>
    </xf>
    <xf numFmtId="0" fontId="3" fillId="4" borderId="0" xfId="0" applyFont="1" applyFill="1" applyAlignment="1">
      <alignment horizontal="center" vertical="center"/>
    </xf>
    <xf numFmtId="0" fontId="3" fillId="0" borderId="0" xfId="0" applyFont="1" applyAlignment="1">
      <alignment horizontal="center" vertical="center"/>
    </xf>
    <xf numFmtId="0" fontId="9" fillId="5" borderId="27" xfId="0" applyFont="1" applyFill="1" applyBorder="1" applyAlignment="1">
      <alignment horizontal="center" vertical="center"/>
    </xf>
    <xf numFmtId="0" fontId="9" fillId="5" borderId="29" xfId="0" applyFont="1" applyFill="1" applyBorder="1" applyAlignment="1">
      <alignment horizontal="center" vertical="center"/>
    </xf>
    <xf numFmtId="0" fontId="34" fillId="12" borderId="69" xfId="0" applyFont="1" applyFill="1" applyBorder="1" applyAlignment="1">
      <alignment horizontal="center" vertical="center"/>
    </xf>
    <xf numFmtId="0" fontId="34" fillId="12" borderId="68" xfId="0" applyFont="1" applyFill="1" applyBorder="1" applyAlignment="1">
      <alignment horizontal="center" vertical="center"/>
    </xf>
    <xf numFmtId="0" fontId="36" fillId="4" borderId="70" xfId="0" applyFont="1" applyFill="1" applyBorder="1" applyAlignment="1">
      <alignment horizontal="center" vertical="center"/>
    </xf>
    <xf numFmtId="1" fontId="35" fillId="4" borderId="71" xfId="0" applyNumberFormat="1" applyFont="1" applyFill="1" applyBorder="1" applyAlignment="1">
      <alignment horizontal="center" vertical="center"/>
    </xf>
    <xf numFmtId="1" fontId="35" fillId="4" borderId="72" xfId="0" applyNumberFormat="1" applyFont="1" applyFill="1" applyBorder="1" applyAlignment="1">
      <alignment horizontal="center" vertical="center"/>
    </xf>
    <xf numFmtId="0" fontId="36" fillId="4" borderId="73" xfId="0" applyFont="1" applyFill="1" applyBorder="1" applyAlignment="1">
      <alignment horizontal="center" vertical="center"/>
    </xf>
    <xf numFmtId="1" fontId="35" fillId="4" borderId="74" xfId="0" applyNumberFormat="1" applyFont="1" applyFill="1" applyBorder="1" applyAlignment="1">
      <alignment horizontal="center" vertical="center"/>
    </xf>
    <xf numFmtId="0" fontId="36" fillId="7" borderId="73" xfId="0" applyFont="1" applyFill="1" applyBorder="1" applyAlignment="1">
      <alignment horizontal="center" vertical="center"/>
    </xf>
    <xf numFmtId="1" fontId="35" fillId="7" borderId="74" xfId="0" applyNumberFormat="1" applyFont="1" applyFill="1" applyBorder="1" applyAlignment="1">
      <alignment horizontal="center" vertical="center"/>
    </xf>
    <xf numFmtId="0" fontId="5" fillId="15" borderId="76" xfId="0" applyFont="1" applyFill="1" applyBorder="1" applyAlignment="1">
      <alignment horizontal="center" vertical="center"/>
    </xf>
    <xf numFmtId="0" fontId="5" fillId="15" borderId="7" xfId="0" applyFont="1" applyFill="1" applyBorder="1" applyAlignment="1">
      <alignment horizontal="center" vertical="center"/>
    </xf>
    <xf numFmtId="0" fontId="5" fillId="15" borderId="36" xfId="0" applyFont="1" applyFill="1" applyBorder="1" applyAlignment="1">
      <alignment horizontal="center" vertical="center"/>
    </xf>
    <xf numFmtId="0" fontId="5" fillId="15" borderId="9" xfId="0" applyFont="1" applyFill="1" applyBorder="1" applyAlignment="1">
      <alignment horizontal="center" vertical="center"/>
    </xf>
    <xf numFmtId="0" fontId="5" fillId="15" borderId="34" xfId="0" applyFont="1" applyFill="1" applyBorder="1" applyAlignment="1">
      <alignment horizontal="center" vertical="center"/>
    </xf>
    <xf numFmtId="0" fontId="27" fillId="15" borderId="77" xfId="0" applyFont="1" applyFill="1" applyBorder="1" applyAlignment="1">
      <alignment horizontal="center" vertical="center"/>
    </xf>
    <xf numFmtId="0" fontId="27" fillId="15" borderId="78" xfId="0" applyFont="1" applyFill="1" applyBorder="1" applyAlignment="1">
      <alignment horizontal="center" vertical="center"/>
    </xf>
    <xf numFmtId="0" fontId="27" fillId="15" borderId="79" xfId="0" applyFont="1" applyFill="1" applyBorder="1" applyAlignment="1">
      <alignment horizontal="center" vertical="center"/>
    </xf>
    <xf numFmtId="0" fontId="3" fillId="15" borderId="77" xfId="0" applyFont="1" applyFill="1" applyBorder="1" applyAlignment="1">
      <alignment horizontal="center" vertical="center"/>
    </xf>
    <xf numFmtId="0" fontId="28" fillId="15" borderId="78" xfId="0" applyFont="1" applyFill="1" applyBorder="1" applyAlignment="1">
      <alignment horizontal="center" vertical="center"/>
    </xf>
    <xf numFmtId="0" fontId="28" fillId="15" borderId="79" xfId="0" applyFont="1" applyFill="1" applyBorder="1" applyAlignment="1">
      <alignment horizontal="center" vertical="center"/>
    </xf>
    <xf numFmtId="0" fontId="5" fillId="15" borderId="80" xfId="0" applyFont="1" applyFill="1" applyBorder="1" applyAlignment="1">
      <alignment horizontal="center"/>
    </xf>
    <xf numFmtId="0" fontId="36" fillId="4" borderId="75" xfId="0" applyFont="1" applyFill="1" applyBorder="1" applyAlignment="1">
      <alignment horizontal="center" vertical="center"/>
    </xf>
    <xf numFmtId="0" fontId="3" fillId="15" borderId="81" xfId="0" applyFont="1" applyFill="1" applyBorder="1" applyAlignment="1">
      <alignment horizontal="center" vertical="center"/>
    </xf>
    <xf numFmtId="0" fontId="3" fillId="7" borderId="16" xfId="0" applyFont="1" applyFill="1" applyBorder="1" applyAlignment="1">
      <alignment horizontal="center" vertical="center"/>
    </xf>
    <xf numFmtId="0" fontId="28" fillId="7" borderId="16" xfId="0" applyFont="1" applyFill="1" applyBorder="1" applyAlignment="1">
      <alignment horizontal="center" vertical="center"/>
    </xf>
    <xf numFmtId="1" fontId="28" fillId="7" borderId="18" xfId="0" applyNumberFormat="1" applyFont="1" applyFill="1" applyBorder="1" applyAlignment="1">
      <alignment horizontal="center" vertical="center"/>
    </xf>
    <xf numFmtId="0" fontId="13" fillId="8" borderId="16" xfId="0" applyFont="1" applyFill="1" applyBorder="1" applyAlignment="1">
      <alignment horizontal="center" vertical="center"/>
    </xf>
    <xf numFmtId="1" fontId="13" fillId="8" borderId="18" xfId="0" applyNumberFormat="1" applyFont="1" applyFill="1" applyBorder="1" applyAlignment="1">
      <alignment horizontal="center" vertical="center"/>
    </xf>
    <xf numFmtId="0" fontId="9" fillId="16" borderId="0"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0"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7" xfId="0" applyFont="1" applyFill="1" applyBorder="1" applyAlignment="1">
      <alignment horizontal="center" vertical="center"/>
    </xf>
    <xf numFmtId="0" fontId="9" fillId="16" borderId="29" xfId="0" applyFont="1" applyFill="1" applyBorder="1" applyAlignment="1">
      <alignment horizontal="center" vertical="center"/>
    </xf>
    <xf numFmtId="0" fontId="9" fillId="16" borderId="16" xfId="0" applyFont="1" applyFill="1" applyBorder="1" applyAlignment="1">
      <alignment horizontal="center" vertical="center"/>
    </xf>
    <xf numFmtId="0" fontId="9" fillId="16" borderId="17" xfId="0" applyFont="1" applyFill="1" applyBorder="1" applyAlignment="1">
      <alignment horizontal="center" vertical="center"/>
    </xf>
    <xf numFmtId="0" fontId="12" fillId="12" borderId="45" xfId="0" applyFont="1" applyFill="1" applyBorder="1" applyAlignment="1">
      <alignment horizontal="center" vertical="center"/>
    </xf>
    <xf numFmtId="0" fontId="12" fillId="12" borderId="29" xfId="0" applyFont="1" applyFill="1" applyBorder="1" applyAlignment="1">
      <alignment horizontal="center"/>
    </xf>
    <xf numFmtId="0" fontId="13" fillId="16" borderId="14" xfId="0" applyFont="1" applyFill="1" applyBorder="1" applyAlignment="1">
      <alignment vertical="center"/>
    </xf>
    <xf numFmtId="0" fontId="13" fillId="16" borderId="0" xfId="0" applyFont="1" applyFill="1" applyBorder="1" applyAlignment="1">
      <alignment vertical="center"/>
    </xf>
    <xf numFmtId="0" fontId="13" fillId="16" borderId="15" xfId="0" applyFont="1" applyFill="1" applyBorder="1" applyAlignment="1">
      <alignment vertical="center"/>
    </xf>
    <xf numFmtId="0" fontId="13" fillId="5" borderId="27" xfId="0" applyFont="1" applyFill="1" applyBorder="1" applyAlignment="1">
      <alignment vertical="center"/>
    </xf>
    <xf numFmtId="0" fontId="13" fillId="5" borderId="29" xfId="0" applyFont="1" applyFill="1" applyBorder="1" applyAlignment="1">
      <alignment vertical="center"/>
    </xf>
    <xf numFmtId="0" fontId="13" fillId="5" borderId="28" xfId="0" applyFont="1" applyFill="1" applyBorder="1" applyAlignment="1">
      <alignment vertical="center"/>
    </xf>
    <xf numFmtId="0" fontId="13" fillId="5" borderId="14" xfId="0" applyFont="1" applyFill="1" applyBorder="1" applyAlignment="1">
      <alignment vertical="center"/>
    </xf>
    <xf numFmtId="0" fontId="13" fillId="5" borderId="0" xfId="0" applyFont="1" applyFill="1" applyBorder="1" applyAlignment="1">
      <alignment vertical="center"/>
    </xf>
    <xf numFmtId="0" fontId="13" fillId="5" borderId="15" xfId="0" applyFont="1" applyFill="1" applyBorder="1" applyAlignment="1">
      <alignment vertical="center"/>
    </xf>
    <xf numFmtId="0" fontId="12" fillId="12" borderId="0" xfId="0" applyFont="1" applyFill="1" applyBorder="1" applyAlignment="1">
      <alignment horizontal="center"/>
    </xf>
    <xf numFmtId="0" fontId="9" fillId="5" borderId="0" xfId="0" applyFont="1" applyFill="1" applyBorder="1" applyAlignment="1">
      <alignment horizontal="center" vertical="center"/>
    </xf>
    <xf numFmtId="0" fontId="9" fillId="2" borderId="29" xfId="0" applyFont="1" applyFill="1" applyBorder="1" applyAlignment="1">
      <alignment horizontal="center" vertical="center"/>
    </xf>
    <xf numFmtId="0" fontId="9" fillId="16" borderId="29" xfId="0" applyFont="1" applyFill="1" applyBorder="1" applyAlignment="1">
      <alignment horizontal="center" vertical="center"/>
    </xf>
    <xf numFmtId="0" fontId="9" fillId="16" borderId="0" xfId="0" applyFont="1" applyFill="1" applyBorder="1" applyAlignment="1">
      <alignment horizontal="center" vertical="center"/>
    </xf>
    <xf numFmtId="0" fontId="9" fillId="16" borderId="16" xfId="0" applyFont="1" applyFill="1" applyBorder="1" applyAlignment="1">
      <alignment horizontal="center" vertical="center"/>
    </xf>
    <xf numFmtId="0" fontId="9" fillId="16"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0" xfId="0" applyFont="1" applyFill="1" applyBorder="1" applyAlignment="1">
      <alignment horizontal="center" vertical="center"/>
    </xf>
    <xf numFmtId="0" fontId="9" fillId="5" borderId="17"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8" xfId="0" applyFont="1" applyFill="1" applyBorder="1" applyAlignment="1">
      <alignment horizontal="center" vertical="center"/>
    </xf>
    <xf numFmtId="0" fontId="12" fillId="12" borderId="29" xfId="0" applyFont="1" applyFill="1" applyBorder="1" applyAlignment="1">
      <alignment horizontal="center"/>
    </xf>
    <xf numFmtId="0" fontId="3" fillId="15" borderId="78" xfId="0" applyFont="1" applyFill="1" applyBorder="1" applyAlignment="1">
      <alignment horizontal="center" vertical="center"/>
    </xf>
    <xf numFmtId="0" fontId="3" fillId="15" borderId="79" xfId="0" applyFont="1" applyFill="1" applyBorder="1" applyAlignment="1">
      <alignment horizontal="center" vertical="center"/>
    </xf>
    <xf numFmtId="0" fontId="2" fillId="4" borderId="1" xfId="0" applyFont="1" applyFill="1" applyBorder="1" applyAlignment="1">
      <alignment horizontal="center" vertical="center"/>
    </xf>
    <xf numFmtId="164" fontId="2" fillId="4" borderId="2" xfId="0" applyNumberFormat="1" applyFont="1" applyFill="1" applyBorder="1" applyAlignment="1">
      <alignment horizontal="center" vertical="center"/>
    </xf>
    <xf numFmtId="0" fontId="2" fillId="4" borderId="2" xfId="0" applyFont="1" applyFill="1" applyBorder="1" applyAlignment="1">
      <alignment horizontal="center" vertical="center"/>
    </xf>
    <xf numFmtId="0" fontId="2" fillId="7" borderId="66" xfId="0" applyFont="1" applyFill="1" applyBorder="1" applyAlignment="1">
      <alignment horizontal="center" vertical="center"/>
    </xf>
    <xf numFmtId="164" fontId="2" fillId="7" borderId="65" xfId="0" applyNumberFormat="1" applyFont="1" applyFill="1" applyBorder="1" applyAlignment="1">
      <alignment horizontal="center" vertical="center"/>
    </xf>
    <xf numFmtId="0" fontId="2" fillId="7" borderId="65"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1" xfId="0" applyFont="1" applyFill="1" applyBorder="1" applyAlignment="1">
      <alignment horizontal="center" vertical="center"/>
    </xf>
    <xf numFmtId="164" fontId="2" fillId="7" borderId="2" xfId="0" applyNumberFormat="1" applyFont="1" applyFill="1" applyBorder="1" applyAlignment="1">
      <alignment horizontal="center" vertical="center"/>
    </xf>
    <xf numFmtId="0" fontId="2" fillId="7" borderId="2" xfId="0" applyFont="1" applyFill="1" applyBorder="1" applyAlignment="1">
      <alignment horizontal="center" vertical="center"/>
    </xf>
    <xf numFmtId="0" fontId="2" fillId="4" borderId="3" xfId="0" applyFont="1" applyFill="1" applyBorder="1" applyAlignment="1">
      <alignment horizontal="center" vertical="center"/>
    </xf>
    <xf numFmtId="164" fontId="2" fillId="4" borderId="4" xfId="0" applyNumberFormat="1" applyFont="1" applyFill="1" applyBorder="1" applyAlignment="1">
      <alignment horizontal="center" vertical="center"/>
    </xf>
    <xf numFmtId="0" fontId="2" fillId="4" borderId="40" xfId="0" applyFont="1" applyFill="1" applyBorder="1" applyAlignment="1">
      <alignment horizontal="center" vertical="center"/>
    </xf>
    <xf numFmtId="164" fontId="2" fillId="4" borderId="6" xfId="0" applyNumberFormat="1" applyFont="1" applyFill="1" applyBorder="1" applyAlignment="1">
      <alignment horizontal="center" vertical="center"/>
    </xf>
    <xf numFmtId="164" fontId="40" fillId="7" borderId="21" xfId="0" applyNumberFormat="1" applyFont="1" applyFill="1" applyBorder="1" applyAlignment="1">
      <alignment horizontal="center" vertical="center"/>
    </xf>
    <xf numFmtId="1" fontId="41" fillId="4" borderId="0" xfId="0" applyNumberFormat="1" applyFont="1" applyFill="1" applyBorder="1" applyAlignment="1">
      <alignment horizontal="center" vertical="center"/>
    </xf>
    <xf numFmtId="1" fontId="41" fillId="8" borderId="0" xfId="0" applyNumberFormat="1" applyFont="1" applyFill="1" applyBorder="1" applyAlignment="1">
      <alignment horizontal="center" vertical="center"/>
    </xf>
    <xf numFmtId="1" fontId="41" fillId="8" borderId="17" xfId="0" applyNumberFormat="1" applyFont="1" applyFill="1" applyBorder="1" applyAlignment="1">
      <alignment horizontal="center" vertical="center"/>
    </xf>
    <xf numFmtId="0" fontId="5" fillId="4" borderId="16" xfId="0" applyFont="1" applyFill="1" applyBorder="1" applyAlignment="1">
      <alignment horizontal="center" vertical="center"/>
    </xf>
    <xf numFmtId="0" fontId="26" fillId="9" borderId="15" xfId="0" applyFont="1" applyFill="1" applyBorder="1" applyAlignment="1">
      <alignment horizontal="center" vertical="center"/>
    </xf>
    <xf numFmtId="0" fontId="4" fillId="9" borderId="15" xfId="0" applyFont="1" applyFill="1" applyBorder="1" applyAlignment="1">
      <alignment horizontal="center" vertical="center"/>
    </xf>
    <xf numFmtId="0" fontId="29" fillId="9" borderId="18" xfId="0" applyFont="1" applyFill="1" applyBorder="1" applyAlignment="1">
      <alignment horizontal="center" vertical="center"/>
    </xf>
    <xf numFmtId="0" fontId="26" fillId="10" borderId="82" xfId="0" applyFont="1" applyFill="1" applyBorder="1" applyAlignment="1">
      <alignment horizontal="center" vertical="center"/>
    </xf>
    <xf numFmtId="0" fontId="24" fillId="9" borderId="0" xfId="0" applyFont="1" applyFill="1"/>
    <xf numFmtId="0" fontId="28" fillId="9" borderId="0" xfId="0" applyFont="1" applyFill="1"/>
    <xf numFmtId="0" fontId="24" fillId="9" borderId="0" xfId="0" applyFont="1" applyFill="1" applyAlignment="1">
      <alignment horizontal="center" vertical="center"/>
    </xf>
    <xf numFmtId="0" fontId="24" fillId="9" borderId="14" xfId="0" applyFont="1" applyFill="1" applyBorder="1" applyAlignment="1">
      <alignment horizontal="center" vertical="center"/>
    </xf>
    <xf numFmtId="0" fontId="24" fillId="9" borderId="0" xfId="0" applyFont="1" applyFill="1" applyBorder="1" applyAlignment="1">
      <alignment horizontal="center" vertical="center"/>
    </xf>
    <xf numFmtId="0" fontId="24" fillId="9" borderId="15" xfId="0" applyFont="1" applyFill="1" applyBorder="1" applyAlignment="1">
      <alignment horizontal="center" vertical="center"/>
    </xf>
    <xf numFmtId="0" fontId="4" fillId="10" borderId="67" xfId="0" applyFont="1" applyFill="1" applyBorder="1" applyAlignment="1">
      <alignment horizontal="center" vertical="center"/>
    </xf>
    <xf numFmtId="0" fontId="4" fillId="10" borderId="39" xfId="0" applyFont="1" applyFill="1" applyBorder="1" applyAlignment="1">
      <alignment horizontal="center" vertical="center"/>
    </xf>
    <xf numFmtId="0" fontId="26" fillId="10" borderId="67" xfId="0" applyFont="1" applyFill="1" applyBorder="1" applyAlignment="1">
      <alignment horizontal="center" vertical="center"/>
    </xf>
    <xf numFmtId="0" fontId="0" fillId="0" borderId="0" xfId="0" applyAlignment="1">
      <alignment horizontal="center"/>
    </xf>
    <xf numFmtId="0" fontId="0" fillId="0" borderId="70" xfId="0" applyBorder="1" applyAlignment="1">
      <alignment horizontal="center" vertical="center"/>
    </xf>
    <xf numFmtId="166" fontId="0" fillId="0" borderId="72" xfId="0" applyNumberFormat="1" applyBorder="1" applyAlignment="1">
      <alignment horizontal="center" vertical="center"/>
    </xf>
    <xf numFmtId="0" fontId="0" fillId="0" borderId="73" xfId="0" applyBorder="1" applyAlignment="1">
      <alignment horizontal="center" vertical="center"/>
    </xf>
    <xf numFmtId="165" fontId="0" fillId="0" borderId="83" xfId="0" applyNumberFormat="1" applyBorder="1" applyAlignment="1">
      <alignment horizontal="center" vertical="center"/>
    </xf>
    <xf numFmtId="0" fontId="0" fillId="0" borderId="83" xfId="0" applyBorder="1" applyAlignment="1">
      <alignment horizontal="center" vertical="center"/>
    </xf>
    <xf numFmtId="0" fontId="0" fillId="0" borderId="75" xfId="0" applyBorder="1" applyAlignment="1">
      <alignment horizontal="center" vertical="center"/>
    </xf>
    <xf numFmtId="0" fontId="0" fillId="0" borderId="84" xfId="0" applyBorder="1" applyAlignment="1">
      <alignment horizontal="center" vertical="center"/>
    </xf>
    <xf numFmtId="0" fontId="9" fillId="5"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0" xfId="0" applyFont="1" applyFill="1" applyBorder="1" applyAlignment="1">
      <alignment horizontal="center" vertical="center"/>
    </xf>
    <xf numFmtId="0" fontId="12" fillId="12" borderId="0" xfId="0" applyFont="1" applyFill="1" applyBorder="1" applyAlignment="1">
      <alignment horizontal="center"/>
    </xf>
    <xf numFmtId="0" fontId="9" fillId="16" borderId="0" xfId="0" applyFont="1" applyFill="1" applyBorder="1" applyAlignment="1">
      <alignment horizontal="center" vertical="center"/>
    </xf>
    <xf numFmtId="0" fontId="9" fillId="16" borderId="16" xfId="0" applyFont="1" applyFill="1" applyBorder="1" applyAlignment="1">
      <alignment horizontal="center" vertical="center"/>
    </xf>
    <xf numFmtId="0" fontId="9" fillId="16" borderId="17" xfId="0" applyFont="1" applyFill="1" applyBorder="1" applyAlignment="1">
      <alignment horizontal="center" vertical="center"/>
    </xf>
    <xf numFmtId="0" fontId="9" fillId="5" borderId="0" xfId="0" applyFont="1" applyFill="1" applyBorder="1" applyAlignment="1">
      <alignment horizontal="center" vertical="center"/>
    </xf>
    <xf numFmtId="0" fontId="9" fillId="16" borderId="29"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28" xfId="0" applyFont="1" applyFill="1" applyBorder="1" applyAlignment="1">
      <alignment horizontal="center" vertical="center"/>
    </xf>
    <xf numFmtId="0" fontId="12" fillId="12" borderId="29" xfId="0" applyFont="1" applyFill="1" applyBorder="1" applyAlignment="1">
      <alignment horizontal="center"/>
    </xf>
    <xf numFmtId="0" fontId="9" fillId="2" borderId="15" xfId="0" applyFont="1" applyFill="1" applyBorder="1" applyAlignment="1">
      <alignment horizontal="center" vertical="center"/>
    </xf>
    <xf numFmtId="0" fontId="5" fillId="15" borderId="78" xfId="0" applyFont="1" applyFill="1" applyBorder="1" applyAlignment="1">
      <alignment horizontal="center" vertical="center"/>
    </xf>
    <xf numFmtId="0" fontId="7" fillId="11" borderId="27" xfId="0" applyFont="1" applyFill="1" applyBorder="1" applyAlignment="1">
      <alignment horizontal="center" vertical="center"/>
    </xf>
    <xf numFmtId="0" fontId="7" fillId="11" borderId="28" xfId="0" applyFont="1" applyFill="1" applyBorder="1" applyAlignment="1">
      <alignment horizontal="center" vertical="center"/>
    </xf>
    <xf numFmtId="0" fontId="7" fillId="11" borderId="16" xfId="0" applyFont="1" applyFill="1" applyBorder="1" applyAlignment="1">
      <alignment horizontal="center" vertical="center"/>
    </xf>
    <xf numFmtId="0" fontId="7" fillId="11" borderId="18" xfId="0" applyFont="1" applyFill="1" applyBorder="1" applyAlignment="1">
      <alignment horizontal="center" vertical="center"/>
    </xf>
    <xf numFmtId="0" fontId="7" fillId="11" borderId="29" xfId="0" applyFont="1" applyFill="1" applyBorder="1" applyAlignment="1">
      <alignment horizontal="center" vertical="center"/>
    </xf>
    <xf numFmtId="0" fontId="7" fillId="11" borderId="17" xfId="0" applyFont="1" applyFill="1" applyBorder="1" applyAlignment="1">
      <alignment horizontal="center" vertical="center"/>
    </xf>
    <xf numFmtId="0" fontId="42" fillId="11" borderId="31" xfId="0" applyFont="1" applyFill="1" applyBorder="1" applyAlignment="1">
      <alignment horizontal="center" vertical="center"/>
    </xf>
    <xf numFmtId="0" fontId="42" fillId="11" borderId="32" xfId="0" applyFont="1" applyFill="1" applyBorder="1" applyAlignment="1">
      <alignment horizontal="center" vertical="center"/>
    </xf>
    <xf numFmtId="0" fontId="42" fillId="11" borderId="33" xfId="0" applyFont="1" applyFill="1" applyBorder="1" applyAlignment="1">
      <alignment horizontal="center" vertical="center"/>
    </xf>
    <xf numFmtId="0" fontId="42" fillId="15" borderId="28" xfId="0" applyFont="1" applyFill="1" applyBorder="1" applyAlignment="1">
      <alignment horizontal="center" vertical="center"/>
    </xf>
    <xf numFmtId="0" fontId="42" fillId="15" borderId="15" xfId="0" applyFont="1" applyFill="1" applyBorder="1" applyAlignment="1">
      <alignment horizontal="center" vertical="center"/>
    </xf>
    <xf numFmtId="0" fontId="42" fillId="15" borderId="18" xfId="0" applyFont="1" applyFill="1" applyBorder="1" applyAlignment="1">
      <alignment horizontal="center" vertical="center"/>
    </xf>
    <xf numFmtId="0" fontId="8" fillId="11" borderId="27" xfId="0" applyFont="1" applyFill="1" applyBorder="1" applyAlignment="1">
      <alignment horizontal="center" vertical="center"/>
    </xf>
    <xf numFmtId="0" fontId="25" fillId="11" borderId="29" xfId="0" applyFont="1" applyFill="1" applyBorder="1" applyAlignment="1">
      <alignment horizontal="center" vertical="center"/>
    </xf>
    <xf numFmtId="0" fontId="25" fillId="11" borderId="28" xfId="0" applyFont="1" applyFill="1" applyBorder="1" applyAlignment="1">
      <alignment horizontal="center" vertical="center"/>
    </xf>
    <xf numFmtId="0" fontId="25" fillId="11" borderId="16" xfId="0" applyFont="1" applyFill="1" applyBorder="1" applyAlignment="1">
      <alignment horizontal="center" vertical="center"/>
    </xf>
    <xf numFmtId="0" fontId="25" fillId="11" borderId="17" xfId="0" applyFont="1" applyFill="1" applyBorder="1" applyAlignment="1">
      <alignment horizontal="center" vertical="center"/>
    </xf>
    <xf numFmtId="0" fontId="25" fillId="11" borderId="18" xfId="0" applyFont="1" applyFill="1" applyBorder="1" applyAlignment="1">
      <alignment horizontal="center" vertical="center"/>
    </xf>
    <xf numFmtId="0" fontId="8" fillId="11" borderId="24" xfId="0" applyFont="1" applyFill="1" applyBorder="1" applyAlignment="1">
      <alignment horizontal="center" vertical="center"/>
    </xf>
    <xf numFmtId="0" fontId="25" fillId="11" borderId="26" xfId="0" applyFont="1" applyFill="1" applyBorder="1" applyAlignment="1">
      <alignment horizontal="center" vertical="center"/>
    </xf>
    <xf numFmtId="0" fontId="8" fillId="11" borderId="26" xfId="0" applyFont="1" applyFill="1" applyBorder="1" applyAlignment="1">
      <alignment horizontal="center" vertical="center"/>
    </xf>
    <xf numFmtId="0" fontId="33" fillId="11" borderId="49" xfId="0" applyFont="1" applyFill="1" applyBorder="1" applyAlignment="1">
      <alignment horizontal="center" vertical="center"/>
    </xf>
    <xf numFmtId="0" fontId="33" fillId="11" borderId="48" xfId="0" applyFont="1" applyFill="1" applyBorder="1" applyAlignment="1">
      <alignment horizontal="center" vertical="center"/>
    </xf>
    <xf numFmtId="0" fontId="33" fillId="11" borderId="50" xfId="0" applyFont="1" applyFill="1" applyBorder="1" applyAlignment="1">
      <alignment horizontal="center" vertical="center"/>
    </xf>
    <xf numFmtId="0" fontId="19" fillId="13" borderId="49" xfId="0" applyFont="1" applyFill="1" applyBorder="1" applyAlignment="1">
      <alignment horizontal="center" vertical="center" wrapText="1"/>
    </xf>
    <xf numFmtId="0" fontId="19" fillId="13" borderId="48" xfId="0" applyFont="1" applyFill="1" applyBorder="1" applyAlignment="1">
      <alignment horizontal="center" vertical="center" wrapText="1"/>
    </xf>
    <xf numFmtId="0" fontId="19" fillId="13" borderId="50" xfId="0" applyFont="1" applyFill="1" applyBorder="1" applyAlignment="1">
      <alignment horizontal="center" vertical="center" wrapText="1"/>
    </xf>
    <xf numFmtId="0" fontId="19" fillId="13" borderId="51"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52" xfId="0" applyFont="1" applyFill="1" applyBorder="1" applyAlignment="1">
      <alignment horizontal="center" vertical="center" wrapText="1"/>
    </xf>
    <xf numFmtId="0" fontId="39" fillId="0" borderId="69" xfId="0" applyFont="1" applyBorder="1" applyAlignment="1">
      <alignment horizontal="center"/>
    </xf>
    <xf numFmtId="0" fontId="39" fillId="0" borderId="85" xfId="0" applyFont="1" applyBorder="1" applyAlignment="1">
      <alignment horizontal="center"/>
    </xf>
    <xf numFmtId="0" fontId="32" fillId="16" borderId="27" xfId="0" applyFont="1" applyFill="1" applyBorder="1" applyAlignment="1">
      <alignment horizontal="center" vertical="center" wrapText="1"/>
    </xf>
    <xf numFmtId="0" fontId="32" fillId="16" borderId="14" xfId="0" applyFont="1" applyFill="1" applyBorder="1" applyAlignment="1">
      <alignment horizontal="center" vertical="center"/>
    </xf>
    <xf numFmtId="0" fontId="32" fillId="16" borderId="16"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0" xfId="0" applyFont="1" applyFill="1" applyBorder="1" applyAlignment="1">
      <alignment horizontal="center" vertical="center"/>
    </xf>
    <xf numFmtId="0" fontId="32" fillId="5" borderId="27" xfId="0" applyFont="1" applyFill="1" applyBorder="1" applyAlignment="1">
      <alignment horizontal="center" vertical="center" wrapText="1"/>
    </xf>
    <xf numFmtId="0" fontId="32" fillId="5" borderId="14" xfId="0" applyFont="1" applyFill="1" applyBorder="1" applyAlignment="1">
      <alignment horizontal="center" vertical="center"/>
    </xf>
    <xf numFmtId="0" fontId="32" fillId="5" borderId="1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9"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5" xfId="0" applyFont="1" applyFill="1" applyBorder="1" applyAlignment="1">
      <alignment horizontal="center" vertical="center"/>
    </xf>
    <xf numFmtId="0" fontId="16" fillId="11" borderId="31" xfId="0" applyFont="1" applyFill="1" applyBorder="1" applyAlignment="1">
      <alignment horizontal="center" vertical="center"/>
    </xf>
    <xf numFmtId="0" fontId="16" fillId="11" borderId="32" xfId="0" applyFont="1" applyFill="1" applyBorder="1" applyAlignment="1">
      <alignment horizontal="center" vertical="center"/>
    </xf>
    <xf numFmtId="0" fontId="16" fillId="11" borderId="33" xfId="0" applyFont="1" applyFill="1" applyBorder="1" applyAlignment="1">
      <alignment horizontal="center" vertical="center"/>
    </xf>
    <xf numFmtId="0" fontId="12" fillId="12" borderId="0" xfId="0" applyFont="1" applyFill="1" applyBorder="1" applyAlignment="1">
      <alignment horizontal="center"/>
    </xf>
    <xf numFmtId="0" fontId="9" fillId="16" borderId="14" xfId="0" applyFont="1" applyFill="1" applyBorder="1" applyAlignment="1">
      <alignment horizontal="center" vertical="center"/>
    </xf>
    <xf numFmtId="0" fontId="9" fillId="16" borderId="0" xfId="0" applyFont="1" applyFill="1" applyBorder="1" applyAlignment="1">
      <alignment horizontal="center" vertical="center"/>
    </xf>
    <xf numFmtId="0" fontId="9" fillId="16" borderId="16" xfId="0" applyFont="1" applyFill="1" applyBorder="1" applyAlignment="1">
      <alignment horizontal="center" vertical="center"/>
    </xf>
    <xf numFmtId="0" fontId="9" fillId="16" borderId="17"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0" xfId="0" applyFont="1" applyFill="1" applyBorder="1" applyAlignment="1">
      <alignment horizontal="center" vertical="center"/>
    </xf>
    <xf numFmtId="0" fontId="2" fillId="5" borderId="14"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1" fontId="17" fillId="10" borderId="27" xfId="0" applyNumberFormat="1" applyFont="1" applyFill="1" applyBorder="1" applyAlignment="1">
      <alignment horizontal="center" vertical="center"/>
    </xf>
    <xf numFmtId="1" fontId="17" fillId="10" borderId="28" xfId="0" applyNumberFormat="1" applyFont="1" applyFill="1" applyBorder="1" applyAlignment="1">
      <alignment horizontal="center" vertical="center"/>
    </xf>
    <xf numFmtId="1" fontId="17" fillId="10" borderId="14" xfId="0" applyNumberFormat="1" applyFont="1" applyFill="1" applyBorder="1" applyAlignment="1">
      <alignment horizontal="center" vertical="center"/>
    </xf>
    <xf numFmtId="1" fontId="17" fillId="10" borderId="15" xfId="0" applyNumberFormat="1" applyFont="1" applyFill="1" applyBorder="1" applyAlignment="1">
      <alignment horizontal="center" vertical="center"/>
    </xf>
    <xf numFmtId="0" fontId="3" fillId="16" borderId="14" xfId="0" applyFont="1" applyFill="1" applyBorder="1" applyAlignment="1">
      <alignment horizontal="center" vertical="center"/>
    </xf>
    <xf numFmtId="0" fontId="3" fillId="16" borderId="15" xfId="0" applyFont="1" applyFill="1" applyBorder="1" applyAlignment="1">
      <alignment horizontal="center" vertical="center"/>
    </xf>
    <xf numFmtId="0" fontId="3" fillId="16" borderId="16" xfId="0" applyFont="1" applyFill="1" applyBorder="1" applyAlignment="1">
      <alignment horizontal="center" vertical="center"/>
    </xf>
    <xf numFmtId="0" fontId="3" fillId="16" borderId="1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0" fontId="12" fillId="12" borderId="15" xfId="0" applyFont="1" applyFill="1" applyBorder="1" applyAlignment="1">
      <alignment horizontal="center"/>
    </xf>
    <xf numFmtId="0" fontId="9" fillId="16" borderId="27" xfId="0" applyFont="1" applyFill="1" applyBorder="1" applyAlignment="1">
      <alignment horizontal="center" vertical="center"/>
    </xf>
    <xf numFmtId="0" fontId="9" fillId="16" borderId="29" xfId="0" applyFont="1" applyFill="1" applyBorder="1" applyAlignment="1">
      <alignment horizontal="center" vertical="center"/>
    </xf>
    <xf numFmtId="0" fontId="18" fillId="7" borderId="27" xfId="0" applyFont="1" applyFill="1" applyBorder="1" applyAlignment="1">
      <alignment horizontal="center" vertical="center"/>
    </xf>
    <xf numFmtId="0" fontId="18" fillId="7" borderId="29" xfId="0" applyFont="1" applyFill="1" applyBorder="1" applyAlignment="1">
      <alignment horizontal="center" vertical="center"/>
    </xf>
    <xf numFmtId="0" fontId="18" fillId="7" borderId="28" xfId="0" applyFont="1" applyFill="1" applyBorder="1" applyAlignment="1">
      <alignment horizontal="center" vertical="center"/>
    </xf>
    <xf numFmtId="0" fontId="18" fillId="7" borderId="16" xfId="0" applyFont="1" applyFill="1" applyBorder="1" applyAlignment="1">
      <alignment horizontal="center" vertical="center"/>
    </xf>
    <xf numFmtId="0" fontId="18" fillId="7" borderId="17" xfId="0" applyFont="1" applyFill="1" applyBorder="1" applyAlignment="1">
      <alignment horizontal="center" vertical="center"/>
    </xf>
    <xf numFmtId="0" fontId="18" fillId="7" borderId="18" xfId="0" applyFont="1" applyFill="1" applyBorder="1" applyAlignment="1">
      <alignment horizontal="center" vertical="center"/>
    </xf>
    <xf numFmtId="0" fontId="18" fillId="7" borderId="14" xfId="0" applyFont="1" applyFill="1" applyBorder="1" applyAlignment="1">
      <alignment horizontal="center" vertical="center"/>
    </xf>
    <xf numFmtId="0" fontId="18" fillId="7" borderId="0" xfId="0" applyFont="1" applyFill="1" applyBorder="1" applyAlignment="1">
      <alignment horizontal="center" vertical="center"/>
    </xf>
    <xf numFmtId="0" fontId="18" fillId="7" borderId="15" xfId="0" applyFont="1" applyFill="1" applyBorder="1" applyAlignment="1">
      <alignment horizontal="center" vertical="center"/>
    </xf>
    <xf numFmtId="0" fontId="32" fillId="2" borderId="27" xfId="0" applyFont="1" applyFill="1" applyBorder="1" applyAlignment="1">
      <alignment horizontal="center" vertical="center" wrapText="1"/>
    </xf>
    <xf numFmtId="0" fontId="32" fillId="2" borderId="14" xfId="0" applyFont="1" applyFill="1" applyBorder="1" applyAlignment="1">
      <alignment horizontal="center" vertical="center"/>
    </xf>
    <xf numFmtId="0" fontId="32" fillId="2" borderId="16"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8"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13" fillId="16" borderId="27" xfId="0" applyFont="1" applyFill="1" applyBorder="1" applyAlignment="1">
      <alignment horizontal="center" vertical="center"/>
    </xf>
    <xf numFmtId="0" fontId="13" fillId="16" borderId="28" xfId="0" applyFont="1" applyFill="1" applyBorder="1" applyAlignment="1">
      <alignment horizontal="center" vertical="center"/>
    </xf>
    <xf numFmtId="0" fontId="13" fillId="16" borderId="16" xfId="0" applyFont="1" applyFill="1" applyBorder="1" applyAlignment="1">
      <alignment horizontal="center" vertical="center"/>
    </xf>
    <xf numFmtId="0" fontId="13" fillId="16" borderId="18"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28" xfId="0" applyFont="1" applyFill="1" applyBorder="1" applyAlignment="1">
      <alignment horizontal="center" vertical="center"/>
    </xf>
    <xf numFmtId="0" fontId="32" fillId="2" borderId="14"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13" fillId="5" borderId="16" xfId="0" applyFont="1" applyFill="1" applyBorder="1" applyAlignment="1">
      <alignment horizontal="center" vertical="center"/>
    </xf>
    <xf numFmtId="0" fontId="13" fillId="5" borderId="18"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6" xfId="0" applyFont="1" applyFill="1" applyBorder="1" applyAlignment="1">
      <alignment horizontal="center" vertical="center"/>
    </xf>
    <xf numFmtId="0" fontId="12" fillId="12" borderId="29" xfId="0" applyFont="1" applyFill="1" applyBorder="1" applyAlignment="1">
      <alignment horizontal="center"/>
    </xf>
    <xf numFmtId="0" fontId="12" fillId="12" borderId="28" xfId="0" applyFont="1" applyFill="1" applyBorder="1" applyAlignment="1">
      <alignment horizontal="center"/>
    </xf>
    <xf numFmtId="0" fontId="9" fillId="4" borderId="22" xfId="0" applyFont="1" applyFill="1" applyBorder="1" applyAlignment="1">
      <alignment horizontal="center" vertical="center"/>
    </xf>
    <xf numFmtId="0" fontId="9" fillId="4" borderId="20" xfId="0" applyFont="1" applyFill="1" applyBorder="1" applyAlignment="1">
      <alignment horizontal="center" vertical="center"/>
    </xf>
    <xf numFmtId="14" fontId="11" fillId="11" borderId="24" xfId="0" quotePrefix="1" applyNumberFormat="1" applyFont="1" applyFill="1" applyBorder="1" applyAlignment="1">
      <alignment horizontal="center" vertical="center"/>
    </xf>
    <xf numFmtId="14" fontId="11" fillId="11" borderId="25" xfId="0" quotePrefix="1" applyNumberFormat="1" applyFont="1" applyFill="1" applyBorder="1" applyAlignment="1">
      <alignment horizontal="center" vertical="center"/>
    </xf>
    <xf numFmtId="14" fontId="11" fillId="11" borderId="26" xfId="0" quotePrefix="1" applyNumberFormat="1" applyFont="1" applyFill="1" applyBorder="1" applyAlignment="1">
      <alignment horizontal="center" vertical="center"/>
    </xf>
    <xf numFmtId="0" fontId="12" fillId="12" borderId="25" xfId="0" applyFont="1" applyFill="1" applyBorder="1" applyAlignment="1">
      <alignment horizontal="center" vertical="center"/>
    </xf>
    <xf numFmtId="0" fontId="12" fillId="12" borderId="45" xfId="0" applyFont="1" applyFill="1" applyBorder="1" applyAlignment="1">
      <alignment horizontal="center" vertical="center"/>
    </xf>
    <xf numFmtId="0" fontId="12" fillId="12" borderId="46" xfId="0" applyFont="1" applyFill="1" applyBorder="1" applyAlignment="1">
      <alignment horizontal="center" vertical="center"/>
    </xf>
    <xf numFmtId="0" fontId="10" fillId="11" borderId="24" xfId="0" applyFont="1" applyFill="1" applyBorder="1" applyAlignment="1">
      <alignment horizontal="center" vertical="center"/>
    </xf>
    <xf numFmtId="0" fontId="10" fillId="11" borderId="25" xfId="0" applyFont="1" applyFill="1" applyBorder="1" applyAlignment="1">
      <alignment horizontal="center" vertical="center"/>
    </xf>
    <xf numFmtId="0" fontId="10" fillId="11" borderId="26" xfId="0" applyFont="1" applyFill="1" applyBorder="1" applyAlignment="1">
      <alignment horizontal="center" vertical="center"/>
    </xf>
    <xf numFmtId="0" fontId="9" fillId="4" borderId="23" xfId="0" applyFont="1" applyFill="1" applyBorder="1" applyAlignment="1">
      <alignment horizontal="center" vertical="center"/>
    </xf>
    <xf numFmtId="0" fontId="6" fillId="10" borderId="41" xfId="0" applyFont="1" applyFill="1" applyBorder="1" applyAlignment="1">
      <alignment horizontal="center" vertical="center"/>
    </xf>
    <xf numFmtId="0" fontId="15" fillId="10" borderId="42" xfId="0" applyFont="1" applyFill="1" applyBorder="1" applyAlignment="1">
      <alignment horizontal="center" vertical="center"/>
    </xf>
    <xf numFmtId="0" fontId="15" fillId="10" borderId="43" xfId="0" applyFont="1" applyFill="1" applyBorder="1" applyAlignment="1">
      <alignment horizontal="center" vertical="center"/>
    </xf>
    <xf numFmtId="0" fontId="15" fillId="10" borderId="44" xfId="0" applyFont="1" applyFill="1" applyBorder="1" applyAlignment="1">
      <alignment horizontal="center" vertical="center"/>
    </xf>
    <xf numFmtId="0" fontId="15" fillId="10" borderId="17" xfId="0" applyFont="1" applyFill="1" applyBorder="1" applyAlignment="1">
      <alignment horizontal="center" vertical="center"/>
    </xf>
    <xf numFmtId="0" fontId="15" fillId="10" borderId="18" xfId="0" applyFont="1" applyFill="1" applyBorder="1" applyAlignment="1">
      <alignment horizontal="center" vertical="center"/>
    </xf>
    <xf numFmtId="0" fontId="31" fillId="10" borderId="31" xfId="0" applyFont="1" applyFill="1" applyBorder="1" applyAlignment="1">
      <alignment horizontal="center" vertical="center"/>
    </xf>
    <xf numFmtId="0" fontId="31" fillId="10" borderId="32" xfId="0" applyFont="1" applyFill="1" applyBorder="1" applyAlignment="1">
      <alignment horizontal="center" vertical="center"/>
    </xf>
    <xf numFmtId="0" fontId="31" fillId="10" borderId="33" xfId="0" applyFont="1" applyFill="1" applyBorder="1" applyAlignment="1">
      <alignment horizontal="center" vertical="center"/>
    </xf>
    <xf numFmtId="0" fontId="32" fillId="16" borderId="14" xfId="0" applyFont="1" applyFill="1" applyBorder="1" applyAlignment="1">
      <alignment horizontal="center" vertical="center" wrapText="1"/>
    </xf>
    <xf numFmtId="0" fontId="32" fillId="16" borderId="16" xfId="0" applyFont="1" applyFill="1" applyBorder="1" applyAlignment="1">
      <alignment horizontal="center" vertical="center" wrapText="1"/>
    </xf>
    <xf numFmtId="0" fontId="13" fillId="2" borderId="29"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5" xfId="0" applyFont="1" applyFill="1" applyBorder="1" applyAlignment="1">
      <alignment horizontal="center" vertical="center"/>
    </xf>
    <xf numFmtId="0" fontId="9" fillId="2" borderId="15" xfId="0" applyFont="1" applyFill="1" applyBorder="1" applyAlignment="1">
      <alignment horizontal="center" vertical="center"/>
    </xf>
    <xf numFmtId="0" fontId="7" fillId="11" borderId="24" xfId="0" applyFont="1" applyFill="1" applyBorder="1" applyAlignment="1">
      <alignment horizontal="center" vertical="center"/>
    </xf>
  </cellXfs>
  <cellStyles count="2">
    <cellStyle name="Normale" xfId="0" builtinId="0"/>
    <cellStyle name="Percentuale" xfId="1" builtinId="5"/>
  </cellStyles>
  <dxfs count="0"/>
  <tableStyles count="0" defaultTableStyle="TableStyleMedium2" defaultPivotStyle="PivotStyleLight16"/>
  <colors>
    <mruColors>
      <color rgb="FF49C3CB"/>
      <color rgb="FF0C5A60"/>
      <color rgb="FF0F6D75"/>
      <color rgb="FF1D1E1E"/>
      <color rgb="FF353535"/>
      <color rgb="FFFFD9D9"/>
      <color rgb="FFA40000"/>
      <color rgb="FFFFD1D1"/>
      <color rgb="FFFFCDCD"/>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CA" sz="2400" b="0">
                <a:latin typeface="Bebas Neue" panose="020B0606020202050201" pitchFamily="34" charset="0"/>
              </a:rPr>
              <a:t>BENCH</a:t>
            </a:r>
            <a:r>
              <a:rPr lang="en-CA" sz="2400" b="0" baseline="0">
                <a:latin typeface="Bebas Neue" panose="020B0606020202050201" pitchFamily="34" charset="0"/>
              </a:rPr>
              <a:t> PRESS</a:t>
            </a:r>
            <a:endParaRPr lang="en-CA" sz="2400" b="0">
              <a:latin typeface="Bebas Neue" panose="020B0606020202050201"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it-IT"/>
        </a:p>
      </c:txPr>
    </c:title>
    <c:autoTitleDeleted val="0"/>
    <c:plotArea>
      <c:layout/>
      <c:barChart>
        <c:barDir val="col"/>
        <c:grouping val="clustered"/>
        <c:varyColors val="0"/>
        <c:ser>
          <c:idx val="0"/>
          <c:order val="0"/>
          <c:spPr>
            <a:solidFill>
              <a:srgbClr val="49C3CB"/>
            </a:solidFill>
            <a:ln>
              <a:noFill/>
            </a:ln>
            <a:effectLst>
              <a:outerShdw blurRad="57150" dist="19050" dir="5400000" algn="ctr" rotWithShape="0">
                <a:srgbClr val="000000">
                  <a:alpha val="63000"/>
                </a:srgbClr>
              </a:outerShdw>
            </a:effectLst>
          </c:spPr>
          <c:invertIfNegative val="0"/>
          <c:dPt>
            <c:idx val="1"/>
            <c:invertIfNegative val="0"/>
            <c:bubble3D val="0"/>
            <c:extLst>
              <c:ext xmlns:c16="http://schemas.microsoft.com/office/drawing/2014/chart" uri="{C3380CC4-5D6E-409C-BE32-E72D297353CC}">
                <c16:uniqueId val="{00000001-406A-4B88-8815-1D37D672845C}"/>
              </c:ext>
            </c:extLst>
          </c:dPt>
          <c:trendline>
            <c:spPr>
              <a:ln w="19050" cap="rnd">
                <a:solidFill>
                  <a:schemeClr val="bg1"/>
                </a:solidFill>
                <a:prstDash val="dash"/>
              </a:ln>
              <a:effectLst/>
            </c:spPr>
            <c:trendlineType val="linear"/>
            <c:dispRSqr val="0"/>
            <c:dispEq val="0"/>
          </c:trendline>
          <c:cat>
            <c:strRef>
              <c:f>PROGRESSION!$B$4:$B$16</c:f>
              <c:strCache>
                <c:ptCount val="13"/>
                <c:pt idx="0">
                  <c:v>Start</c:v>
                </c:pt>
                <c:pt idx="1">
                  <c:v>Cycle 1</c:v>
                </c:pt>
                <c:pt idx="2">
                  <c:v>Cycle 2</c:v>
                </c:pt>
                <c:pt idx="3">
                  <c:v>Cycle 3</c:v>
                </c:pt>
                <c:pt idx="4">
                  <c:v>Cycle 4</c:v>
                </c:pt>
                <c:pt idx="5">
                  <c:v>Cycle 5</c:v>
                </c:pt>
                <c:pt idx="6">
                  <c:v>Cycle 6</c:v>
                </c:pt>
                <c:pt idx="7">
                  <c:v>Cycle 7</c:v>
                </c:pt>
                <c:pt idx="8">
                  <c:v>Cycle 8</c:v>
                </c:pt>
                <c:pt idx="9">
                  <c:v>Cycle 9</c:v>
                </c:pt>
                <c:pt idx="10">
                  <c:v>Cycle 10</c:v>
                </c:pt>
                <c:pt idx="11">
                  <c:v>Cycle 11</c:v>
                </c:pt>
                <c:pt idx="12">
                  <c:v>Cycle 12</c:v>
                </c:pt>
              </c:strCache>
            </c:strRef>
          </c:cat>
          <c:val>
            <c:numRef>
              <c:f>PROGRESSION!$C$4:$C$16</c:f>
              <c:numCache>
                <c:formatCode>0</c:formatCode>
                <c:ptCount val="13"/>
                <c:pt idx="0">
                  <c:v>95.094339622641513</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0-A257-4324-A742-920B26C932E2}"/>
            </c:ext>
          </c:extLst>
        </c:ser>
        <c:dLbls>
          <c:showLegendKey val="0"/>
          <c:showVal val="0"/>
          <c:showCatName val="0"/>
          <c:showSerName val="0"/>
          <c:showPercent val="0"/>
          <c:showBubbleSize val="0"/>
        </c:dLbls>
        <c:gapWidth val="100"/>
        <c:overlap val="-24"/>
        <c:axId val="2129331272"/>
        <c:axId val="2125463720"/>
      </c:barChart>
      <c:catAx>
        <c:axId val="212933127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it-IT"/>
          </a:p>
        </c:txPr>
        <c:crossAx val="2125463720"/>
        <c:crosses val="autoZero"/>
        <c:auto val="1"/>
        <c:lblAlgn val="ctr"/>
        <c:lblOffset val="100"/>
        <c:noMultiLvlLbl val="0"/>
      </c:catAx>
      <c:valAx>
        <c:axId val="212546372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it-IT"/>
          </a:p>
        </c:txPr>
        <c:crossAx val="2129331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chemeClr val="bg1"/>
      </a:solidFill>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CA" sz="2400" b="0">
                <a:latin typeface="Bebas Neue" panose="020B0606020202050201" pitchFamily="34" charset="0"/>
              </a:rPr>
              <a:t>Overhead Press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it-IT"/>
        </a:p>
      </c:txPr>
    </c:title>
    <c:autoTitleDeleted val="0"/>
    <c:plotArea>
      <c:layout/>
      <c:barChart>
        <c:barDir val="col"/>
        <c:grouping val="clustered"/>
        <c:varyColors val="0"/>
        <c:ser>
          <c:idx val="0"/>
          <c:order val="0"/>
          <c:spPr>
            <a:solidFill>
              <a:srgbClr val="49C3CB"/>
            </a:solidFill>
            <a:ln>
              <a:noFill/>
            </a:ln>
            <a:effectLst>
              <a:outerShdw blurRad="57150" dist="19050" dir="5400000" algn="ctr" rotWithShape="0">
                <a:srgbClr val="000000">
                  <a:alpha val="63000"/>
                </a:srgbClr>
              </a:outerShdw>
            </a:effectLst>
          </c:spPr>
          <c:invertIfNegative val="0"/>
          <c:dPt>
            <c:idx val="1"/>
            <c:invertIfNegative val="0"/>
            <c:bubble3D val="0"/>
            <c:extLst>
              <c:ext xmlns:c16="http://schemas.microsoft.com/office/drawing/2014/chart" uri="{C3380CC4-5D6E-409C-BE32-E72D297353CC}">
                <c16:uniqueId val="{00000001-2C05-4984-B192-0A64B39D3DFB}"/>
              </c:ext>
            </c:extLst>
          </c:dPt>
          <c:trendline>
            <c:spPr>
              <a:ln w="19050" cap="rnd">
                <a:solidFill>
                  <a:schemeClr val="bg1"/>
                </a:solidFill>
                <a:prstDash val="dash"/>
              </a:ln>
              <a:effectLst/>
            </c:spPr>
            <c:trendlineType val="linear"/>
            <c:dispRSqr val="0"/>
            <c:dispEq val="0"/>
          </c:trendline>
          <c:cat>
            <c:strRef>
              <c:f>PROGRESSION!$B$4:$B$16</c:f>
              <c:strCache>
                <c:ptCount val="13"/>
                <c:pt idx="0">
                  <c:v>Start</c:v>
                </c:pt>
                <c:pt idx="1">
                  <c:v>Cycle 1</c:v>
                </c:pt>
                <c:pt idx="2">
                  <c:v>Cycle 2</c:v>
                </c:pt>
                <c:pt idx="3">
                  <c:v>Cycle 3</c:v>
                </c:pt>
                <c:pt idx="4">
                  <c:v>Cycle 4</c:v>
                </c:pt>
                <c:pt idx="5">
                  <c:v>Cycle 5</c:v>
                </c:pt>
                <c:pt idx="6">
                  <c:v>Cycle 6</c:v>
                </c:pt>
                <c:pt idx="7">
                  <c:v>Cycle 7</c:v>
                </c:pt>
                <c:pt idx="8">
                  <c:v>Cycle 8</c:v>
                </c:pt>
                <c:pt idx="9">
                  <c:v>Cycle 9</c:v>
                </c:pt>
                <c:pt idx="10">
                  <c:v>Cycle 10</c:v>
                </c:pt>
                <c:pt idx="11">
                  <c:v>Cycle 11</c:v>
                </c:pt>
                <c:pt idx="12">
                  <c:v>Cycle 12</c:v>
                </c:pt>
              </c:strCache>
            </c:strRef>
          </c:cat>
          <c:val>
            <c:numRef>
              <c:f>PROGRESSION!$F$4:$F$16</c:f>
              <c:numCache>
                <c:formatCode>0</c:formatCode>
                <c:ptCount val="13"/>
                <c:pt idx="0">
                  <c:v>58.139534883720934</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2-CB2F-47B2-89C4-D02F2D4AA5CC}"/>
            </c:ext>
          </c:extLst>
        </c:ser>
        <c:dLbls>
          <c:showLegendKey val="0"/>
          <c:showVal val="0"/>
          <c:showCatName val="0"/>
          <c:showSerName val="0"/>
          <c:showPercent val="0"/>
          <c:showBubbleSize val="0"/>
        </c:dLbls>
        <c:gapWidth val="100"/>
        <c:overlap val="-24"/>
        <c:axId val="2129363416"/>
        <c:axId val="2129366824"/>
      </c:barChart>
      <c:catAx>
        <c:axId val="212936341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it-IT"/>
          </a:p>
        </c:txPr>
        <c:crossAx val="2129366824"/>
        <c:crosses val="autoZero"/>
        <c:auto val="1"/>
        <c:lblAlgn val="ctr"/>
        <c:lblOffset val="100"/>
        <c:noMultiLvlLbl val="0"/>
      </c:catAx>
      <c:valAx>
        <c:axId val="212936682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it-IT"/>
          </a:p>
        </c:txPr>
        <c:crossAx val="2129363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chemeClr val="bg1"/>
      </a:solidFill>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CA" sz="2400" b="0">
                <a:latin typeface="Bebas Neue" panose="020B0606020202050201" pitchFamily="34" charset="0"/>
              </a:rPr>
              <a:t>Deadlift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it-IT"/>
        </a:p>
      </c:txPr>
    </c:title>
    <c:autoTitleDeleted val="0"/>
    <c:plotArea>
      <c:layout/>
      <c:barChart>
        <c:barDir val="col"/>
        <c:grouping val="clustered"/>
        <c:varyColors val="0"/>
        <c:ser>
          <c:idx val="0"/>
          <c:order val="0"/>
          <c:spPr>
            <a:solidFill>
              <a:srgbClr val="49C3CB"/>
            </a:solidFill>
            <a:ln>
              <a:noFill/>
            </a:ln>
            <a:effectLst>
              <a:outerShdw blurRad="57150" dist="19050" dir="5400000" algn="ctr" rotWithShape="0">
                <a:srgbClr val="000000">
                  <a:alpha val="63000"/>
                </a:srgbClr>
              </a:outerShdw>
            </a:effectLst>
          </c:spPr>
          <c:invertIfNegative val="0"/>
          <c:trendline>
            <c:spPr>
              <a:ln w="19050" cap="rnd">
                <a:solidFill>
                  <a:schemeClr val="bg1"/>
                </a:solidFill>
                <a:prstDash val="dash"/>
              </a:ln>
              <a:effectLst/>
            </c:spPr>
            <c:trendlineType val="linear"/>
            <c:dispRSqr val="0"/>
            <c:dispEq val="0"/>
          </c:trendline>
          <c:cat>
            <c:strRef>
              <c:f>PROGRESSION!$B$4:$B$16</c:f>
              <c:strCache>
                <c:ptCount val="13"/>
                <c:pt idx="0">
                  <c:v>Start</c:v>
                </c:pt>
                <c:pt idx="1">
                  <c:v>Cycle 1</c:v>
                </c:pt>
                <c:pt idx="2">
                  <c:v>Cycle 2</c:v>
                </c:pt>
                <c:pt idx="3">
                  <c:v>Cycle 3</c:v>
                </c:pt>
                <c:pt idx="4">
                  <c:v>Cycle 4</c:v>
                </c:pt>
                <c:pt idx="5">
                  <c:v>Cycle 5</c:v>
                </c:pt>
                <c:pt idx="6">
                  <c:v>Cycle 6</c:v>
                </c:pt>
                <c:pt idx="7">
                  <c:v>Cycle 7</c:v>
                </c:pt>
                <c:pt idx="8">
                  <c:v>Cycle 8</c:v>
                </c:pt>
                <c:pt idx="9">
                  <c:v>Cycle 9</c:v>
                </c:pt>
                <c:pt idx="10">
                  <c:v>Cycle 10</c:v>
                </c:pt>
                <c:pt idx="11">
                  <c:v>Cycle 11</c:v>
                </c:pt>
                <c:pt idx="12">
                  <c:v>Cycle 12</c:v>
                </c:pt>
              </c:strCache>
            </c:strRef>
          </c:cat>
          <c:val>
            <c:numRef>
              <c:f>PROGRESSION!$E$4:$E$16</c:f>
              <c:numCache>
                <c:formatCode>0</c:formatCode>
                <c:ptCount val="13"/>
                <c:pt idx="0">
                  <c:v>127.90697674418605</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3-BF05-46DD-88A4-804B2FD05200}"/>
            </c:ext>
          </c:extLst>
        </c:ser>
        <c:dLbls>
          <c:showLegendKey val="0"/>
          <c:showVal val="0"/>
          <c:showCatName val="0"/>
          <c:showSerName val="0"/>
          <c:showPercent val="0"/>
          <c:showBubbleSize val="0"/>
        </c:dLbls>
        <c:gapWidth val="100"/>
        <c:overlap val="-24"/>
        <c:axId val="2129405208"/>
        <c:axId val="2129408616"/>
      </c:barChart>
      <c:catAx>
        <c:axId val="212940520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it-IT"/>
          </a:p>
        </c:txPr>
        <c:crossAx val="2129408616"/>
        <c:crosses val="autoZero"/>
        <c:auto val="1"/>
        <c:lblAlgn val="ctr"/>
        <c:lblOffset val="100"/>
        <c:noMultiLvlLbl val="0"/>
      </c:catAx>
      <c:valAx>
        <c:axId val="212940861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it-IT"/>
          </a:p>
        </c:txPr>
        <c:crossAx val="2129405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chemeClr val="bg1"/>
      </a:solidFill>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CA" sz="2400" b="0">
                <a:latin typeface="Bebas Neue" panose="020B0606020202050201" pitchFamily="34" charset="0"/>
              </a:rPr>
              <a:t>squat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it-IT"/>
        </a:p>
      </c:txPr>
    </c:title>
    <c:autoTitleDeleted val="0"/>
    <c:plotArea>
      <c:layout/>
      <c:barChart>
        <c:barDir val="col"/>
        <c:grouping val="clustered"/>
        <c:varyColors val="0"/>
        <c:ser>
          <c:idx val="0"/>
          <c:order val="0"/>
          <c:spPr>
            <a:solidFill>
              <a:srgbClr val="49C3CB"/>
            </a:solidFill>
            <a:ln>
              <a:noFill/>
            </a:ln>
            <a:effectLst>
              <a:outerShdw blurRad="57150" dist="19050" dir="5400000" algn="ctr" rotWithShape="0">
                <a:srgbClr val="000000">
                  <a:alpha val="63000"/>
                </a:srgbClr>
              </a:outerShdw>
            </a:effectLst>
          </c:spPr>
          <c:invertIfNegative val="0"/>
          <c:trendline>
            <c:spPr>
              <a:ln w="19050" cap="rnd">
                <a:solidFill>
                  <a:schemeClr val="bg1"/>
                </a:solidFill>
                <a:prstDash val="dash"/>
              </a:ln>
              <a:effectLst/>
            </c:spPr>
            <c:trendlineType val="linear"/>
            <c:dispRSqr val="0"/>
            <c:dispEq val="0"/>
          </c:trendline>
          <c:cat>
            <c:strRef>
              <c:f>PROGRESSION!$B$4:$B$16</c:f>
              <c:strCache>
                <c:ptCount val="13"/>
                <c:pt idx="0">
                  <c:v>Start</c:v>
                </c:pt>
                <c:pt idx="1">
                  <c:v>Cycle 1</c:v>
                </c:pt>
                <c:pt idx="2">
                  <c:v>Cycle 2</c:v>
                </c:pt>
                <c:pt idx="3">
                  <c:v>Cycle 3</c:v>
                </c:pt>
                <c:pt idx="4">
                  <c:v>Cycle 4</c:v>
                </c:pt>
                <c:pt idx="5">
                  <c:v>Cycle 5</c:v>
                </c:pt>
                <c:pt idx="6">
                  <c:v>Cycle 6</c:v>
                </c:pt>
                <c:pt idx="7">
                  <c:v>Cycle 7</c:v>
                </c:pt>
                <c:pt idx="8">
                  <c:v>Cycle 8</c:v>
                </c:pt>
                <c:pt idx="9">
                  <c:v>Cycle 9</c:v>
                </c:pt>
                <c:pt idx="10">
                  <c:v>Cycle 10</c:v>
                </c:pt>
                <c:pt idx="11">
                  <c:v>Cycle 11</c:v>
                </c:pt>
                <c:pt idx="12">
                  <c:v>Cycle 12</c:v>
                </c:pt>
              </c:strCache>
            </c:strRef>
          </c:cat>
          <c:val>
            <c:numRef>
              <c:f>PROGRESSION!$D$4:$D$16</c:f>
              <c:numCache>
                <c:formatCode>0</c:formatCode>
                <c:ptCount val="13"/>
                <c:pt idx="0">
                  <c:v>118.68131868131867</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1-13F6-4742-838A-9E5DFAFA3E28}"/>
            </c:ext>
          </c:extLst>
        </c:ser>
        <c:dLbls>
          <c:showLegendKey val="0"/>
          <c:showVal val="0"/>
          <c:showCatName val="0"/>
          <c:showSerName val="0"/>
          <c:showPercent val="0"/>
          <c:showBubbleSize val="0"/>
        </c:dLbls>
        <c:gapWidth val="100"/>
        <c:overlap val="-24"/>
        <c:axId val="2129447608"/>
        <c:axId val="2129450984"/>
      </c:barChart>
      <c:catAx>
        <c:axId val="212944760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it-IT"/>
          </a:p>
        </c:txPr>
        <c:crossAx val="2129450984"/>
        <c:crosses val="autoZero"/>
        <c:auto val="1"/>
        <c:lblAlgn val="ctr"/>
        <c:lblOffset val="100"/>
        <c:noMultiLvlLbl val="0"/>
      </c:catAx>
      <c:valAx>
        <c:axId val="212945098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it-IT"/>
          </a:p>
        </c:txPr>
        <c:crossAx val="2129447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chemeClr val="bg1"/>
      </a:solidFill>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194982</xdr:colOff>
      <xdr:row>0</xdr:row>
      <xdr:rowOff>0</xdr:rowOff>
    </xdr:from>
    <xdr:to>
      <xdr:col>2</xdr:col>
      <xdr:colOff>2223247</xdr:colOff>
      <xdr:row>6</xdr:row>
      <xdr:rowOff>205068</xdr:rowOff>
    </xdr:to>
    <xdr:pic>
      <xdr:nvPicPr>
        <xdr:cNvPr id="3" name="Picture 2">
          <a:extLst>
            <a:ext uri="{FF2B5EF4-FFF2-40B4-BE49-F238E27FC236}">
              <a16:creationId xmlns:a16="http://schemas.microsoft.com/office/drawing/2014/main" id="{DCC31A4F-4D64-4356-8F22-9812B38C63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076" t="15458" r="12977" b="23546"/>
        <a:stretch/>
      </xdr:blipFill>
      <xdr:spPr>
        <a:xfrm>
          <a:off x="699807" y="0"/>
          <a:ext cx="4380940" cy="1652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138731</xdr:colOff>
      <xdr:row>1</xdr:row>
      <xdr:rowOff>10352</xdr:rowOff>
    </xdr:from>
    <xdr:to>
      <xdr:col>21</xdr:col>
      <xdr:colOff>604631</xdr:colOff>
      <xdr:row>13</xdr:row>
      <xdr:rowOff>212911</xdr:rowOff>
    </xdr:to>
    <xdr:graphicFrame macro="">
      <xdr:nvGraphicFramePr>
        <xdr:cNvPr id="4" name="Chart 3">
          <a:extLst>
            <a:ext uri="{FF2B5EF4-FFF2-40B4-BE49-F238E27FC236}">
              <a16:creationId xmlns:a16="http://schemas.microsoft.com/office/drawing/2014/main" id="{F4D20D49-E08E-4FCC-B65B-DAF1C8AC2A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122275</xdr:colOff>
      <xdr:row>46</xdr:row>
      <xdr:rowOff>201707</xdr:rowOff>
    </xdr:from>
    <xdr:to>
      <xdr:col>21</xdr:col>
      <xdr:colOff>600672</xdr:colOff>
      <xdr:row>63</xdr:row>
      <xdr:rowOff>11207</xdr:rowOff>
    </xdr:to>
    <xdr:graphicFrame macro="">
      <xdr:nvGraphicFramePr>
        <xdr:cNvPr id="5" name="Chart 4">
          <a:extLst>
            <a:ext uri="{FF2B5EF4-FFF2-40B4-BE49-F238E27FC236}">
              <a16:creationId xmlns:a16="http://schemas.microsoft.com/office/drawing/2014/main" id="{BFFBBF36-E224-4897-A014-414199544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119062</xdr:colOff>
      <xdr:row>30</xdr:row>
      <xdr:rowOff>49025</xdr:rowOff>
    </xdr:from>
    <xdr:to>
      <xdr:col>21</xdr:col>
      <xdr:colOff>597459</xdr:colOff>
      <xdr:row>46</xdr:row>
      <xdr:rowOff>71437</xdr:rowOff>
    </xdr:to>
    <xdr:graphicFrame macro="">
      <xdr:nvGraphicFramePr>
        <xdr:cNvPr id="6" name="Chart 5">
          <a:extLst>
            <a:ext uri="{FF2B5EF4-FFF2-40B4-BE49-F238E27FC236}">
              <a16:creationId xmlns:a16="http://schemas.microsoft.com/office/drawing/2014/main" id="{85DAC15A-58F9-4778-B794-79A72C3C7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123264</xdr:colOff>
      <xdr:row>14</xdr:row>
      <xdr:rowOff>33618</xdr:rowOff>
    </xdr:from>
    <xdr:to>
      <xdr:col>21</xdr:col>
      <xdr:colOff>601661</xdr:colOff>
      <xdr:row>29</xdr:row>
      <xdr:rowOff>112059</xdr:rowOff>
    </xdr:to>
    <xdr:graphicFrame macro="">
      <xdr:nvGraphicFramePr>
        <xdr:cNvPr id="7" name="Chart 6">
          <a:extLst>
            <a:ext uri="{FF2B5EF4-FFF2-40B4-BE49-F238E27FC236}">
              <a16:creationId xmlns:a16="http://schemas.microsoft.com/office/drawing/2014/main" id="{1A62E4F0-9FCC-4FA5-8DFD-E6A3ECFC3D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390525</xdr:colOff>
      <xdr:row>16</xdr:row>
      <xdr:rowOff>19049</xdr:rowOff>
    </xdr:from>
    <xdr:to>
      <xdr:col>6</xdr:col>
      <xdr:colOff>26214</xdr:colOff>
      <xdr:row>25</xdr:row>
      <xdr:rowOff>47624</xdr:rowOff>
    </xdr:to>
    <xdr:pic>
      <xdr:nvPicPr>
        <xdr:cNvPr id="8" name="Picture 7">
          <a:extLst>
            <a:ext uri="{FF2B5EF4-FFF2-40B4-BE49-F238E27FC236}">
              <a16:creationId xmlns:a16="http://schemas.microsoft.com/office/drawing/2014/main" id="{09C8AA4A-312B-48E6-B9F0-75B26984CDD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2076" t="15458" r="12977" b="23546"/>
        <a:stretch/>
      </xdr:blipFill>
      <xdr:spPr>
        <a:xfrm>
          <a:off x="390525" y="4581524"/>
          <a:ext cx="5074464" cy="1914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934810</xdr:colOff>
      <xdr:row>7</xdr:row>
      <xdr:rowOff>114301</xdr:rowOff>
    </xdr:from>
    <xdr:to>
      <xdr:col>4</xdr:col>
      <xdr:colOff>87085</xdr:colOff>
      <xdr:row>13</xdr:row>
      <xdr:rowOff>85726</xdr:rowOff>
    </xdr:to>
    <xdr:pic>
      <xdr:nvPicPr>
        <xdr:cNvPr id="2" name="Picture 1">
          <a:extLst>
            <a:ext uri="{FF2B5EF4-FFF2-40B4-BE49-F238E27FC236}">
              <a16:creationId xmlns:a16="http://schemas.microsoft.com/office/drawing/2014/main" id="{BB10CB07-CADE-4534-B6EF-B2D93E21C9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44" t="3664" r="5649" b="6570"/>
        <a:stretch/>
      </xdr:blipFill>
      <xdr:spPr>
        <a:xfrm>
          <a:off x="3996417" y="1964872"/>
          <a:ext cx="1465489" cy="1440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1247775</xdr:colOff>
      <xdr:row>7</xdr:row>
      <xdr:rowOff>114300</xdr:rowOff>
    </xdr:from>
    <xdr:to>
      <xdr:col>4</xdr:col>
      <xdr:colOff>400050</xdr:colOff>
      <xdr:row>13</xdr:row>
      <xdr:rowOff>85725</xdr:rowOff>
    </xdr:to>
    <xdr:pic>
      <xdr:nvPicPr>
        <xdr:cNvPr id="2" name="Picture 1">
          <a:extLst>
            <a:ext uri="{FF2B5EF4-FFF2-40B4-BE49-F238E27FC236}">
              <a16:creationId xmlns:a16="http://schemas.microsoft.com/office/drawing/2014/main" id="{19562194-EA2E-4782-9ECE-BC82E20F94C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44" t="3664" r="5649" b="6570"/>
        <a:stretch/>
      </xdr:blipFill>
      <xdr:spPr>
        <a:xfrm>
          <a:off x="4333875" y="1924050"/>
          <a:ext cx="1466850" cy="1400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1247775</xdr:colOff>
      <xdr:row>7</xdr:row>
      <xdr:rowOff>114300</xdr:rowOff>
    </xdr:from>
    <xdr:to>
      <xdr:col>4</xdr:col>
      <xdr:colOff>400050</xdr:colOff>
      <xdr:row>13</xdr:row>
      <xdr:rowOff>85725</xdr:rowOff>
    </xdr:to>
    <xdr:pic>
      <xdr:nvPicPr>
        <xdr:cNvPr id="2" name="Picture 1">
          <a:extLst>
            <a:ext uri="{FF2B5EF4-FFF2-40B4-BE49-F238E27FC236}">
              <a16:creationId xmlns:a16="http://schemas.microsoft.com/office/drawing/2014/main" id="{4DD8ECF2-8E83-466C-A7AC-C9822CD5E07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44" t="3664" r="5649" b="6570"/>
        <a:stretch/>
      </xdr:blipFill>
      <xdr:spPr>
        <a:xfrm>
          <a:off x="4333875" y="1924050"/>
          <a:ext cx="1466850" cy="1400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1247775</xdr:colOff>
      <xdr:row>7</xdr:row>
      <xdr:rowOff>114300</xdr:rowOff>
    </xdr:from>
    <xdr:to>
      <xdr:col>4</xdr:col>
      <xdr:colOff>400050</xdr:colOff>
      <xdr:row>13</xdr:row>
      <xdr:rowOff>85725</xdr:rowOff>
    </xdr:to>
    <xdr:pic>
      <xdr:nvPicPr>
        <xdr:cNvPr id="2" name="Picture 1">
          <a:extLst>
            <a:ext uri="{FF2B5EF4-FFF2-40B4-BE49-F238E27FC236}">
              <a16:creationId xmlns:a16="http://schemas.microsoft.com/office/drawing/2014/main" id="{0216D69D-5DDE-4CE5-A4EB-0141D960DD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44" t="3664" r="5649" b="6570"/>
        <a:stretch/>
      </xdr:blipFill>
      <xdr:spPr>
        <a:xfrm>
          <a:off x="4333875" y="1924050"/>
          <a:ext cx="1466850" cy="14001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1247775</xdr:colOff>
      <xdr:row>7</xdr:row>
      <xdr:rowOff>114300</xdr:rowOff>
    </xdr:from>
    <xdr:to>
      <xdr:col>4</xdr:col>
      <xdr:colOff>400050</xdr:colOff>
      <xdr:row>13</xdr:row>
      <xdr:rowOff>85725</xdr:rowOff>
    </xdr:to>
    <xdr:pic>
      <xdr:nvPicPr>
        <xdr:cNvPr id="2" name="Picture 1">
          <a:extLst>
            <a:ext uri="{FF2B5EF4-FFF2-40B4-BE49-F238E27FC236}">
              <a16:creationId xmlns:a16="http://schemas.microsoft.com/office/drawing/2014/main" id="{34929962-5A7B-48ED-AB55-1D807E97B3D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44" t="3664" r="5649" b="6570"/>
        <a:stretch/>
      </xdr:blipFill>
      <xdr:spPr>
        <a:xfrm>
          <a:off x="4333875" y="1924050"/>
          <a:ext cx="1466850" cy="1400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1247775</xdr:colOff>
      <xdr:row>7</xdr:row>
      <xdr:rowOff>114300</xdr:rowOff>
    </xdr:from>
    <xdr:to>
      <xdr:col>4</xdr:col>
      <xdr:colOff>400050</xdr:colOff>
      <xdr:row>13</xdr:row>
      <xdr:rowOff>85725</xdr:rowOff>
    </xdr:to>
    <xdr:pic>
      <xdr:nvPicPr>
        <xdr:cNvPr id="2" name="Picture 1">
          <a:extLst>
            <a:ext uri="{FF2B5EF4-FFF2-40B4-BE49-F238E27FC236}">
              <a16:creationId xmlns:a16="http://schemas.microsoft.com/office/drawing/2014/main" id="{7AA36530-3605-4A67-A839-1221D63552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44" t="3664" r="5649" b="6570"/>
        <a:stretch/>
      </xdr:blipFill>
      <xdr:spPr>
        <a:xfrm>
          <a:off x="4333875" y="1924050"/>
          <a:ext cx="1466850" cy="14001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1247775</xdr:colOff>
      <xdr:row>7</xdr:row>
      <xdr:rowOff>114300</xdr:rowOff>
    </xdr:from>
    <xdr:to>
      <xdr:col>4</xdr:col>
      <xdr:colOff>400050</xdr:colOff>
      <xdr:row>13</xdr:row>
      <xdr:rowOff>85725</xdr:rowOff>
    </xdr:to>
    <xdr:pic>
      <xdr:nvPicPr>
        <xdr:cNvPr id="2" name="Picture 1">
          <a:extLst>
            <a:ext uri="{FF2B5EF4-FFF2-40B4-BE49-F238E27FC236}">
              <a16:creationId xmlns:a16="http://schemas.microsoft.com/office/drawing/2014/main" id="{16EB58DE-821D-4876-89B1-C3DF726F6D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44" t="3664" r="5649" b="6570"/>
        <a:stretch/>
      </xdr:blipFill>
      <xdr:spPr>
        <a:xfrm>
          <a:off x="4333875" y="1924050"/>
          <a:ext cx="1466850" cy="14001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1247775</xdr:colOff>
      <xdr:row>7</xdr:row>
      <xdr:rowOff>114300</xdr:rowOff>
    </xdr:from>
    <xdr:to>
      <xdr:col>4</xdr:col>
      <xdr:colOff>400050</xdr:colOff>
      <xdr:row>13</xdr:row>
      <xdr:rowOff>85725</xdr:rowOff>
    </xdr:to>
    <xdr:pic>
      <xdr:nvPicPr>
        <xdr:cNvPr id="2" name="Picture 1">
          <a:extLst>
            <a:ext uri="{FF2B5EF4-FFF2-40B4-BE49-F238E27FC236}">
              <a16:creationId xmlns:a16="http://schemas.microsoft.com/office/drawing/2014/main" id="{F25403A4-A59E-4CDA-8CB4-8439A6C25ED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44" t="3664" r="5649" b="6570"/>
        <a:stretch/>
      </xdr:blipFill>
      <xdr:spPr>
        <a:xfrm>
          <a:off x="4333875" y="1924050"/>
          <a:ext cx="1466850" cy="14001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1247775</xdr:colOff>
      <xdr:row>7</xdr:row>
      <xdr:rowOff>114300</xdr:rowOff>
    </xdr:from>
    <xdr:to>
      <xdr:col>4</xdr:col>
      <xdr:colOff>400050</xdr:colOff>
      <xdr:row>13</xdr:row>
      <xdr:rowOff>85725</xdr:rowOff>
    </xdr:to>
    <xdr:pic>
      <xdr:nvPicPr>
        <xdr:cNvPr id="2" name="Picture 1">
          <a:extLst>
            <a:ext uri="{FF2B5EF4-FFF2-40B4-BE49-F238E27FC236}">
              <a16:creationId xmlns:a16="http://schemas.microsoft.com/office/drawing/2014/main" id="{DF04C84F-5722-4F3D-8BCD-693AF8F576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44" t="3664" r="5649" b="6570"/>
        <a:stretch/>
      </xdr:blipFill>
      <xdr:spPr>
        <a:xfrm>
          <a:off x="4333875" y="1924050"/>
          <a:ext cx="1466850" cy="14001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1247775</xdr:colOff>
      <xdr:row>7</xdr:row>
      <xdr:rowOff>114300</xdr:rowOff>
    </xdr:from>
    <xdr:to>
      <xdr:col>4</xdr:col>
      <xdr:colOff>400050</xdr:colOff>
      <xdr:row>13</xdr:row>
      <xdr:rowOff>85725</xdr:rowOff>
    </xdr:to>
    <xdr:pic>
      <xdr:nvPicPr>
        <xdr:cNvPr id="2" name="Picture 1">
          <a:extLst>
            <a:ext uri="{FF2B5EF4-FFF2-40B4-BE49-F238E27FC236}">
              <a16:creationId xmlns:a16="http://schemas.microsoft.com/office/drawing/2014/main" id="{C0BE889F-1120-4809-A1E5-6D877F8760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44" t="3664" r="5649" b="6570"/>
        <a:stretch/>
      </xdr:blipFill>
      <xdr:spPr>
        <a:xfrm>
          <a:off x="4333875" y="1924050"/>
          <a:ext cx="1466850" cy="14001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1247775</xdr:colOff>
      <xdr:row>7</xdr:row>
      <xdr:rowOff>114300</xdr:rowOff>
    </xdr:from>
    <xdr:to>
      <xdr:col>4</xdr:col>
      <xdr:colOff>400050</xdr:colOff>
      <xdr:row>13</xdr:row>
      <xdr:rowOff>85725</xdr:rowOff>
    </xdr:to>
    <xdr:pic>
      <xdr:nvPicPr>
        <xdr:cNvPr id="2" name="Picture 1">
          <a:extLst>
            <a:ext uri="{FF2B5EF4-FFF2-40B4-BE49-F238E27FC236}">
              <a16:creationId xmlns:a16="http://schemas.microsoft.com/office/drawing/2014/main" id="{23BBBB07-0F43-4E6D-91C2-C4FF14F91A3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44" t="3664" r="5649" b="6570"/>
        <a:stretch/>
      </xdr:blipFill>
      <xdr:spPr>
        <a:xfrm>
          <a:off x="4333875" y="1924050"/>
          <a:ext cx="1466850" cy="14001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1247775</xdr:colOff>
      <xdr:row>7</xdr:row>
      <xdr:rowOff>114300</xdr:rowOff>
    </xdr:from>
    <xdr:to>
      <xdr:col>4</xdr:col>
      <xdr:colOff>400050</xdr:colOff>
      <xdr:row>13</xdr:row>
      <xdr:rowOff>85725</xdr:rowOff>
    </xdr:to>
    <xdr:pic>
      <xdr:nvPicPr>
        <xdr:cNvPr id="2" name="Picture 1">
          <a:extLst>
            <a:ext uri="{FF2B5EF4-FFF2-40B4-BE49-F238E27FC236}">
              <a16:creationId xmlns:a16="http://schemas.microsoft.com/office/drawing/2014/main" id="{E9923AF0-5BE9-419A-81DC-0FD98741965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44" t="3664" r="5649" b="6570"/>
        <a:stretch/>
      </xdr:blipFill>
      <xdr:spPr>
        <a:xfrm>
          <a:off x="4333875" y="1924050"/>
          <a:ext cx="1466850" cy="1400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523"/>
  <sheetViews>
    <sheetView zoomScaleNormal="100" workbookViewId="0">
      <selection activeCell="C45" sqref="C45"/>
    </sheetView>
  </sheetViews>
  <sheetFormatPr defaultColWidth="35" defaultRowHeight="18.75" x14ac:dyDescent="0.3"/>
  <cols>
    <col min="1" max="1" width="7.42578125" style="226" customWidth="1"/>
    <col min="2" max="5" width="35.28515625" style="83" customWidth="1"/>
    <col min="6" max="8" width="35.28515625" style="80" customWidth="1"/>
    <col min="9" max="74" width="35" style="226"/>
    <col min="75" max="16384" width="35" style="80"/>
  </cols>
  <sheetData>
    <row r="1" spans="1:74" s="226" customFormat="1" x14ac:dyDescent="0.3">
      <c r="B1" s="228"/>
      <c r="C1" s="228"/>
      <c r="D1" s="228"/>
      <c r="E1" s="228"/>
    </row>
    <row r="2" spans="1:74" s="226" customFormat="1" ht="19.5" thickBot="1" x14ac:dyDescent="0.35">
      <c r="B2" s="228"/>
      <c r="C2" s="228"/>
      <c r="D2" s="228"/>
      <c r="E2" s="228"/>
    </row>
    <row r="3" spans="1:74" s="226" customFormat="1" x14ac:dyDescent="0.3">
      <c r="B3" s="228"/>
      <c r="C3" s="228"/>
      <c r="D3" s="228"/>
      <c r="E3" s="264" t="s">
        <v>215</v>
      </c>
      <c r="F3" s="267" t="s">
        <v>214</v>
      </c>
    </row>
    <row r="4" spans="1:74" s="226" customFormat="1" x14ac:dyDescent="0.3">
      <c r="B4" s="228"/>
      <c r="C4" s="228"/>
      <c r="D4" s="228"/>
      <c r="E4" s="265"/>
      <c r="F4" s="268"/>
    </row>
    <row r="5" spans="1:74" s="226" customFormat="1" ht="19.5" thickBot="1" x14ac:dyDescent="0.35">
      <c r="B5" s="228"/>
      <c r="C5" s="228"/>
      <c r="D5" s="228"/>
      <c r="E5" s="266"/>
      <c r="F5" s="269"/>
    </row>
    <row r="6" spans="1:74" s="226" customFormat="1" x14ac:dyDescent="0.3">
      <c r="B6" s="228"/>
      <c r="C6" s="228"/>
      <c r="D6" s="228"/>
      <c r="E6" s="228"/>
    </row>
    <row r="7" spans="1:74" s="226" customFormat="1" ht="19.5" thickBot="1" x14ac:dyDescent="0.35">
      <c r="B7" s="228"/>
      <c r="C7" s="228"/>
      <c r="D7" s="228"/>
      <c r="E7" s="228"/>
    </row>
    <row r="8" spans="1:74" s="73" customFormat="1" ht="32.25" thickBot="1" x14ac:dyDescent="0.35">
      <c r="A8" s="226"/>
      <c r="B8" s="276" t="s">
        <v>210</v>
      </c>
      <c r="C8" s="277"/>
      <c r="D8" s="228"/>
      <c r="E8" s="276" t="s">
        <v>208</v>
      </c>
      <c r="F8" s="278"/>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row>
    <row r="9" spans="1:74" s="73" customFormat="1" ht="19.5" thickBot="1" x14ac:dyDescent="0.35">
      <c r="A9" s="226"/>
      <c r="B9" s="89" t="s">
        <v>62</v>
      </c>
      <c r="C9" s="90" t="s">
        <v>63</v>
      </c>
      <c r="D9" s="228"/>
      <c r="E9" s="89" t="s">
        <v>62</v>
      </c>
      <c r="F9" s="90" t="s">
        <v>103</v>
      </c>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row>
    <row r="10" spans="1:74" s="73" customFormat="1" ht="19.5" thickTop="1" x14ac:dyDescent="0.3">
      <c r="A10" s="226"/>
      <c r="B10" s="84" t="s">
        <v>198</v>
      </c>
      <c r="C10" s="152" t="s">
        <v>40</v>
      </c>
      <c r="D10" s="228"/>
      <c r="E10" s="4" t="s">
        <v>104</v>
      </c>
      <c r="F10" s="155" t="s">
        <v>17</v>
      </c>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row>
    <row r="11" spans="1:74" s="73" customFormat="1" x14ac:dyDescent="0.3">
      <c r="A11" s="226"/>
      <c r="B11" s="85" t="s">
        <v>199</v>
      </c>
      <c r="C11" s="153" t="s">
        <v>50</v>
      </c>
      <c r="D11" s="228"/>
      <c r="E11" s="92" t="s">
        <v>187</v>
      </c>
      <c r="F11" s="160" t="s">
        <v>188</v>
      </c>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row>
    <row r="12" spans="1:74" s="73" customFormat="1" x14ac:dyDescent="0.3">
      <c r="A12" s="226"/>
      <c r="B12" s="84" t="s">
        <v>34</v>
      </c>
      <c r="C12" s="153" t="s">
        <v>46</v>
      </c>
      <c r="D12" s="228"/>
      <c r="E12" s="4" t="s">
        <v>105</v>
      </c>
      <c r="F12" s="156" t="s">
        <v>12</v>
      </c>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row>
    <row r="13" spans="1:74" s="73" customFormat="1" ht="19.5" thickBot="1" x14ac:dyDescent="0.35">
      <c r="A13" s="226"/>
      <c r="B13" s="85" t="s">
        <v>35</v>
      </c>
      <c r="C13" s="153" t="s">
        <v>47</v>
      </c>
      <c r="D13" s="228"/>
      <c r="E13" s="161" t="s">
        <v>106</v>
      </c>
      <c r="F13" s="157" t="s">
        <v>107</v>
      </c>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row>
    <row r="14" spans="1:74" s="73" customFormat="1" ht="19.5" thickBot="1" x14ac:dyDescent="0.35">
      <c r="A14" s="226"/>
      <c r="B14" s="84" t="s">
        <v>36</v>
      </c>
      <c r="C14" s="257" t="s">
        <v>43</v>
      </c>
      <c r="D14" s="228"/>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row>
    <row r="15" spans="1:74" s="73" customFormat="1" x14ac:dyDescent="0.3">
      <c r="A15" s="226"/>
      <c r="B15" s="85" t="s">
        <v>131</v>
      </c>
      <c r="C15" s="153" t="s">
        <v>166</v>
      </c>
      <c r="D15" s="228"/>
      <c r="E15" s="270" t="s">
        <v>209</v>
      </c>
      <c r="F15" s="271"/>
      <c r="G15" s="271"/>
      <c r="H15" s="272"/>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row>
    <row r="16" spans="1:74" s="73" customFormat="1" ht="18.75" customHeight="1" thickBot="1" x14ac:dyDescent="0.35">
      <c r="A16" s="226"/>
      <c r="B16" s="84" t="s">
        <v>130</v>
      </c>
      <c r="C16" s="153" t="s">
        <v>167</v>
      </c>
      <c r="D16" s="228"/>
      <c r="E16" s="273"/>
      <c r="F16" s="274"/>
      <c r="G16" s="274"/>
      <c r="H16" s="275"/>
      <c r="I16" s="106"/>
      <c r="J16" s="10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row>
    <row r="17" spans="1:74" s="73" customFormat="1" ht="19.5" thickBot="1" x14ac:dyDescent="0.35">
      <c r="A17" s="226"/>
      <c r="B17" s="85" t="s">
        <v>136</v>
      </c>
      <c r="C17" s="257" t="s">
        <v>162</v>
      </c>
      <c r="D17" s="228"/>
      <c r="E17" s="74" t="s">
        <v>16</v>
      </c>
      <c r="F17" s="75" t="s">
        <v>87</v>
      </c>
      <c r="G17" s="90" t="s">
        <v>86</v>
      </c>
      <c r="H17" s="91" t="s">
        <v>11</v>
      </c>
      <c r="I17" s="106"/>
      <c r="J17" s="10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row>
    <row r="18" spans="1:74" s="73" customFormat="1" ht="19.5" thickTop="1" x14ac:dyDescent="0.3">
      <c r="A18" s="226"/>
      <c r="B18" s="84" t="s">
        <v>192</v>
      </c>
      <c r="C18" s="153" t="s">
        <v>44</v>
      </c>
      <c r="D18" s="228"/>
      <c r="E18" s="76" t="str">
        <f>F10</f>
        <v>Bench Press</v>
      </c>
      <c r="F18" s="147">
        <v>84</v>
      </c>
      <c r="G18" s="147">
        <v>4</v>
      </c>
      <c r="H18" s="96">
        <f>F18/(VLOOKUP(G18,Config!$C:$G,5,FALSE))</f>
        <v>95.094339622641513</v>
      </c>
      <c r="I18" s="106"/>
      <c r="J18" s="10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row>
    <row r="19" spans="1:74" s="73" customFormat="1" x14ac:dyDescent="0.3">
      <c r="A19" s="226"/>
      <c r="B19" s="85" t="s">
        <v>193</v>
      </c>
      <c r="C19" s="153" t="s">
        <v>180</v>
      </c>
      <c r="D19" s="228"/>
      <c r="E19" s="77" t="str">
        <f>F11</f>
        <v>Deadlift</v>
      </c>
      <c r="F19" s="150">
        <v>110</v>
      </c>
      <c r="G19" s="150">
        <v>5</v>
      </c>
      <c r="H19" s="97">
        <f>F19/(VLOOKUP(G19,Config!$C:$G,5,FALSE))</f>
        <v>127.90697674418605</v>
      </c>
      <c r="I19" s="106"/>
      <c r="J19" s="10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row>
    <row r="20" spans="1:74" s="73" customFormat="1" x14ac:dyDescent="0.3">
      <c r="A20" s="226"/>
      <c r="B20" s="84" t="s">
        <v>194</v>
      </c>
      <c r="C20" s="257" t="s">
        <v>54</v>
      </c>
      <c r="D20" s="228"/>
      <c r="E20" s="76" t="str">
        <f>F12</f>
        <v>Squat</v>
      </c>
      <c r="F20" s="148">
        <v>108</v>
      </c>
      <c r="G20" s="148">
        <v>3</v>
      </c>
      <c r="H20" s="96">
        <f>F20/(VLOOKUP(G20,Config!$C:$G,5,FALSE))</f>
        <v>118.68131868131867</v>
      </c>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row>
    <row r="21" spans="1:74" s="73" customFormat="1" ht="19.5" thickBot="1" x14ac:dyDescent="0.35">
      <c r="A21" s="226"/>
      <c r="B21" s="85" t="s">
        <v>195</v>
      </c>
      <c r="C21" s="153" t="s">
        <v>183</v>
      </c>
      <c r="D21" s="228"/>
      <c r="E21" s="162" t="str">
        <f>F13</f>
        <v>Seated OHP</v>
      </c>
      <c r="F21" s="149">
        <v>50</v>
      </c>
      <c r="G21" s="149">
        <v>5</v>
      </c>
      <c r="H21" s="163">
        <f>F21/(VLOOKUP(G21,Config!$C:$G,5,FALSE))</f>
        <v>58.139534883720934</v>
      </c>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row>
    <row r="22" spans="1:74" s="73" customFormat="1" ht="19.5" thickBot="1" x14ac:dyDescent="0.35">
      <c r="A22" s="226"/>
      <c r="B22" s="84" t="s">
        <v>58</v>
      </c>
      <c r="C22" s="257" t="s">
        <v>73</v>
      </c>
      <c r="D22" s="228"/>
      <c r="E22" s="226"/>
      <c r="F22" s="226"/>
      <c r="G22" s="226">
        <v>5</v>
      </c>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row>
    <row r="23" spans="1:74" s="73" customFormat="1" x14ac:dyDescent="0.3">
      <c r="A23" s="226"/>
      <c r="B23" s="85" t="s">
        <v>59</v>
      </c>
      <c r="C23" s="153" t="s">
        <v>64</v>
      </c>
      <c r="D23" s="228"/>
      <c r="E23" s="258" t="s">
        <v>212</v>
      </c>
      <c r="F23" s="259"/>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row>
    <row r="24" spans="1:74" s="73" customFormat="1" ht="19.5" thickBot="1" x14ac:dyDescent="0.35">
      <c r="A24" s="226"/>
      <c r="B24" s="84" t="s">
        <v>196</v>
      </c>
      <c r="C24" s="257" t="s">
        <v>66</v>
      </c>
      <c r="D24" s="228"/>
      <c r="E24" s="260"/>
      <c r="F24" s="261"/>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row>
    <row r="25" spans="1:74" s="73" customFormat="1" ht="19.5" thickBot="1" x14ac:dyDescent="0.35">
      <c r="A25" s="226"/>
      <c r="B25" s="85" t="s">
        <v>197</v>
      </c>
      <c r="C25" s="153" t="s">
        <v>70</v>
      </c>
      <c r="D25" s="228"/>
      <c r="E25" s="89" t="s">
        <v>62</v>
      </c>
      <c r="F25" s="90" t="s">
        <v>87</v>
      </c>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row>
    <row r="26" spans="1:74" s="73" customFormat="1" ht="19.5" thickTop="1" x14ac:dyDescent="0.3">
      <c r="A26" s="226"/>
      <c r="B26" s="84" t="s">
        <v>84</v>
      </c>
      <c r="C26" s="257" t="s">
        <v>67</v>
      </c>
      <c r="D26" s="228"/>
      <c r="E26" s="4" t="str">
        <f>F10</f>
        <v>Bench Press</v>
      </c>
      <c r="F26" s="160">
        <v>3.5</v>
      </c>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row>
    <row r="27" spans="1:74" s="73" customFormat="1" x14ac:dyDescent="0.3">
      <c r="A27" s="226"/>
      <c r="B27" s="85" t="s">
        <v>85</v>
      </c>
      <c r="C27" s="257" t="s">
        <v>81</v>
      </c>
      <c r="D27" s="228"/>
      <c r="E27" s="92" t="str">
        <f t="shared" ref="E27:E29" si="0">F11</f>
        <v>Deadlift</v>
      </c>
      <c r="F27" s="201">
        <v>4.5</v>
      </c>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row>
    <row r="28" spans="1:74" s="73" customFormat="1" x14ac:dyDescent="0.3">
      <c r="A28" s="226"/>
      <c r="B28" s="84" t="s">
        <v>101</v>
      </c>
      <c r="C28" s="153" t="s">
        <v>74</v>
      </c>
      <c r="D28" s="228"/>
      <c r="E28" s="4" t="str">
        <f t="shared" si="0"/>
        <v>Squat</v>
      </c>
      <c r="F28" s="201">
        <v>4.5</v>
      </c>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row>
    <row r="29" spans="1:74" s="73" customFormat="1" ht="19.5" thickBot="1" x14ac:dyDescent="0.35">
      <c r="A29" s="226"/>
      <c r="B29" s="85" t="s">
        <v>102</v>
      </c>
      <c r="C29" s="153" t="s">
        <v>135</v>
      </c>
      <c r="D29" s="228"/>
      <c r="E29" s="161" t="str">
        <f t="shared" si="0"/>
        <v>Seated OHP</v>
      </c>
      <c r="F29" s="202">
        <v>2.5</v>
      </c>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row>
    <row r="30" spans="1:74" s="73" customFormat="1" ht="19.5" thickBot="1" x14ac:dyDescent="0.35">
      <c r="A30" s="226"/>
      <c r="B30" s="221" t="s">
        <v>80</v>
      </c>
      <c r="C30" s="154" t="s">
        <v>83</v>
      </c>
      <c r="D30" s="228"/>
      <c r="E30" s="228"/>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row>
    <row r="31" spans="1:74" s="227" customFormat="1" ht="21.75" customHeight="1" thickBot="1" x14ac:dyDescent="0.35">
      <c r="B31" s="228"/>
      <c r="C31" s="228"/>
      <c r="D31" s="228"/>
      <c r="E31" s="228"/>
      <c r="F31" s="226"/>
      <c r="G31" s="226"/>
      <c r="H31" s="226"/>
    </row>
    <row r="32" spans="1:74" s="227" customFormat="1" ht="21.75" customHeight="1" x14ac:dyDescent="0.3">
      <c r="B32" s="258" t="s">
        <v>211</v>
      </c>
      <c r="C32" s="262"/>
      <c r="D32" s="262"/>
      <c r="E32" s="262"/>
      <c r="F32" s="262"/>
      <c r="G32" s="262"/>
      <c r="H32" s="259"/>
    </row>
    <row r="33" spans="1:74" s="227" customFormat="1" ht="21.75" customHeight="1" thickBot="1" x14ac:dyDescent="0.35">
      <c r="B33" s="260"/>
      <c r="C33" s="263"/>
      <c r="D33" s="263"/>
      <c r="E33" s="263"/>
      <c r="F33" s="263"/>
      <c r="G33" s="263"/>
      <c r="H33" s="261"/>
    </row>
    <row r="34" spans="1:74" ht="19.5" thickBot="1" x14ac:dyDescent="0.35">
      <c r="B34" s="232" t="s">
        <v>164</v>
      </c>
      <c r="C34" s="232" t="s">
        <v>187</v>
      </c>
      <c r="D34" s="232" t="s">
        <v>178</v>
      </c>
      <c r="E34" s="232" t="s">
        <v>165</v>
      </c>
      <c r="F34" s="233" t="s">
        <v>109</v>
      </c>
      <c r="G34" s="232" t="s">
        <v>108</v>
      </c>
      <c r="H34" s="234" t="s">
        <v>88</v>
      </c>
    </row>
    <row r="35" spans="1:74" ht="19.5" thickTop="1" x14ac:dyDescent="0.3">
      <c r="B35" s="94" t="s">
        <v>17</v>
      </c>
      <c r="C35" s="94" t="s">
        <v>188</v>
      </c>
      <c r="D35" s="94" t="s">
        <v>12</v>
      </c>
      <c r="E35" s="94" t="s">
        <v>13</v>
      </c>
      <c r="F35" s="222" t="s">
        <v>40</v>
      </c>
      <c r="G35" s="94" t="s">
        <v>17</v>
      </c>
      <c r="H35" s="79" t="s">
        <v>41</v>
      </c>
    </row>
    <row r="36" spans="1:74" x14ac:dyDescent="0.3">
      <c r="B36" s="94" t="s">
        <v>50</v>
      </c>
      <c r="C36" s="94" t="s">
        <v>189</v>
      </c>
      <c r="D36" s="94" t="s">
        <v>185</v>
      </c>
      <c r="E36" s="94" t="s">
        <v>107</v>
      </c>
      <c r="F36" s="223" t="s">
        <v>216</v>
      </c>
      <c r="G36" s="94" t="s">
        <v>50</v>
      </c>
      <c r="H36" s="94" t="s">
        <v>121</v>
      </c>
    </row>
    <row r="37" spans="1:74" x14ac:dyDescent="0.3">
      <c r="B37" s="79"/>
      <c r="C37" s="79"/>
      <c r="D37" s="79"/>
      <c r="E37" s="94" t="s">
        <v>119</v>
      </c>
      <c r="F37" s="222" t="s">
        <v>50</v>
      </c>
      <c r="G37" s="79"/>
      <c r="H37" s="79" t="s">
        <v>46</v>
      </c>
    </row>
    <row r="38" spans="1:74" x14ac:dyDescent="0.3">
      <c r="B38" s="79"/>
      <c r="C38" s="79"/>
      <c r="D38" s="79"/>
      <c r="E38" s="79"/>
      <c r="F38" s="222" t="s">
        <v>55</v>
      </c>
      <c r="G38" s="79"/>
      <c r="H38" s="79" t="s">
        <v>51</v>
      </c>
    </row>
    <row r="39" spans="1:74" x14ac:dyDescent="0.3">
      <c r="B39" s="79"/>
      <c r="C39" s="79"/>
      <c r="D39" s="79"/>
      <c r="E39" s="79"/>
      <c r="F39" s="222" t="s">
        <v>57</v>
      </c>
      <c r="G39" s="79"/>
      <c r="H39" s="79"/>
    </row>
    <row r="40" spans="1:74" x14ac:dyDescent="0.3">
      <c r="B40" s="79"/>
      <c r="C40" s="79"/>
      <c r="D40" s="79"/>
      <c r="E40" s="79"/>
      <c r="F40" s="223" t="s">
        <v>159</v>
      </c>
      <c r="G40" s="79"/>
      <c r="H40" s="79"/>
    </row>
    <row r="41" spans="1:74" x14ac:dyDescent="0.3">
      <c r="B41" s="94"/>
      <c r="C41" s="94"/>
      <c r="D41" s="81"/>
      <c r="E41" s="81"/>
      <c r="F41" s="223"/>
      <c r="G41" s="94"/>
      <c r="H41" s="81"/>
    </row>
    <row r="42" spans="1:74" s="73" customFormat="1" ht="19.5" thickBot="1" x14ac:dyDescent="0.35">
      <c r="A42" s="226"/>
      <c r="B42" s="82"/>
      <c r="C42" s="82"/>
      <c r="D42" s="82"/>
      <c r="E42" s="82"/>
      <c r="F42" s="224"/>
      <c r="G42" s="82"/>
      <c r="H42" s="82"/>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row>
    <row r="43" spans="1:74" s="226" customFormat="1" ht="19.5" thickBot="1" x14ac:dyDescent="0.35">
      <c r="B43" s="229"/>
      <c r="C43" s="230"/>
      <c r="D43" s="230"/>
      <c r="E43" s="231"/>
      <c r="G43" s="228"/>
      <c r="H43" s="228"/>
    </row>
    <row r="44" spans="1:74" ht="19.5" thickBot="1" x14ac:dyDescent="0.35">
      <c r="B44" s="78" t="s">
        <v>35</v>
      </c>
      <c r="C44" s="78" t="s">
        <v>36</v>
      </c>
      <c r="D44" s="78" t="s">
        <v>37</v>
      </c>
      <c r="E44" s="78" t="s">
        <v>60</v>
      </c>
      <c r="F44" s="225" t="s">
        <v>80</v>
      </c>
      <c r="G44" s="78" t="s">
        <v>58</v>
      </c>
      <c r="H44" s="78" t="s">
        <v>59</v>
      </c>
    </row>
    <row r="45" spans="1:74" ht="19.5" thickTop="1" x14ac:dyDescent="0.3">
      <c r="B45" s="79" t="s">
        <v>42</v>
      </c>
      <c r="C45" s="79" t="s">
        <v>43</v>
      </c>
      <c r="D45" s="94" t="s">
        <v>166</v>
      </c>
      <c r="E45" s="79" t="s">
        <v>66</v>
      </c>
      <c r="F45" s="222" t="s">
        <v>82</v>
      </c>
      <c r="G45" s="79" t="s">
        <v>64</v>
      </c>
      <c r="H45" s="79" t="s">
        <v>65</v>
      </c>
    </row>
    <row r="46" spans="1:74" x14ac:dyDescent="0.3">
      <c r="B46" s="79" t="s">
        <v>52</v>
      </c>
      <c r="C46" s="79" t="s">
        <v>48</v>
      </c>
      <c r="D46" s="94" t="s">
        <v>167</v>
      </c>
      <c r="E46" s="79" t="s">
        <v>70</v>
      </c>
      <c r="F46" s="222" t="s">
        <v>83</v>
      </c>
      <c r="G46" s="79" t="s">
        <v>68</v>
      </c>
      <c r="H46" s="79" t="s">
        <v>69</v>
      </c>
    </row>
    <row r="47" spans="1:74" x14ac:dyDescent="0.3">
      <c r="B47" s="94" t="s">
        <v>47</v>
      </c>
      <c r="C47" s="79" t="s">
        <v>53</v>
      </c>
      <c r="D47" s="94" t="s">
        <v>168</v>
      </c>
      <c r="E47" s="94" t="s">
        <v>169</v>
      </c>
      <c r="F47" s="223" t="s">
        <v>172</v>
      </c>
      <c r="G47" s="79" t="s">
        <v>72</v>
      </c>
      <c r="H47" s="79" t="s">
        <v>73</v>
      </c>
    </row>
    <row r="48" spans="1:74" x14ac:dyDescent="0.3">
      <c r="B48" s="94" t="s">
        <v>160</v>
      </c>
      <c r="C48" s="94" t="s">
        <v>123</v>
      </c>
      <c r="D48" s="94" t="s">
        <v>161</v>
      </c>
      <c r="E48" s="94" t="s">
        <v>170</v>
      </c>
      <c r="F48" s="223" t="s">
        <v>173</v>
      </c>
      <c r="G48" s="79" t="s">
        <v>75</v>
      </c>
      <c r="H48" s="79" t="s">
        <v>76</v>
      </c>
    </row>
    <row r="49" spans="1:74" x14ac:dyDescent="0.3">
      <c r="B49" s="79"/>
      <c r="C49" s="94" t="s">
        <v>122</v>
      </c>
      <c r="D49" s="79"/>
      <c r="E49" s="94" t="s">
        <v>171</v>
      </c>
      <c r="F49" s="223" t="s">
        <v>174</v>
      </c>
      <c r="G49" s="94" t="s">
        <v>175</v>
      </c>
      <c r="H49" s="94" t="s">
        <v>176</v>
      </c>
    </row>
    <row r="50" spans="1:74" x14ac:dyDescent="0.3">
      <c r="B50" s="79"/>
      <c r="C50" s="94"/>
      <c r="D50" s="79"/>
      <c r="E50" s="94"/>
      <c r="F50" s="223"/>
      <c r="G50" s="94"/>
      <c r="H50" s="94"/>
    </row>
    <row r="51" spans="1:74" x14ac:dyDescent="0.3">
      <c r="B51" s="79"/>
      <c r="C51" s="79"/>
      <c r="D51" s="79"/>
      <c r="E51" s="79"/>
      <c r="F51" s="222"/>
      <c r="G51" s="79"/>
      <c r="H51" s="79"/>
    </row>
    <row r="52" spans="1:74" s="73" customFormat="1" ht="19.5" thickBot="1" x14ac:dyDescent="0.35">
      <c r="A52" s="226"/>
      <c r="B52" s="82"/>
      <c r="C52" s="82"/>
      <c r="D52" s="82"/>
      <c r="E52" s="82"/>
      <c r="F52" s="224"/>
      <c r="G52" s="82"/>
      <c r="H52" s="82"/>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6"/>
      <c r="BR52" s="226"/>
      <c r="BS52" s="226"/>
      <c r="BT52" s="226"/>
      <c r="BU52" s="226"/>
      <c r="BV52" s="226"/>
    </row>
    <row r="53" spans="1:74" s="226" customFormat="1" ht="19.5" thickBot="1" x14ac:dyDescent="0.35"/>
    <row r="54" spans="1:74" s="73" customFormat="1" ht="19.5" thickBot="1" x14ac:dyDescent="0.35">
      <c r="A54" s="226"/>
      <c r="B54" s="93" t="s">
        <v>177</v>
      </c>
      <c r="C54" s="78" t="s">
        <v>61</v>
      </c>
      <c r="D54" s="78" t="s">
        <v>38</v>
      </c>
      <c r="E54" s="78" t="s">
        <v>39</v>
      </c>
      <c r="F54" s="93" t="s">
        <v>136</v>
      </c>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row>
    <row r="55" spans="1:74" s="73" customFormat="1" ht="19.5" thickTop="1" x14ac:dyDescent="0.3">
      <c r="A55" s="226"/>
      <c r="B55" s="79" t="s">
        <v>67</v>
      </c>
      <c r="C55" s="94" t="s">
        <v>135</v>
      </c>
      <c r="D55" s="79" t="s">
        <v>44</v>
      </c>
      <c r="E55" s="79" t="s">
        <v>45</v>
      </c>
      <c r="F55" s="94" t="s">
        <v>137</v>
      </c>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row>
    <row r="56" spans="1:74" s="73" customFormat="1" x14ac:dyDescent="0.3">
      <c r="A56" s="226"/>
      <c r="B56" s="79" t="s">
        <v>71</v>
      </c>
      <c r="C56" s="94" t="s">
        <v>134</v>
      </c>
      <c r="D56" s="94" t="s">
        <v>181</v>
      </c>
      <c r="E56" s="79" t="s">
        <v>49</v>
      </c>
      <c r="F56" s="94" t="s">
        <v>138</v>
      </c>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c r="BS56" s="226"/>
      <c r="BT56" s="226"/>
      <c r="BU56" s="226"/>
      <c r="BV56" s="226"/>
    </row>
    <row r="57" spans="1:74" s="73" customFormat="1" x14ac:dyDescent="0.3">
      <c r="A57" s="226"/>
      <c r="B57" s="94" t="s">
        <v>132</v>
      </c>
      <c r="C57" s="79" t="s">
        <v>74</v>
      </c>
      <c r="D57" s="94" t="s">
        <v>180</v>
      </c>
      <c r="E57" s="79" t="s">
        <v>54</v>
      </c>
      <c r="F57" s="94" t="s">
        <v>139</v>
      </c>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26"/>
      <c r="BS57" s="226"/>
      <c r="BT57" s="226"/>
      <c r="BU57" s="226"/>
      <c r="BV57" s="226"/>
    </row>
    <row r="58" spans="1:74" s="73" customFormat="1" x14ac:dyDescent="0.3">
      <c r="A58" s="226"/>
      <c r="B58" s="94" t="s">
        <v>133</v>
      </c>
      <c r="C58" s="79" t="s">
        <v>78</v>
      </c>
      <c r="D58" s="79" t="s">
        <v>179</v>
      </c>
      <c r="E58" s="79" t="s">
        <v>56</v>
      </c>
      <c r="F58" s="94" t="s">
        <v>162</v>
      </c>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row>
    <row r="59" spans="1:74" s="73" customFormat="1" x14ac:dyDescent="0.3">
      <c r="A59" s="226"/>
      <c r="B59" s="79" t="s">
        <v>77</v>
      </c>
      <c r="C59" s="79"/>
      <c r="D59" s="94" t="s">
        <v>182</v>
      </c>
      <c r="E59" s="94" t="s">
        <v>184</v>
      </c>
      <c r="F59" s="94" t="s">
        <v>163</v>
      </c>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c r="BS59" s="226"/>
      <c r="BT59" s="226"/>
      <c r="BU59" s="226"/>
      <c r="BV59" s="226"/>
    </row>
    <row r="60" spans="1:74" s="73" customFormat="1" x14ac:dyDescent="0.3">
      <c r="A60" s="226"/>
      <c r="B60" s="79" t="s">
        <v>79</v>
      </c>
      <c r="C60" s="79"/>
      <c r="D60" s="79"/>
      <c r="E60" s="94" t="s">
        <v>183</v>
      </c>
      <c r="F60" s="79"/>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row>
    <row r="61" spans="1:74" s="73" customFormat="1" x14ac:dyDescent="0.3">
      <c r="A61" s="226"/>
      <c r="B61" s="79" t="s">
        <v>81</v>
      </c>
      <c r="C61" s="79"/>
      <c r="D61" s="81"/>
      <c r="E61" s="81"/>
      <c r="F61" s="79"/>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row>
    <row r="62" spans="1:74" s="73" customFormat="1" ht="19.5" thickBot="1" x14ac:dyDescent="0.35">
      <c r="A62" s="226"/>
      <c r="B62" s="82"/>
      <c r="C62" s="82"/>
      <c r="D62" s="82"/>
      <c r="E62" s="82"/>
      <c r="F62" s="82"/>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S62" s="226"/>
      <c r="BT62" s="226"/>
      <c r="BU62" s="226"/>
      <c r="BV62" s="226"/>
    </row>
    <row r="63" spans="1:74" s="226" customFormat="1" x14ac:dyDescent="0.3">
      <c r="B63" s="228"/>
      <c r="C63" s="228"/>
      <c r="D63" s="228"/>
    </row>
    <row r="64" spans="1:74" s="226" customFormat="1" x14ac:dyDescent="0.3">
      <c r="B64" s="228"/>
      <c r="C64" s="228"/>
      <c r="D64" s="228"/>
      <c r="E64" s="228"/>
    </row>
    <row r="65" spans="2:5" s="226" customFormat="1" x14ac:dyDescent="0.3">
      <c r="B65" s="228"/>
      <c r="C65" s="228"/>
      <c r="D65" s="228"/>
      <c r="E65" s="228"/>
    </row>
    <row r="66" spans="2:5" s="226" customFormat="1" x14ac:dyDescent="0.3">
      <c r="B66" s="228"/>
      <c r="C66" s="228"/>
      <c r="D66" s="228"/>
      <c r="E66" s="228"/>
    </row>
    <row r="67" spans="2:5" s="226" customFormat="1" x14ac:dyDescent="0.3">
      <c r="B67" s="228"/>
      <c r="C67" s="228"/>
      <c r="D67" s="228"/>
      <c r="E67" s="228"/>
    </row>
    <row r="68" spans="2:5" s="226" customFormat="1" x14ac:dyDescent="0.3">
      <c r="B68" s="228"/>
      <c r="C68" s="228"/>
      <c r="D68" s="228"/>
      <c r="E68" s="228"/>
    </row>
    <row r="69" spans="2:5" s="226" customFormat="1" x14ac:dyDescent="0.3">
      <c r="B69" s="228"/>
      <c r="C69" s="228"/>
      <c r="D69" s="228"/>
      <c r="E69" s="228"/>
    </row>
    <row r="70" spans="2:5" s="226" customFormat="1" x14ac:dyDescent="0.3">
      <c r="B70" s="228"/>
      <c r="C70" s="228"/>
      <c r="D70" s="228"/>
      <c r="E70" s="228"/>
    </row>
    <row r="71" spans="2:5" s="226" customFormat="1" x14ac:dyDescent="0.3">
      <c r="B71" s="228"/>
      <c r="C71" s="228"/>
      <c r="D71" s="228"/>
      <c r="E71" s="228"/>
    </row>
    <row r="72" spans="2:5" s="226" customFormat="1" x14ac:dyDescent="0.3">
      <c r="B72" s="228"/>
      <c r="C72" s="228"/>
      <c r="D72" s="228"/>
      <c r="E72" s="228"/>
    </row>
    <row r="73" spans="2:5" s="226" customFormat="1" x14ac:dyDescent="0.3">
      <c r="B73" s="228"/>
      <c r="C73" s="228"/>
      <c r="D73" s="228"/>
      <c r="E73" s="228"/>
    </row>
    <row r="74" spans="2:5" s="226" customFormat="1" x14ac:dyDescent="0.3">
      <c r="B74" s="228"/>
      <c r="C74" s="228"/>
      <c r="D74" s="228"/>
      <c r="E74" s="228"/>
    </row>
    <row r="75" spans="2:5" s="226" customFormat="1" x14ac:dyDescent="0.3">
      <c r="B75" s="228"/>
      <c r="C75" s="228"/>
      <c r="D75" s="228"/>
      <c r="E75" s="228"/>
    </row>
    <row r="76" spans="2:5" s="226" customFormat="1" x14ac:dyDescent="0.3">
      <c r="B76" s="228"/>
      <c r="C76" s="228"/>
      <c r="D76" s="228"/>
      <c r="E76" s="228"/>
    </row>
    <row r="77" spans="2:5" s="226" customFormat="1" x14ac:dyDescent="0.3">
      <c r="B77" s="228"/>
      <c r="C77" s="228"/>
      <c r="D77" s="228"/>
      <c r="E77" s="228"/>
    </row>
    <row r="78" spans="2:5" s="226" customFormat="1" x14ac:dyDescent="0.3">
      <c r="B78" s="228"/>
      <c r="C78" s="228"/>
      <c r="D78" s="228"/>
      <c r="E78" s="228"/>
    </row>
    <row r="79" spans="2:5" s="226" customFormat="1" x14ac:dyDescent="0.3">
      <c r="B79" s="228"/>
      <c r="C79" s="228"/>
      <c r="D79" s="228"/>
      <c r="E79" s="228"/>
    </row>
    <row r="80" spans="2:5" s="226" customFormat="1" x14ac:dyDescent="0.3">
      <c r="B80" s="228"/>
      <c r="C80" s="228"/>
      <c r="D80" s="228"/>
      <c r="E80" s="228"/>
    </row>
    <row r="81" spans="2:5" s="226" customFormat="1" x14ac:dyDescent="0.3">
      <c r="B81" s="228"/>
      <c r="C81" s="228"/>
      <c r="D81" s="228"/>
      <c r="E81" s="228"/>
    </row>
    <row r="82" spans="2:5" s="226" customFormat="1" x14ac:dyDescent="0.3">
      <c r="B82" s="228"/>
      <c r="C82" s="228"/>
      <c r="D82" s="228"/>
      <c r="E82" s="228"/>
    </row>
    <row r="83" spans="2:5" s="226" customFormat="1" x14ac:dyDescent="0.3">
      <c r="B83" s="228"/>
      <c r="C83" s="228"/>
      <c r="D83" s="228"/>
      <c r="E83" s="228"/>
    </row>
    <row r="84" spans="2:5" s="226" customFormat="1" x14ac:dyDescent="0.3">
      <c r="B84" s="228"/>
      <c r="C84" s="228"/>
      <c r="D84" s="228"/>
      <c r="E84" s="228"/>
    </row>
    <row r="85" spans="2:5" s="226" customFormat="1" x14ac:dyDescent="0.3">
      <c r="B85" s="228"/>
      <c r="C85" s="228"/>
      <c r="D85" s="228"/>
      <c r="E85" s="228"/>
    </row>
    <row r="86" spans="2:5" s="226" customFormat="1" x14ac:dyDescent="0.3">
      <c r="B86" s="228"/>
      <c r="C86" s="228"/>
      <c r="D86" s="228"/>
      <c r="E86" s="228"/>
    </row>
    <row r="87" spans="2:5" s="226" customFormat="1" x14ac:dyDescent="0.3">
      <c r="B87" s="228"/>
      <c r="C87" s="228"/>
      <c r="D87" s="228"/>
      <c r="E87" s="228"/>
    </row>
    <row r="88" spans="2:5" s="226" customFormat="1" x14ac:dyDescent="0.3">
      <c r="B88" s="228"/>
      <c r="C88" s="228"/>
      <c r="D88" s="228"/>
      <c r="E88" s="228"/>
    </row>
    <row r="89" spans="2:5" s="226" customFormat="1" x14ac:dyDescent="0.3">
      <c r="B89" s="228"/>
      <c r="C89" s="228"/>
      <c r="D89" s="228"/>
      <c r="E89" s="228"/>
    </row>
    <row r="90" spans="2:5" s="226" customFormat="1" x14ac:dyDescent="0.3">
      <c r="B90" s="228"/>
      <c r="C90" s="228"/>
      <c r="D90" s="228"/>
      <c r="E90" s="228"/>
    </row>
    <row r="91" spans="2:5" s="226" customFormat="1" x14ac:dyDescent="0.3">
      <c r="B91" s="228"/>
      <c r="C91" s="228"/>
      <c r="D91" s="228"/>
      <c r="E91" s="228"/>
    </row>
    <row r="92" spans="2:5" s="226" customFormat="1" x14ac:dyDescent="0.3">
      <c r="B92" s="228"/>
      <c r="C92" s="228"/>
      <c r="D92" s="228"/>
      <c r="E92" s="228"/>
    </row>
    <row r="93" spans="2:5" s="226" customFormat="1" x14ac:dyDescent="0.3">
      <c r="B93" s="228"/>
      <c r="C93" s="228"/>
      <c r="D93" s="228"/>
      <c r="E93" s="228"/>
    </row>
    <row r="94" spans="2:5" s="226" customFormat="1" x14ac:dyDescent="0.3">
      <c r="B94" s="228"/>
      <c r="C94" s="228"/>
      <c r="D94" s="228"/>
      <c r="E94" s="228"/>
    </row>
    <row r="95" spans="2:5" s="226" customFormat="1" x14ac:dyDescent="0.3">
      <c r="B95" s="228"/>
      <c r="C95" s="228"/>
      <c r="D95" s="228"/>
      <c r="E95" s="228"/>
    </row>
    <row r="96" spans="2:5" s="226" customFormat="1" x14ac:dyDescent="0.3">
      <c r="B96" s="228"/>
      <c r="C96" s="228"/>
      <c r="D96" s="228"/>
      <c r="E96" s="228"/>
    </row>
    <row r="97" spans="2:5" s="226" customFormat="1" x14ac:dyDescent="0.3">
      <c r="B97" s="228"/>
      <c r="C97" s="228"/>
      <c r="D97" s="228"/>
      <c r="E97" s="228"/>
    </row>
    <row r="98" spans="2:5" s="226" customFormat="1" x14ac:dyDescent="0.3">
      <c r="B98" s="228"/>
      <c r="C98" s="228"/>
      <c r="D98" s="228"/>
      <c r="E98" s="228"/>
    </row>
    <row r="99" spans="2:5" s="226" customFormat="1" x14ac:dyDescent="0.3">
      <c r="B99" s="228"/>
      <c r="C99" s="228"/>
      <c r="D99" s="228"/>
      <c r="E99" s="228"/>
    </row>
    <row r="100" spans="2:5" s="226" customFormat="1" x14ac:dyDescent="0.3">
      <c r="B100" s="228"/>
      <c r="C100" s="228"/>
      <c r="D100" s="228"/>
      <c r="E100" s="228"/>
    </row>
    <row r="101" spans="2:5" s="226" customFormat="1" x14ac:dyDescent="0.3">
      <c r="B101" s="228"/>
      <c r="C101" s="228"/>
      <c r="D101" s="228"/>
      <c r="E101" s="228"/>
    </row>
    <row r="102" spans="2:5" s="226" customFormat="1" x14ac:dyDescent="0.3">
      <c r="B102" s="228"/>
      <c r="C102" s="228"/>
      <c r="D102" s="228"/>
      <c r="E102" s="228"/>
    </row>
    <row r="103" spans="2:5" s="226" customFormat="1" x14ac:dyDescent="0.3">
      <c r="B103" s="228"/>
      <c r="C103" s="228"/>
      <c r="D103" s="228"/>
      <c r="E103" s="228"/>
    </row>
    <row r="104" spans="2:5" s="226" customFormat="1" x14ac:dyDescent="0.3">
      <c r="B104" s="228"/>
      <c r="C104" s="228"/>
      <c r="D104" s="228"/>
      <c r="E104" s="228"/>
    </row>
    <row r="105" spans="2:5" s="226" customFormat="1" x14ac:dyDescent="0.3">
      <c r="B105" s="228"/>
      <c r="C105" s="228"/>
      <c r="D105" s="228"/>
      <c r="E105" s="228"/>
    </row>
    <row r="106" spans="2:5" s="226" customFormat="1" x14ac:dyDescent="0.3">
      <c r="B106" s="228"/>
      <c r="C106" s="228"/>
      <c r="D106" s="228"/>
      <c r="E106" s="228"/>
    </row>
    <row r="107" spans="2:5" s="226" customFormat="1" x14ac:dyDescent="0.3">
      <c r="B107" s="228"/>
      <c r="C107" s="228"/>
      <c r="D107" s="228"/>
      <c r="E107" s="228"/>
    </row>
    <row r="108" spans="2:5" s="226" customFormat="1" x14ac:dyDescent="0.3">
      <c r="B108" s="228"/>
      <c r="C108" s="228"/>
      <c r="D108" s="228"/>
      <c r="E108" s="228"/>
    </row>
    <row r="109" spans="2:5" s="226" customFormat="1" x14ac:dyDescent="0.3">
      <c r="B109" s="228"/>
      <c r="C109" s="228"/>
      <c r="D109" s="228"/>
      <c r="E109" s="228"/>
    </row>
    <row r="110" spans="2:5" s="226" customFormat="1" x14ac:dyDescent="0.3">
      <c r="B110" s="228"/>
      <c r="C110" s="228"/>
      <c r="D110" s="228"/>
      <c r="E110" s="228"/>
    </row>
    <row r="111" spans="2:5" s="226" customFormat="1" x14ac:dyDescent="0.3">
      <c r="B111" s="228"/>
      <c r="C111" s="228"/>
      <c r="D111" s="228"/>
      <c r="E111" s="228"/>
    </row>
    <row r="112" spans="2:5" s="226" customFormat="1" x14ac:dyDescent="0.3">
      <c r="B112" s="228"/>
      <c r="C112" s="228"/>
      <c r="D112" s="228"/>
      <c r="E112" s="228"/>
    </row>
    <row r="113" spans="2:5" s="226" customFormat="1" x14ac:dyDescent="0.3">
      <c r="B113" s="228"/>
      <c r="C113" s="228"/>
      <c r="D113" s="228"/>
      <c r="E113" s="228"/>
    </row>
    <row r="114" spans="2:5" s="226" customFormat="1" x14ac:dyDescent="0.3">
      <c r="B114" s="228"/>
      <c r="C114" s="228"/>
      <c r="D114" s="228"/>
      <c r="E114" s="228"/>
    </row>
    <row r="115" spans="2:5" s="226" customFormat="1" x14ac:dyDescent="0.3">
      <c r="B115" s="228"/>
      <c r="C115" s="228"/>
      <c r="D115" s="228"/>
      <c r="E115" s="228"/>
    </row>
    <row r="116" spans="2:5" s="226" customFormat="1" x14ac:dyDescent="0.3">
      <c r="B116" s="228"/>
      <c r="C116" s="228"/>
      <c r="D116" s="228"/>
      <c r="E116" s="228"/>
    </row>
    <row r="117" spans="2:5" s="226" customFormat="1" x14ac:dyDescent="0.3">
      <c r="B117" s="228"/>
      <c r="C117" s="228"/>
      <c r="D117" s="228"/>
      <c r="E117" s="228"/>
    </row>
    <row r="118" spans="2:5" s="226" customFormat="1" x14ac:dyDescent="0.3">
      <c r="B118" s="228"/>
      <c r="C118" s="228"/>
      <c r="D118" s="228"/>
      <c r="E118" s="228"/>
    </row>
    <row r="119" spans="2:5" s="226" customFormat="1" x14ac:dyDescent="0.3">
      <c r="B119" s="228"/>
      <c r="C119" s="228"/>
      <c r="D119" s="228"/>
      <c r="E119" s="228"/>
    </row>
    <row r="120" spans="2:5" s="226" customFormat="1" x14ac:dyDescent="0.3">
      <c r="B120" s="228"/>
      <c r="C120" s="228"/>
      <c r="D120" s="228"/>
      <c r="E120" s="228"/>
    </row>
    <row r="121" spans="2:5" s="226" customFormat="1" x14ac:dyDescent="0.3">
      <c r="B121" s="228"/>
      <c r="C121" s="228"/>
      <c r="D121" s="228"/>
      <c r="E121" s="228"/>
    </row>
    <row r="122" spans="2:5" s="226" customFormat="1" x14ac:dyDescent="0.3">
      <c r="B122" s="228"/>
      <c r="C122" s="228"/>
      <c r="D122" s="228"/>
      <c r="E122" s="228"/>
    </row>
    <row r="123" spans="2:5" s="226" customFormat="1" x14ac:dyDescent="0.3">
      <c r="B123" s="228"/>
      <c r="C123" s="228"/>
      <c r="D123" s="228"/>
      <c r="E123" s="228"/>
    </row>
    <row r="124" spans="2:5" s="226" customFormat="1" x14ac:dyDescent="0.3">
      <c r="B124" s="228"/>
      <c r="C124" s="228"/>
      <c r="D124" s="228"/>
      <c r="E124" s="228"/>
    </row>
    <row r="125" spans="2:5" s="226" customFormat="1" x14ac:dyDescent="0.3">
      <c r="B125" s="228"/>
      <c r="C125" s="228"/>
      <c r="D125" s="228"/>
      <c r="E125" s="228"/>
    </row>
    <row r="126" spans="2:5" s="226" customFormat="1" x14ac:dyDescent="0.3">
      <c r="B126" s="228"/>
      <c r="C126" s="228"/>
      <c r="D126" s="228"/>
      <c r="E126" s="228"/>
    </row>
    <row r="127" spans="2:5" s="226" customFormat="1" x14ac:dyDescent="0.3">
      <c r="B127" s="228"/>
      <c r="C127" s="228"/>
      <c r="D127" s="228"/>
      <c r="E127" s="228"/>
    </row>
    <row r="128" spans="2:5" s="226" customFormat="1" x14ac:dyDescent="0.3">
      <c r="B128" s="228"/>
      <c r="C128" s="228"/>
      <c r="D128" s="228"/>
      <c r="E128" s="228"/>
    </row>
    <row r="129" spans="2:5" s="226" customFormat="1" x14ac:dyDescent="0.3">
      <c r="B129" s="228"/>
      <c r="C129" s="228"/>
      <c r="D129" s="228"/>
      <c r="E129" s="228"/>
    </row>
    <row r="130" spans="2:5" s="226" customFormat="1" x14ac:dyDescent="0.3">
      <c r="B130" s="228"/>
      <c r="C130" s="228"/>
      <c r="D130" s="228"/>
      <c r="E130" s="228"/>
    </row>
    <row r="131" spans="2:5" s="226" customFormat="1" x14ac:dyDescent="0.3">
      <c r="B131" s="228"/>
      <c r="C131" s="228"/>
      <c r="D131" s="228"/>
      <c r="E131" s="228"/>
    </row>
    <row r="132" spans="2:5" s="226" customFormat="1" x14ac:dyDescent="0.3">
      <c r="B132" s="228"/>
      <c r="C132" s="228"/>
      <c r="D132" s="228"/>
      <c r="E132" s="228"/>
    </row>
    <row r="133" spans="2:5" s="226" customFormat="1" x14ac:dyDescent="0.3">
      <c r="B133" s="228"/>
      <c r="C133" s="228"/>
      <c r="D133" s="228"/>
      <c r="E133" s="228"/>
    </row>
    <row r="134" spans="2:5" s="226" customFormat="1" x14ac:dyDescent="0.3">
      <c r="B134" s="228"/>
      <c r="C134" s="228"/>
      <c r="D134" s="228"/>
      <c r="E134" s="228"/>
    </row>
    <row r="135" spans="2:5" s="226" customFormat="1" x14ac:dyDescent="0.3">
      <c r="B135" s="228"/>
      <c r="C135" s="228"/>
      <c r="D135" s="228"/>
      <c r="E135" s="228"/>
    </row>
    <row r="136" spans="2:5" s="226" customFormat="1" x14ac:dyDescent="0.3">
      <c r="B136" s="228"/>
      <c r="C136" s="228"/>
      <c r="D136" s="228"/>
      <c r="E136" s="228"/>
    </row>
    <row r="137" spans="2:5" s="226" customFormat="1" x14ac:dyDescent="0.3">
      <c r="B137" s="228"/>
      <c r="C137" s="228"/>
      <c r="D137" s="228"/>
      <c r="E137" s="228"/>
    </row>
    <row r="138" spans="2:5" s="226" customFormat="1" x14ac:dyDescent="0.3">
      <c r="B138" s="228"/>
      <c r="C138" s="228"/>
      <c r="D138" s="228"/>
      <c r="E138" s="228"/>
    </row>
    <row r="139" spans="2:5" s="226" customFormat="1" x14ac:dyDescent="0.3">
      <c r="B139" s="228"/>
      <c r="C139" s="228"/>
      <c r="D139" s="228"/>
      <c r="E139" s="228"/>
    </row>
    <row r="140" spans="2:5" s="226" customFormat="1" x14ac:dyDescent="0.3">
      <c r="B140" s="228"/>
      <c r="C140" s="228"/>
      <c r="D140" s="228"/>
      <c r="E140" s="228"/>
    </row>
    <row r="141" spans="2:5" s="226" customFormat="1" x14ac:dyDescent="0.3">
      <c r="B141" s="228"/>
      <c r="C141" s="228"/>
      <c r="D141" s="228"/>
      <c r="E141" s="228"/>
    </row>
    <row r="142" spans="2:5" s="226" customFormat="1" x14ac:dyDescent="0.3">
      <c r="B142" s="228"/>
      <c r="C142" s="228"/>
      <c r="D142" s="228"/>
      <c r="E142" s="228"/>
    </row>
    <row r="143" spans="2:5" s="226" customFormat="1" x14ac:dyDescent="0.3">
      <c r="B143" s="228"/>
      <c r="C143" s="228"/>
      <c r="D143" s="228"/>
      <c r="E143" s="228"/>
    </row>
    <row r="144" spans="2:5" s="226" customFormat="1" x14ac:dyDescent="0.3">
      <c r="B144" s="228"/>
      <c r="C144" s="228"/>
      <c r="D144" s="228"/>
      <c r="E144" s="228"/>
    </row>
    <row r="145" spans="2:5" s="226" customFormat="1" x14ac:dyDescent="0.3">
      <c r="B145" s="228"/>
      <c r="C145" s="228"/>
      <c r="D145" s="228"/>
      <c r="E145" s="228"/>
    </row>
    <row r="146" spans="2:5" s="226" customFormat="1" x14ac:dyDescent="0.3">
      <c r="B146" s="228"/>
      <c r="C146" s="228"/>
      <c r="D146" s="228"/>
      <c r="E146" s="228"/>
    </row>
    <row r="147" spans="2:5" s="226" customFormat="1" x14ac:dyDescent="0.3">
      <c r="B147" s="228"/>
      <c r="C147" s="228"/>
      <c r="D147" s="228"/>
      <c r="E147" s="228"/>
    </row>
    <row r="148" spans="2:5" s="226" customFormat="1" x14ac:dyDescent="0.3">
      <c r="B148" s="228"/>
      <c r="C148" s="228"/>
      <c r="D148" s="228"/>
      <c r="E148" s="228"/>
    </row>
    <row r="149" spans="2:5" s="226" customFormat="1" x14ac:dyDescent="0.3">
      <c r="B149" s="228"/>
      <c r="C149" s="228"/>
      <c r="D149" s="228"/>
      <c r="E149" s="228"/>
    </row>
    <row r="150" spans="2:5" s="226" customFormat="1" x14ac:dyDescent="0.3">
      <c r="B150" s="228"/>
      <c r="C150" s="228"/>
      <c r="D150" s="228"/>
      <c r="E150" s="228"/>
    </row>
    <row r="151" spans="2:5" s="226" customFormat="1" x14ac:dyDescent="0.3">
      <c r="B151" s="228"/>
      <c r="C151" s="228"/>
      <c r="D151" s="228"/>
      <c r="E151" s="228"/>
    </row>
    <row r="152" spans="2:5" s="226" customFormat="1" x14ac:dyDescent="0.3">
      <c r="B152" s="228"/>
      <c r="C152" s="228"/>
      <c r="D152" s="228"/>
      <c r="E152" s="228"/>
    </row>
    <row r="153" spans="2:5" s="226" customFormat="1" x14ac:dyDescent="0.3">
      <c r="B153" s="228"/>
      <c r="C153" s="228"/>
      <c r="D153" s="228"/>
      <c r="E153" s="228"/>
    </row>
    <row r="154" spans="2:5" s="226" customFormat="1" x14ac:dyDescent="0.3">
      <c r="B154" s="228"/>
      <c r="C154" s="228"/>
      <c r="D154" s="228"/>
      <c r="E154" s="228"/>
    </row>
    <row r="155" spans="2:5" s="226" customFormat="1" x14ac:dyDescent="0.3">
      <c r="B155" s="228"/>
      <c r="C155" s="228"/>
      <c r="D155" s="228"/>
      <c r="E155" s="228"/>
    </row>
    <row r="156" spans="2:5" s="226" customFormat="1" x14ac:dyDescent="0.3">
      <c r="B156" s="228"/>
      <c r="C156" s="228"/>
      <c r="D156" s="228"/>
      <c r="E156" s="228"/>
    </row>
    <row r="157" spans="2:5" s="226" customFormat="1" x14ac:dyDescent="0.3">
      <c r="B157" s="228"/>
      <c r="C157" s="228"/>
      <c r="D157" s="228"/>
      <c r="E157" s="228"/>
    </row>
    <row r="158" spans="2:5" s="226" customFormat="1" x14ac:dyDescent="0.3">
      <c r="B158" s="228"/>
      <c r="C158" s="228"/>
      <c r="D158" s="228"/>
      <c r="E158" s="228"/>
    </row>
    <row r="159" spans="2:5" s="226" customFormat="1" x14ac:dyDescent="0.3">
      <c r="B159" s="228"/>
      <c r="C159" s="228"/>
      <c r="D159" s="228"/>
      <c r="E159" s="228"/>
    </row>
    <row r="160" spans="2:5" s="226" customFormat="1" x14ac:dyDescent="0.3">
      <c r="B160" s="228"/>
      <c r="C160" s="228"/>
      <c r="D160" s="228"/>
      <c r="E160" s="228"/>
    </row>
    <row r="161" spans="2:5" s="226" customFormat="1" x14ac:dyDescent="0.3">
      <c r="B161" s="228"/>
      <c r="C161" s="228"/>
      <c r="D161" s="228"/>
      <c r="E161" s="228"/>
    </row>
    <row r="162" spans="2:5" s="226" customFormat="1" x14ac:dyDescent="0.3">
      <c r="B162" s="228"/>
      <c r="C162" s="228"/>
      <c r="D162" s="228"/>
      <c r="E162" s="228"/>
    </row>
    <row r="163" spans="2:5" s="226" customFormat="1" x14ac:dyDescent="0.3">
      <c r="B163" s="228"/>
      <c r="C163" s="228"/>
      <c r="D163" s="228"/>
      <c r="E163" s="228"/>
    </row>
    <row r="164" spans="2:5" s="226" customFormat="1" x14ac:dyDescent="0.3">
      <c r="B164" s="228"/>
      <c r="C164" s="228"/>
      <c r="D164" s="228"/>
      <c r="E164" s="228"/>
    </row>
    <row r="165" spans="2:5" s="226" customFormat="1" x14ac:dyDescent="0.3">
      <c r="B165" s="228"/>
      <c r="C165" s="228"/>
      <c r="D165" s="228"/>
      <c r="E165" s="228"/>
    </row>
    <row r="166" spans="2:5" s="226" customFormat="1" x14ac:dyDescent="0.3">
      <c r="B166" s="228"/>
      <c r="C166" s="228"/>
      <c r="D166" s="228"/>
      <c r="E166" s="228"/>
    </row>
    <row r="167" spans="2:5" s="226" customFormat="1" x14ac:dyDescent="0.3">
      <c r="B167" s="228"/>
      <c r="C167" s="228"/>
      <c r="D167" s="228"/>
      <c r="E167" s="228"/>
    </row>
    <row r="168" spans="2:5" s="226" customFormat="1" x14ac:dyDescent="0.3">
      <c r="B168" s="228"/>
      <c r="C168" s="228"/>
      <c r="D168" s="228"/>
      <c r="E168" s="228"/>
    </row>
    <row r="169" spans="2:5" s="226" customFormat="1" x14ac:dyDescent="0.3">
      <c r="B169" s="228"/>
      <c r="C169" s="228"/>
      <c r="D169" s="228"/>
      <c r="E169" s="228"/>
    </row>
    <row r="170" spans="2:5" s="226" customFormat="1" x14ac:dyDescent="0.3">
      <c r="B170" s="228"/>
      <c r="C170" s="228"/>
      <c r="D170" s="228"/>
      <c r="E170" s="228"/>
    </row>
    <row r="171" spans="2:5" s="226" customFormat="1" x14ac:dyDescent="0.3">
      <c r="B171" s="228"/>
      <c r="C171" s="228"/>
      <c r="D171" s="228"/>
      <c r="E171" s="228"/>
    </row>
    <row r="172" spans="2:5" s="226" customFormat="1" x14ac:dyDescent="0.3">
      <c r="B172" s="228"/>
      <c r="C172" s="228"/>
      <c r="D172" s="228"/>
      <c r="E172" s="228"/>
    </row>
    <row r="173" spans="2:5" s="226" customFormat="1" x14ac:dyDescent="0.3">
      <c r="B173" s="228"/>
      <c r="C173" s="228"/>
      <c r="D173" s="228"/>
      <c r="E173" s="228"/>
    </row>
    <row r="174" spans="2:5" s="226" customFormat="1" x14ac:dyDescent="0.3">
      <c r="B174" s="228"/>
      <c r="C174" s="228"/>
      <c r="D174" s="228"/>
      <c r="E174" s="228"/>
    </row>
    <row r="175" spans="2:5" s="226" customFormat="1" x14ac:dyDescent="0.3">
      <c r="B175" s="228"/>
      <c r="C175" s="228"/>
      <c r="D175" s="228"/>
      <c r="E175" s="228"/>
    </row>
    <row r="176" spans="2:5" s="226" customFormat="1" x14ac:dyDescent="0.3">
      <c r="B176" s="228"/>
      <c r="C176" s="228"/>
      <c r="D176" s="228"/>
      <c r="E176" s="228"/>
    </row>
    <row r="177" spans="2:5" s="226" customFormat="1" x14ac:dyDescent="0.3">
      <c r="B177" s="228"/>
      <c r="C177" s="228"/>
      <c r="D177" s="228"/>
      <c r="E177" s="228"/>
    </row>
    <row r="178" spans="2:5" s="226" customFormat="1" x14ac:dyDescent="0.3">
      <c r="B178" s="228"/>
      <c r="C178" s="228"/>
      <c r="D178" s="228"/>
      <c r="E178" s="228"/>
    </row>
    <row r="179" spans="2:5" s="226" customFormat="1" x14ac:dyDescent="0.3">
      <c r="B179" s="228"/>
      <c r="C179" s="228"/>
      <c r="D179" s="228"/>
      <c r="E179" s="228"/>
    </row>
    <row r="180" spans="2:5" s="226" customFormat="1" x14ac:dyDescent="0.3">
      <c r="B180" s="228"/>
      <c r="C180" s="228"/>
      <c r="D180" s="228"/>
      <c r="E180" s="228"/>
    </row>
    <row r="181" spans="2:5" s="226" customFormat="1" x14ac:dyDescent="0.3">
      <c r="B181" s="228"/>
      <c r="C181" s="228"/>
      <c r="D181" s="228"/>
      <c r="E181" s="228"/>
    </row>
    <row r="182" spans="2:5" s="226" customFormat="1" x14ac:dyDescent="0.3">
      <c r="B182" s="228"/>
      <c r="C182" s="228"/>
      <c r="D182" s="228"/>
      <c r="E182" s="228"/>
    </row>
    <row r="183" spans="2:5" s="226" customFormat="1" x14ac:dyDescent="0.3">
      <c r="B183" s="228"/>
      <c r="C183" s="228"/>
      <c r="D183" s="228"/>
      <c r="E183" s="228"/>
    </row>
    <row r="184" spans="2:5" s="226" customFormat="1" x14ac:dyDescent="0.3">
      <c r="B184" s="228"/>
      <c r="C184" s="228"/>
      <c r="D184" s="228"/>
      <c r="E184" s="228"/>
    </row>
    <row r="185" spans="2:5" s="226" customFormat="1" x14ac:dyDescent="0.3">
      <c r="B185" s="228"/>
      <c r="C185" s="228"/>
      <c r="D185" s="228"/>
      <c r="E185" s="228"/>
    </row>
    <row r="186" spans="2:5" s="226" customFormat="1" x14ac:dyDescent="0.3">
      <c r="B186" s="228"/>
      <c r="C186" s="228"/>
      <c r="D186" s="228"/>
      <c r="E186" s="228"/>
    </row>
    <row r="187" spans="2:5" s="226" customFormat="1" x14ac:dyDescent="0.3">
      <c r="B187" s="228"/>
      <c r="C187" s="228"/>
      <c r="D187" s="228"/>
      <c r="E187" s="228"/>
    </row>
    <row r="188" spans="2:5" s="226" customFormat="1" x14ac:dyDescent="0.3">
      <c r="B188" s="228"/>
      <c r="C188" s="228"/>
      <c r="D188" s="228"/>
      <c r="E188" s="228"/>
    </row>
    <row r="189" spans="2:5" s="226" customFormat="1" x14ac:dyDescent="0.3">
      <c r="B189" s="228"/>
      <c r="C189" s="228"/>
      <c r="D189" s="228"/>
      <c r="E189" s="228"/>
    </row>
    <row r="190" spans="2:5" s="226" customFormat="1" x14ac:dyDescent="0.3">
      <c r="B190" s="228"/>
      <c r="C190" s="228"/>
      <c r="D190" s="228"/>
      <c r="E190" s="228"/>
    </row>
    <row r="191" spans="2:5" s="226" customFormat="1" x14ac:dyDescent="0.3">
      <c r="B191" s="228"/>
      <c r="C191" s="228"/>
      <c r="D191" s="228"/>
      <c r="E191" s="228"/>
    </row>
    <row r="192" spans="2:5" s="226" customFormat="1" x14ac:dyDescent="0.3">
      <c r="B192" s="228"/>
      <c r="C192" s="228"/>
      <c r="D192" s="228"/>
      <c r="E192" s="228"/>
    </row>
    <row r="193" spans="2:5" s="226" customFormat="1" x14ac:dyDescent="0.3">
      <c r="B193" s="228"/>
      <c r="C193" s="228"/>
      <c r="D193" s="228"/>
      <c r="E193" s="228"/>
    </row>
    <row r="194" spans="2:5" s="226" customFormat="1" x14ac:dyDescent="0.3">
      <c r="B194" s="228"/>
      <c r="C194" s="228"/>
      <c r="D194" s="228"/>
      <c r="E194" s="228"/>
    </row>
    <row r="195" spans="2:5" s="226" customFormat="1" x14ac:dyDescent="0.3">
      <c r="B195" s="228"/>
      <c r="C195" s="228"/>
      <c r="D195" s="228"/>
      <c r="E195" s="228"/>
    </row>
    <row r="196" spans="2:5" s="226" customFormat="1" x14ac:dyDescent="0.3">
      <c r="B196" s="228"/>
      <c r="C196" s="228"/>
      <c r="D196" s="228"/>
      <c r="E196" s="228"/>
    </row>
    <row r="197" spans="2:5" s="226" customFormat="1" x14ac:dyDescent="0.3">
      <c r="B197" s="228"/>
      <c r="C197" s="228"/>
      <c r="D197" s="228"/>
      <c r="E197" s="228"/>
    </row>
    <row r="198" spans="2:5" s="226" customFormat="1" x14ac:dyDescent="0.3">
      <c r="B198" s="228"/>
      <c r="C198" s="228"/>
      <c r="D198" s="228"/>
      <c r="E198" s="228"/>
    </row>
    <row r="199" spans="2:5" s="226" customFormat="1" x14ac:dyDescent="0.3">
      <c r="B199" s="228"/>
      <c r="C199" s="228"/>
      <c r="D199" s="228"/>
      <c r="E199" s="228"/>
    </row>
    <row r="200" spans="2:5" s="226" customFormat="1" x14ac:dyDescent="0.3">
      <c r="B200" s="228"/>
      <c r="C200" s="228"/>
      <c r="D200" s="228"/>
      <c r="E200" s="228"/>
    </row>
    <row r="201" spans="2:5" s="226" customFormat="1" x14ac:dyDescent="0.3">
      <c r="B201" s="228"/>
      <c r="C201" s="228"/>
      <c r="D201" s="228"/>
      <c r="E201" s="228"/>
    </row>
    <row r="202" spans="2:5" s="226" customFormat="1" x14ac:dyDescent="0.3">
      <c r="B202" s="228"/>
      <c r="C202" s="228"/>
      <c r="D202" s="228"/>
      <c r="E202" s="228"/>
    </row>
    <row r="203" spans="2:5" s="226" customFormat="1" x14ac:dyDescent="0.3">
      <c r="B203" s="228"/>
      <c r="C203" s="228"/>
      <c r="D203" s="228"/>
      <c r="E203" s="228"/>
    </row>
    <row r="204" spans="2:5" s="226" customFormat="1" x14ac:dyDescent="0.3">
      <c r="B204" s="228"/>
      <c r="C204" s="228"/>
      <c r="D204" s="228"/>
      <c r="E204" s="228"/>
    </row>
    <row r="205" spans="2:5" s="226" customFormat="1" x14ac:dyDescent="0.3">
      <c r="B205" s="228"/>
      <c r="C205" s="228"/>
      <c r="D205" s="228"/>
      <c r="E205" s="228"/>
    </row>
    <row r="206" spans="2:5" s="226" customFormat="1" x14ac:dyDescent="0.3">
      <c r="B206" s="228"/>
      <c r="C206" s="228"/>
      <c r="D206" s="228"/>
      <c r="E206" s="228"/>
    </row>
    <row r="207" spans="2:5" s="226" customFormat="1" x14ac:dyDescent="0.3">
      <c r="B207" s="228"/>
      <c r="C207" s="228"/>
      <c r="D207" s="228"/>
      <c r="E207" s="228"/>
    </row>
    <row r="208" spans="2:5" s="226" customFormat="1" x14ac:dyDescent="0.3">
      <c r="B208" s="228"/>
      <c r="C208" s="228"/>
      <c r="D208" s="228"/>
      <c r="E208" s="228"/>
    </row>
    <row r="209" spans="2:5" s="226" customFormat="1" x14ac:dyDescent="0.3">
      <c r="B209" s="228"/>
      <c r="C209" s="228"/>
      <c r="D209" s="228"/>
      <c r="E209" s="228"/>
    </row>
    <row r="210" spans="2:5" s="226" customFormat="1" x14ac:dyDescent="0.3">
      <c r="B210" s="228"/>
      <c r="C210" s="228"/>
      <c r="D210" s="228"/>
      <c r="E210" s="228"/>
    </row>
    <row r="211" spans="2:5" s="226" customFormat="1" x14ac:dyDescent="0.3">
      <c r="B211" s="228"/>
      <c r="C211" s="228"/>
      <c r="D211" s="228"/>
      <c r="E211" s="228"/>
    </row>
    <row r="212" spans="2:5" s="226" customFormat="1" x14ac:dyDescent="0.3">
      <c r="B212" s="228"/>
      <c r="C212" s="228"/>
      <c r="D212" s="228"/>
      <c r="E212" s="228"/>
    </row>
    <row r="213" spans="2:5" s="226" customFormat="1" x14ac:dyDescent="0.3">
      <c r="B213" s="228"/>
      <c r="C213" s="228"/>
      <c r="D213" s="228"/>
      <c r="E213" s="228"/>
    </row>
    <row r="214" spans="2:5" s="226" customFormat="1" x14ac:dyDescent="0.3">
      <c r="B214" s="228"/>
      <c r="C214" s="228"/>
      <c r="D214" s="228"/>
      <c r="E214" s="228"/>
    </row>
    <row r="215" spans="2:5" s="226" customFormat="1" x14ac:dyDescent="0.3">
      <c r="B215" s="228"/>
      <c r="C215" s="228"/>
      <c r="D215" s="228"/>
      <c r="E215" s="228"/>
    </row>
    <row r="216" spans="2:5" s="226" customFormat="1" x14ac:dyDescent="0.3">
      <c r="B216" s="228"/>
      <c r="C216" s="228"/>
      <c r="D216" s="228"/>
      <c r="E216" s="228"/>
    </row>
    <row r="217" spans="2:5" s="226" customFormat="1" x14ac:dyDescent="0.3">
      <c r="B217" s="228"/>
      <c r="C217" s="228"/>
      <c r="D217" s="228"/>
      <c r="E217" s="228"/>
    </row>
    <row r="218" spans="2:5" s="226" customFormat="1" x14ac:dyDescent="0.3">
      <c r="B218" s="228"/>
      <c r="C218" s="228"/>
      <c r="D218" s="228"/>
      <c r="E218" s="228"/>
    </row>
    <row r="219" spans="2:5" s="226" customFormat="1" x14ac:dyDescent="0.3">
      <c r="B219" s="228"/>
      <c r="C219" s="228"/>
      <c r="D219" s="228"/>
      <c r="E219" s="228"/>
    </row>
    <row r="220" spans="2:5" s="226" customFormat="1" x14ac:dyDescent="0.3">
      <c r="B220" s="228"/>
      <c r="C220" s="228"/>
      <c r="D220" s="228"/>
      <c r="E220" s="228"/>
    </row>
    <row r="221" spans="2:5" s="226" customFormat="1" x14ac:dyDescent="0.3">
      <c r="B221" s="228"/>
      <c r="C221" s="228"/>
      <c r="D221" s="228"/>
      <c r="E221" s="228"/>
    </row>
    <row r="222" spans="2:5" s="226" customFormat="1" x14ac:dyDescent="0.3">
      <c r="B222" s="228"/>
      <c r="C222" s="228"/>
      <c r="D222" s="228"/>
      <c r="E222" s="228"/>
    </row>
    <row r="223" spans="2:5" s="226" customFormat="1" x14ac:dyDescent="0.3">
      <c r="B223" s="228"/>
      <c r="C223" s="228"/>
      <c r="D223" s="228"/>
      <c r="E223" s="228"/>
    </row>
    <row r="224" spans="2:5" s="226" customFormat="1" x14ac:dyDescent="0.3">
      <c r="B224" s="228"/>
      <c r="C224" s="228"/>
      <c r="D224" s="228"/>
      <c r="E224" s="228"/>
    </row>
    <row r="225" spans="2:5" s="226" customFormat="1" x14ac:dyDescent="0.3">
      <c r="B225" s="228"/>
      <c r="C225" s="228"/>
      <c r="D225" s="228"/>
      <c r="E225" s="228"/>
    </row>
    <row r="226" spans="2:5" s="226" customFormat="1" x14ac:dyDescent="0.3">
      <c r="B226" s="228"/>
      <c r="C226" s="228"/>
      <c r="D226" s="228"/>
      <c r="E226" s="228"/>
    </row>
    <row r="227" spans="2:5" s="226" customFormat="1" x14ac:dyDescent="0.3">
      <c r="B227" s="228"/>
      <c r="C227" s="228"/>
      <c r="D227" s="228"/>
      <c r="E227" s="228"/>
    </row>
    <row r="228" spans="2:5" s="226" customFormat="1" x14ac:dyDescent="0.3">
      <c r="B228" s="228"/>
      <c r="C228" s="228"/>
      <c r="D228" s="228"/>
      <c r="E228" s="228"/>
    </row>
    <row r="229" spans="2:5" s="226" customFormat="1" x14ac:dyDescent="0.3">
      <c r="B229" s="228"/>
      <c r="C229" s="228"/>
      <c r="D229" s="228"/>
      <c r="E229" s="228"/>
    </row>
    <row r="230" spans="2:5" s="226" customFormat="1" x14ac:dyDescent="0.3">
      <c r="B230" s="228"/>
      <c r="C230" s="228"/>
      <c r="D230" s="228"/>
      <c r="E230" s="228"/>
    </row>
    <row r="231" spans="2:5" s="226" customFormat="1" x14ac:dyDescent="0.3">
      <c r="B231" s="228"/>
      <c r="C231" s="228"/>
      <c r="D231" s="228"/>
      <c r="E231" s="228"/>
    </row>
    <row r="232" spans="2:5" s="226" customFormat="1" x14ac:dyDescent="0.3">
      <c r="B232" s="228"/>
      <c r="C232" s="228"/>
      <c r="D232" s="228"/>
      <c r="E232" s="228"/>
    </row>
    <row r="233" spans="2:5" s="226" customFormat="1" x14ac:dyDescent="0.3">
      <c r="B233" s="228"/>
      <c r="C233" s="228"/>
      <c r="D233" s="228"/>
      <c r="E233" s="228"/>
    </row>
    <row r="234" spans="2:5" s="226" customFormat="1" x14ac:dyDescent="0.3">
      <c r="B234" s="228"/>
      <c r="C234" s="228"/>
      <c r="D234" s="228"/>
      <c r="E234" s="228"/>
    </row>
    <row r="235" spans="2:5" s="226" customFormat="1" x14ac:dyDescent="0.3">
      <c r="B235" s="228"/>
      <c r="C235" s="228"/>
      <c r="D235" s="228"/>
      <c r="E235" s="228"/>
    </row>
    <row r="236" spans="2:5" s="226" customFormat="1" x14ac:dyDescent="0.3">
      <c r="B236" s="228"/>
      <c r="C236" s="228"/>
      <c r="D236" s="228"/>
      <c r="E236" s="228"/>
    </row>
    <row r="237" spans="2:5" s="226" customFormat="1" x14ac:dyDescent="0.3">
      <c r="B237" s="228"/>
      <c r="C237" s="228"/>
      <c r="D237" s="228"/>
      <c r="E237" s="228"/>
    </row>
    <row r="238" spans="2:5" s="226" customFormat="1" x14ac:dyDescent="0.3">
      <c r="B238" s="228"/>
      <c r="C238" s="228"/>
      <c r="D238" s="228"/>
      <c r="E238" s="228"/>
    </row>
    <row r="239" spans="2:5" s="226" customFormat="1" x14ac:dyDescent="0.3">
      <c r="B239" s="228"/>
      <c r="C239" s="228"/>
      <c r="D239" s="228"/>
      <c r="E239" s="228"/>
    </row>
    <row r="240" spans="2:5" s="226" customFormat="1" x14ac:dyDescent="0.3">
      <c r="B240" s="228"/>
      <c r="C240" s="228"/>
      <c r="D240" s="228"/>
      <c r="E240" s="228"/>
    </row>
    <row r="241" spans="2:5" s="226" customFormat="1" x14ac:dyDescent="0.3">
      <c r="B241" s="228"/>
      <c r="C241" s="228"/>
      <c r="D241" s="228"/>
      <c r="E241" s="228"/>
    </row>
    <row r="242" spans="2:5" s="226" customFormat="1" x14ac:dyDescent="0.3">
      <c r="B242" s="228"/>
      <c r="C242" s="228"/>
      <c r="D242" s="228"/>
      <c r="E242" s="228"/>
    </row>
    <row r="243" spans="2:5" s="226" customFormat="1" x14ac:dyDescent="0.3">
      <c r="B243" s="228"/>
      <c r="C243" s="228"/>
      <c r="D243" s="228"/>
      <c r="E243" s="228"/>
    </row>
    <row r="244" spans="2:5" s="226" customFormat="1" x14ac:dyDescent="0.3">
      <c r="B244" s="228"/>
      <c r="C244" s="228"/>
      <c r="D244" s="228"/>
      <c r="E244" s="228"/>
    </row>
    <row r="245" spans="2:5" s="226" customFormat="1" x14ac:dyDescent="0.3">
      <c r="B245" s="228"/>
      <c r="C245" s="228"/>
      <c r="D245" s="228"/>
      <c r="E245" s="228"/>
    </row>
    <row r="246" spans="2:5" s="226" customFormat="1" x14ac:dyDescent="0.3">
      <c r="B246" s="228"/>
      <c r="C246" s="228"/>
      <c r="D246" s="228"/>
      <c r="E246" s="228"/>
    </row>
    <row r="247" spans="2:5" s="226" customFormat="1" x14ac:dyDescent="0.3">
      <c r="B247" s="228"/>
      <c r="C247" s="228"/>
      <c r="D247" s="228"/>
      <c r="E247" s="228"/>
    </row>
    <row r="248" spans="2:5" s="226" customFormat="1" x14ac:dyDescent="0.3">
      <c r="B248" s="228"/>
      <c r="C248" s="228"/>
      <c r="D248" s="228"/>
      <c r="E248" s="228"/>
    </row>
    <row r="249" spans="2:5" s="226" customFormat="1" x14ac:dyDescent="0.3">
      <c r="B249" s="228"/>
      <c r="C249" s="228"/>
      <c r="D249" s="228"/>
      <c r="E249" s="228"/>
    </row>
    <row r="250" spans="2:5" s="226" customFormat="1" x14ac:dyDescent="0.3">
      <c r="B250" s="228"/>
      <c r="C250" s="228"/>
      <c r="D250" s="228"/>
      <c r="E250" s="228"/>
    </row>
    <row r="251" spans="2:5" s="226" customFormat="1" x14ac:dyDescent="0.3">
      <c r="B251" s="228"/>
      <c r="C251" s="228"/>
      <c r="D251" s="228"/>
      <c r="E251" s="228"/>
    </row>
    <row r="252" spans="2:5" s="226" customFormat="1" x14ac:dyDescent="0.3">
      <c r="B252" s="228"/>
      <c r="C252" s="228"/>
      <c r="D252" s="228"/>
      <c r="E252" s="228"/>
    </row>
    <row r="253" spans="2:5" s="226" customFormat="1" x14ac:dyDescent="0.3">
      <c r="B253" s="228"/>
      <c r="C253" s="228"/>
      <c r="D253" s="228"/>
      <c r="E253" s="228"/>
    </row>
    <row r="254" spans="2:5" s="226" customFormat="1" x14ac:dyDescent="0.3">
      <c r="B254" s="228"/>
      <c r="C254" s="228"/>
      <c r="D254" s="228"/>
      <c r="E254" s="228"/>
    </row>
    <row r="255" spans="2:5" s="226" customFormat="1" x14ac:dyDescent="0.3">
      <c r="B255" s="228"/>
      <c r="C255" s="228"/>
      <c r="D255" s="228"/>
      <c r="E255" s="228"/>
    </row>
    <row r="256" spans="2:5" s="226" customFormat="1" x14ac:dyDescent="0.3">
      <c r="B256" s="228"/>
      <c r="C256" s="228"/>
      <c r="D256" s="228"/>
      <c r="E256" s="228"/>
    </row>
    <row r="257" spans="2:5" s="226" customFormat="1" x14ac:dyDescent="0.3">
      <c r="B257" s="228"/>
      <c r="C257" s="228"/>
      <c r="D257" s="228"/>
      <c r="E257" s="228"/>
    </row>
    <row r="258" spans="2:5" s="226" customFormat="1" x14ac:dyDescent="0.3">
      <c r="B258" s="228"/>
      <c r="C258" s="228"/>
      <c r="D258" s="228"/>
      <c r="E258" s="228"/>
    </row>
    <row r="259" spans="2:5" s="226" customFormat="1" x14ac:dyDescent="0.3">
      <c r="B259" s="228"/>
      <c r="C259" s="228"/>
      <c r="D259" s="228"/>
      <c r="E259" s="228"/>
    </row>
    <row r="260" spans="2:5" s="226" customFormat="1" x14ac:dyDescent="0.3">
      <c r="B260" s="228"/>
      <c r="C260" s="228"/>
      <c r="D260" s="228"/>
      <c r="E260" s="228"/>
    </row>
    <row r="261" spans="2:5" s="226" customFormat="1" x14ac:dyDescent="0.3">
      <c r="B261" s="228"/>
      <c r="C261" s="228"/>
      <c r="D261" s="228"/>
      <c r="E261" s="228"/>
    </row>
    <row r="262" spans="2:5" s="226" customFormat="1" x14ac:dyDescent="0.3">
      <c r="B262" s="228"/>
      <c r="C262" s="228"/>
      <c r="D262" s="228"/>
      <c r="E262" s="228"/>
    </row>
    <row r="263" spans="2:5" s="226" customFormat="1" x14ac:dyDescent="0.3">
      <c r="B263" s="228"/>
      <c r="C263" s="228"/>
      <c r="D263" s="228"/>
      <c r="E263" s="228"/>
    </row>
    <row r="264" spans="2:5" s="226" customFormat="1" x14ac:dyDescent="0.3">
      <c r="B264" s="228"/>
      <c r="C264" s="228"/>
      <c r="D264" s="228"/>
      <c r="E264" s="228"/>
    </row>
    <row r="265" spans="2:5" s="226" customFormat="1" x14ac:dyDescent="0.3">
      <c r="B265" s="228"/>
      <c r="C265" s="228"/>
      <c r="D265" s="228"/>
      <c r="E265" s="228"/>
    </row>
    <row r="266" spans="2:5" s="226" customFormat="1" x14ac:dyDescent="0.3">
      <c r="B266" s="228"/>
      <c r="C266" s="228"/>
      <c r="D266" s="228"/>
      <c r="E266" s="228"/>
    </row>
    <row r="267" spans="2:5" s="226" customFormat="1" x14ac:dyDescent="0.3">
      <c r="B267" s="228"/>
      <c r="C267" s="228"/>
      <c r="D267" s="228"/>
      <c r="E267" s="228"/>
    </row>
    <row r="268" spans="2:5" s="226" customFormat="1" x14ac:dyDescent="0.3">
      <c r="B268" s="228"/>
      <c r="C268" s="228"/>
      <c r="D268" s="228"/>
      <c r="E268" s="228"/>
    </row>
    <row r="269" spans="2:5" s="226" customFormat="1" x14ac:dyDescent="0.3">
      <c r="B269" s="228"/>
      <c r="C269" s="228"/>
      <c r="D269" s="228"/>
      <c r="E269" s="228"/>
    </row>
    <row r="270" spans="2:5" s="226" customFormat="1" x14ac:dyDescent="0.3">
      <c r="B270" s="228"/>
      <c r="C270" s="228"/>
      <c r="D270" s="228"/>
      <c r="E270" s="228"/>
    </row>
    <row r="271" spans="2:5" s="226" customFormat="1" x14ac:dyDescent="0.3">
      <c r="B271" s="228"/>
      <c r="C271" s="228"/>
      <c r="D271" s="228"/>
      <c r="E271" s="228"/>
    </row>
    <row r="272" spans="2:5" s="226" customFormat="1" x14ac:dyDescent="0.3">
      <c r="B272" s="228"/>
      <c r="C272" s="228"/>
      <c r="D272" s="228"/>
      <c r="E272" s="228"/>
    </row>
    <row r="273" spans="2:5" s="226" customFormat="1" x14ac:dyDescent="0.3">
      <c r="B273" s="228"/>
      <c r="C273" s="228"/>
      <c r="D273" s="228"/>
      <c r="E273" s="228"/>
    </row>
    <row r="274" spans="2:5" s="226" customFormat="1" x14ac:dyDescent="0.3">
      <c r="B274" s="228"/>
      <c r="C274" s="228"/>
      <c r="D274" s="228"/>
      <c r="E274" s="228"/>
    </row>
    <row r="275" spans="2:5" s="226" customFormat="1" x14ac:dyDescent="0.3">
      <c r="B275" s="228"/>
      <c r="C275" s="228"/>
      <c r="D275" s="228"/>
      <c r="E275" s="228"/>
    </row>
    <row r="276" spans="2:5" s="226" customFormat="1" x14ac:dyDescent="0.3">
      <c r="B276" s="228"/>
      <c r="C276" s="228"/>
      <c r="D276" s="228"/>
      <c r="E276" s="228"/>
    </row>
    <row r="277" spans="2:5" s="226" customFormat="1" x14ac:dyDescent="0.3">
      <c r="B277" s="228"/>
      <c r="C277" s="228"/>
      <c r="D277" s="228"/>
      <c r="E277" s="228"/>
    </row>
    <row r="278" spans="2:5" s="226" customFormat="1" x14ac:dyDescent="0.3">
      <c r="B278" s="228"/>
      <c r="C278" s="228"/>
      <c r="D278" s="228"/>
      <c r="E278" s="228"/>
    </row>
    <row r="279" spans="2:5" s="226" customFormat="1" x14ac:dyDescent="0.3">
      <c r="B279" s="228"/>
      <c r="C279" s="228"/>
      <c r="D279" s="228"/>
      <c r="E279" s="228"/>
    </row>
    <row r="280" spans="2:5" s="226" customFormat="1" x14ac:dyDescent="0.3">
      <c r="B280" s="228"/>
      <c r="C280" s="228"/>
      <c r="D280" s="228"/>
      <c r="E280" s="228"/>
    </row>
    <row r="281" spans="2:5" s="226" customFormat="1" x14ac:dyDescent="0.3">
      <c r="B281" s="228"/>
      <c r="C281" s="228"/>
      <c r="D281" s="228"/>
      <c r="E281" s="228"/>
    </row>
    <row r="282" spans="2:5" s="226" customFormat="1" x14ac:dyDescent="0.3">
      <c r="B282" s="228"/>
      <c r="C282" s="228"/>
      <c r="D282" s="228"/>
      <c r="E282" s="228"/>
    </row>
    <row r="283" spans="2:5" s="226" customFormat="1" x14ac:dyDescent="0.3">
      <c r="B283" s="228"/>
      <c r="C283" s="228"/>
      <c r="D283" s="228"/>
      <c r="E283" s="228"/>
    </row>
    <row r="284" spans="2:5" s="226" customFormat="1" x14ac:dyDescent="0.3">
      <c r="B284" s="228"/>
      <c r="C284" s="228"/>
      <c r="D284" s="228"/>
      <c r="E284" s="228"/>
    </row>
    <row r="285" spans="2:5" s="226" customFormat="1" x14ac:dyDescent="0.3">
      <c r="B285" s="228"/>
      <c r="C285" s="228"/>
      <c r="D285" s="228"/>
      <c r="E285" s="228"/>
    </row>
    <row r="286" spans="2:5" s="226" customFormat="1" x14ac:dyDescent="0.3">
      <c r="B286" s="228"/>
      <c r="C286" s="228"/>
      <c r="D286" s="228"/>
      <c r="E286" s="228"/>
    </row>
    <row r="287" spans="2:5" s="226" customFormat="1" x14ac:dyDescent="0.3">
      <c r="B287" s="228"/>
      <c r="C287" s="228"/>
      <c r="D287" s="228"/>
      <c r="E287" s="228"/>
    </row>
    <row r="288" spans="2:5" s="226" customFormat="1" x14ac:dyDescent="0.3">
      <c r="B288" s="228"/>
      <c r="C288" s="228"/>
      <c r="D288" s="228"/>
      <c r="E288" s="228"/>
    </row>
    <row r="289" spans="2:5" s="226" customFormat="1" x14ac:dyDescent="0.3">
      <c r="B289" s="228"/>
      <c r="C289" s="228"/>
      <c r="D289" s="228"/>
      <c r="E289" s="228"/>
    </row>
    <row r="290" spans="2:5" s="226" customFormat="1" x14ac:dyDescent="0.3">
      <c r="B290" s="228"/>
      <c r="C290" s="228"/>
      <c r="D290" s="228"/>
      <c r="E290" s="228"/>
    </row>
    <row r="291" spans="2:5" s="226" customFormat="1" x14ac:dyDescent="0.3">
      <c r="B291" s="228"/>
      <c r="C291" s="228"/>
      <c r="D291" s="228"/>
      <c r="E291" s="228"/>
    </row>
    <row r="292" spans="2:5" s="226" customFormat="1" x14ac:dyDescent="0.3">
      <c r="B292" s="228"/>
      <c r="C292" s="228"/>
      <c r="D292" s="228"/>
      <c r="E292" s="228"/>
    </row>
    <row r="293" spans="2:5" s="226" customFormat="1" x14ac:dyDescent="0.3">
      <c r="B293" s="228"/>
      <c r="C293" s="228"/>
      <c r="D293" s="228"/>
      <c r="E293" s="228"/>
    </row>
    <row r="294" spans="2:5" s="226" customFormat="1" x14ac:dyDescent="0.3">
      <c r="B294" s="228"/>
      <c r="C294" s="228"/>
      <c r="D294" s="228"/>
      <c r="E294" s="228"/>
    </row>
    <row r="295" spans="2:5" s="226" customFormat="1" x14ac:dyDescent="0.3">
      <c r="B295" s="228"/>
      <c r="C295" s="228"/>
      <c r="D295" s="228"/>
      <c r="E295" s="228"/>
    </row>
    <row r="296" spans="2:5" s="226" customFormat="1" x14ac:dyDescent="0.3">
      <c r="B296" s="228"/>
      <c r="C296" s="228"/>
      <c r="D296" s="228"/>
      <c r="E296" s="228"/>
    </row>
    <row r="297" spans="2:5" s="226" customFormat="1" x14ac:dyDescent="0.3">
      <c r="B297" s="228"/>
      <c r="C297" s="228"/>
      <c r="D297" s="228"/>
      <c r="E297" s="228"/>
    </row>
    <row r="298" spans="2:5" s="226" customFormat="1" x14ac:dyDescent="0.3">
      <c r="B298" s="228"/>
      <c r="C298" s="228"/>
      <c r="D298" s="228"/>
      <c r="E298" s="228"/>
    </row>
    <row r="299" spans="2:5" s="226" customFormat="1" x14ac:dyDescent="0.3">
      <c r="B299" s="228"/>
      <c r="C299" s="228"/>
      <c r="D299" s="228"/>
      <c r="E299" s="228"/>
    </row>
    <row r="300" spans="2:5" s="226" customFormat="1" x14ac:dyDescent="0.3">
      <c r="B300" s="228"/>
      <c r="C300" s="228"/>
      <c r="D300" s="228"/>
      <c r="E300" s="228"/>
    </row>
    <row r="301" spans="2:5" s="226" customFormat="1" x14ac:dyDescent="0.3">
      <c r="B301" s="228"/>
      <c r="C301" s="228"/>
      <c r="D301" s="228"/>
      <c r="E301" s="228"/>
    </row>
    <row r="302" spans="2:5" s="226" customFormat="1" x14ac:dyDescent="0.3">
      <c r="B302" s="228"/>
      <c r="C302" s="228"/>
      <c r="D302" s="228"/>
      <c r="E302" s="228"/>
    </row>
    <row r="303" spans="2:5" s="226" customFormat="1" x14ac:dyDescent="0.3">
      <c r="B303" s="228"/>
      <c r="C303" s="228"/>
      <c r="D303" s="228"/>
      <c r="E303" s="228"/>
    </row>
    <row r="304" spans="2:5" s="226" customFormat="1" x14ac:dyDescent="0.3">
      <c r="B304" s="228"/>
      <c r="C304" s="228"/>
      <c r="D304" s="228"/>
      <c r="E304" s="228"/>
    </row>
    <row r="305" spans="2:5" s="226" customFormat="1" x14ac:dyDescent="0.3">
      <c r="B305" s="228"/>
      <c r="C305" s="228"/>
      <c r="D305" s="228"/>
      <c r="E305" s="228"/>
    </row>
    <row r="306" spans="2:5" s="226" customFormat="1" x14ac:dyDescent="0.3">
      <c r="B306" s="228"/>
      <c r="C306" s="228"/>
      <c r="D306" s="228"/>
      <c r="E306" s="228"/>
    </row>
    <row r="307" spans="2:5" s="226" customFormat="1" x14ac:dyDescent="0.3">
      <c r="B307" s="228"/>
      <c r="C307" s="228"/>
      <c r="D307" s="228"/>
      <c r="E307" s="228"/>
    </row>
    <row r="308" spans="2:5" s="226" customFormat="1" x14ac:dyDescent="0.3">
      <c r="B308" s="228"/>
      <c r="C308" s="228"/>
      <c r="D308" s="228"/>
      <c r="E308" s="228"/>
    </row>
    <row r="309" spans="2:5" s="226" customFormat="1" x14ac:dyDescent="0.3">
      <c r="B309" s="228"/>
      <c r="C309" s="228"/>
      <c r="D309" s="228"/>
      <c r="E309" s="228"/>
    </row>
    <row r="310" spans="2:5" s="226" customFormat="1" x14ac:dyDescent="0.3">
      <c r="B310" s="228"/>
      <c r="C310" s="228"/>
      <c r="D310" s="228"/>
      <c r="E310" s="228"/>
    </row>
    <row r="311" spans="2:5" s="226" customFormat="1" x14ac:dyDescent="0.3">
      <c r="B311" s="228"/>
      <c r="C311" s="228"/>
      <c r="D311" s="228"/>
      <c r="E311" s="228"/>
    </row>
    <row r="312" spans="2:5" s="226" customFormat="1" x14ac:dyDescent="0.3">
      <c r="B312" s="228"/>
      <c r="C312" s="228"/>
      <c r="D312" s="228"/>
      <c r="E312" s="228"/>
    </row>
    <row r="313" spans="2:5" s="226" customFormat="1" x14ac:dyDescent="0.3">
      <c r="B313" s="228"/>
      <c r="C313" s="228"/>
      <c r="D313" s="228"/>
      <c r="E313" s="228"/>
    </row>
    <row r="314" spans="2:5" s="226" customFormat="1" x14ac:dyDescent="0.3">
      <c r="B314" s="228"/>
      <c r="C314" s="228"/>
      <c r="D314" s="228"/>
      <c r="E314" s="228"/>
    </row>
    <row r="315" spans="2:5" s="226" customFormat="1" x14ac:dyDescent="0.3">
      <c r="B315" s="228"/>
      <c r="C315" s="228"/>
      <c r="D315" s="228"/>
      <c r="E315" s="228"/>
    </row>
    <row r="316" spans="2:5" s="226" customFormat="1" x14ac:dyDescent="0.3">
      <c r="B316" s="228"/>
      <c r="C316" s="228"/>
      <c r="D316" s="228"/>
      <c r="E316" s="228"/>
    </row>
    <row r="317" spans="2:5" s="226" customFormat="1" x14ac:dyDescent="0.3">
      <c r="B317" s="228"/>
      <c r="C317" s="228"/>
      <c r="D317" s="228"/>
      <c r="E317" s="228"/>
    </row>
    <row r="318" spans="2:5" s="226" customFormat="1" x14ac:dyDescent="0.3">
      <c r="B318" s="228"/>
      <c r="C318" s="228"/>
      <c r="D318" s="228"/>
      <c r="E318" s="228"/>
    </row>
    <row r="319" spans="2:5" s="226" customFormat="1" x14ac:dyDescent="0.3">
      <c r="B319" s="228"/>
      <c r="C319" s="228"/>
      <c r="D319" s="228"/>
      <c r="E319" s="228"/>
    </row>
    <row r="320" spans="2:5" s="226" customFormat="1" x14ac:dyDescent="0.3">
      <c r="B320" s="228"/>
      <c r="C320" s="228"/>
      <c r="D320" s="228"/>
      <c r="E320" s="228"/>
    </row>
    <row r="321" spans="2:5" s="226" customFormat="1" x14ac:dyDescent="0.3">
      <c r="B321" s="228"/>
      <c r="C321" s="228"/>
      <c r="D321" s="228"/>
      <c r="E321" s="228"/>
    </row>
    <row r="322" spans="2:5" s="226" customFormat="1" x14ac:dyDescent="0.3">
      <c r="B322" s="228"/>
      <c r="C322" s="228"/>
      <c r="D322" s="228"/>
      <c r="E322" s="228"/>
    </row>
    <row r="323" spans="2:5" s="226" customFormat="1" x14ac:dyDescent="0.3">
      <c r="B323" s="228"/>
      <c r="C323" s="228"/>
      <c r="D323" s="228"/>
      <c r="E323" s="228"/>
    </row>
    <row r="324" spans="2:5" s="226" customFormat="1" x14ac:dyDescent="0.3">
      <c r="B324" s="228"/>
      <c r="C324" s="228"/>
      <c r="D324" s="228"/>
      <c r="E324" s="228"/>
    </row>
    <row r="325" spans="2:5" s="226" customFormat="1" x14ac:dyDescent="0.3">
      <c r="B325" s="228"/>
      <c r="C325" s="228"/>
      <c r="D325" s="228"/>
      <c r="E325" s="228"/>
    </row>
    <row r="326" spans="2:5" s="226" customFormat="1" x14ac:dyDescent="0.3">
      <c r="B326" s="228"/>
      <c r="C326" s="228"/>
      <c r="D326" s="228"/>
      <c r="E326" s="228"/>
    </row>
    <row r="327" spans="2:5" s="226" customFormat="1" x14ac:dyDescent="0.3">
      <c r="B327" s="228"/>
      <c r="C327" s="228"/>
      <c r="D327" s="228"/>
      <c r="E327" s="228"/>
    </row>
    <row r="328" spans="2:5" s="226" customFormat="1" x14ac:dyDescent="0.3">
      <c r="B328" s="228"/>
      <c r="C328" s="228"/>
      <c r="D328" s="228"/>
      <c r="E328" s="228"/>
    </row>
    <row r="329" spans="2:5" s="226" customFormat="1" x14ac:dyDescent="0.3">
      <c r="B329" s="228"/>
      <c r="C329" s="228"/>
      <c r="D329" s="228"/>
      <c r="E329" s="228"/>
    </row>
    <row r="330" spans="2:5" s="226" customFormat="1" x14ac:dyDescent="0.3">
      <c r="B330" s="228"/>
      <c r="C330" s="228"/>
      <c r="D330" s="228"/>
      <c r="E330" s="228"/>
    </row>
    <row r="331" spans="2:5" s="226" customFormat="1" x14ac:dyDescent="0.3">
      <c r="B331" s="228"/>
      <c r="C331" s="228"/>
      <c r="D331" s="228"/>
      <c r="E331" s="228"/>
    </row>
    <row r="332" spans="2:5" s="226" customFormat="1" x14ac:dyDescent="0.3">
      <c r="B332" s="228"/>
      <c r="C332" s="228"/>
      <c r="D332" s="228"/>
      <c r="E332" s="228"/>
    </row>
    <row r="333" spans="2:5" s="226" customFormat="1" x14ac:dyDescent="0.3">
      <c r="B333" s="228"/>
      <c r="C333" s="228"/>
      <c r="D333" s="228"/>
      <c r="E333" s="228"/>
    </row>
    <row r="334" spans="2:5" s="226" customFormat="1" x14ac:dyDescent="0.3">
      <c r="B334" s="228"/>
      <c r="C334" s="228"/>
      <c r="D334" s="228"/>
      <c r="E334" s="228"/>
    </row>
    <row r="335" spans="2:5" s="226" customFormat="1" x14ac:dyDescent="0.3">
      <c r="B335" s="228"/>
      <c r="C335" s="228"/>
      <c r="D335" s="228"/>
      <c r="E335" s="228"/>
    </row>
    <row r="336" spans="2:5" s="226" customFormat="1" x14ac:dyDescent="0.3">
      <c r="B336" s="228"/>
      <c r="C336" s="228"/>
      <c r="D336" s="228"/>
      <c r="E336" s="228"/>
    </row>
    <row r="337" spans="2:5" s="226" customFormat="1" x14ac:dyDescent="0.3">
      <c r="B337" s="228"/>
      <c r="C337" s="228"/>
      <c r="D337" s="228"/>
      <c r="E337" s="228"/>
    </row>
    <row r="338" spans="2:5" s="226" customFormat="1" x14ac:dyDescent="0.3">
      <c r="B338" s="228"/>
      <c r="C338" s="228"/>
      <c r="D338" s="228"/>
      <c r="E338" s="228"/>
    </row>
    <row r="339" spans="2:5" s="226" customFormat="1" x14ac:dyDescent="0.3">
      <c r="B339" s="228"/>
      <c r="C339" s="228"/>
      <c r="D339" s="228"/>
      <c r="E339" s="228"/>
    </row>
    <row r="340" spans="2:5" s="226" customFormat="1" x14ac:dyDescent="0.3">
      <c r="B340" s="228"/>
      <c r="C340" s="228"/>
      <c r="D340" s="228"/>
      <c r="E340" s="228"/>
    </row>
    <row r="341" spans="2:5" s="226" customFormat="1" x14ac:dyDescent="0.3">
      <c r="B341" s="228"/>
      <c r="C341" s="228"/>
      <c r="D341" s="228"/>
      <c r="E341" s="228"/>
    </row>
    <row r="342" spans="2:5" s="226" customFormat="1" x14ac:dyDescent="0.3">
      <c r="B342" s="228"/>
      <c r="C342" s="228"/>
      <c r="D342" s="228"/>
      <c r="E342" s="228"/>
    </row>
    <row r="343" spans="2:5" s="226" customFormat="1" x14ac:dyDescent="0.3">
      <c r="B343" s="228"/>
      <c r="C343" s="228"/>
      <c r="D343" s="228"/>
      <c r="E343" s="228"/>
    </row>
    <row r="344" spans="2:5" s="226" customFormat="1" x14ac:dyDescent="0.3">
      <c r="B344" s="228"/>
      <c r="C344" s="228"/>
      <c r="D344" s="228"/>
      <c r="E344" s="228"/>
    </row>
    <row r="345" spans="2:5" s="226" customFormat="1" x14ac:dyDescent="0.3">
      <c r="B345" s="228"/>
      <c r="C345" s="228"/>
      <c r="D345" s="228"/>
      <c r="E345" s="228"/>
    </row>
    <row r="346" spans="2:5" s="226" customFormat="1" x14ac:dyDescent="0.3">
      <c r="B346" s="228"/>
      <c r="C346" s="228"/>
      <c r="D346" s="228"/>
      <c r="E346" s="228"/>
    </row>
    <row r="347" spans="2:5" s="226" customFormat="1" x14ac:dyDescent="0.3">
      <c r="B347" s="228"/>
      <c r="C347" s="228"/>
      <c r="D347" s="228"/>
      <c r="E347" s="228"/>
    </row>
    <row r="348" spans="2:5" s="226" customFormat="1" x14ac:dyDescent="0.3">
      <c r="B348" s="228"/>
      <c r="C348" s="228"/>
      <c r="D348" s="228"/>
      <c r="E348" s="228"/>
    </row>
    <row r="349" spans="2:5" s="226" customFormat="1" x14ac:dyDescent="0.3">
      <c r="B349" s="228"/>
      <c r="C349" s="228"/>
      <c r="D349" s="228"/>
      <c r="E349" s="228"/>
    </row>
    <row r="350" spans="2:5" s="226" customFormat="1" x14ac:dyDescent="0.3">
      <c r="B350" s="228"/>
      <c r="C350" s="228"/>
      <c r="D350" s="228"/>
      <c r="E350" s="228"/>
    </row>
    <row r="351" spans="2:5" s="226" customFormat="1" x14ac:dyDescent="0.3">
      <c r="B351" s="228"/>
      <c r="C351" s="228"/>
      <c r="D351" s="228"/>
      <c r="E351" s="228"/>
    </row>
    <row r="352" spans="2:5" s="226" customFormat="1" x14ac:dyDescent="0.3">
      <c r="B352" s="228"/>
      <c r="C352" s="228"/>
      <c r="D352" s="228"/>
      <c r="E352" s="228"/>
    </row>
    <row r="353" spans="2:5" s="226" customFormat="1" x14ac:dyDescent="0.3">
      <c r="B353" s="228"/>
      <c r="C353" s="228"/>
      <c r="D353" s="228"/>
      <c r="E353" s="228"/>
    </row>
    <row r="354" spans="2:5" s="226" customFormat="1" x14ac:dyDescent="0.3">
      <c r="B354" s="228"/>
      <c r="C354" s="228"/>
      <c r="D354" s="228"/>
      <c r="E354" s="228"/>
    </row>
    <row r="355" spans="2:5" s="226" customFormat="1" x14ac:dyDescent="0.3">
      <c r="B355" s="228"/>
      <c r="C355" s="228"/>
      <c r="D355" s="228"/>
      <c r="E355" s="228"/>
    </row>
    <row r="356" spans="2:5" s="226" customFormat="1" x14ac:dyDescent="0.3">
      <c r="B356" s="228"/>
      <c r="C356" s="228"/>
      <c r="D356" s="228"/>
      <c r="E356" s="228"/>
    </row>
    <row r="357" spans="2:5" s="226" customFormat="1" x14ac:dyDescent="0.3">
      <c r="B357" s="228"/>
      <c r="C357" s="228"/>
      <c r="D357" s="228"/>
      <c r="E357" s="228"/>
    </row>
    <row r="358" spans="2:5" s="226" customFormat="1" x14ac:dyDescent="0.3">
      <c r="B358" s="228"/>
      <c r="C358" s="228"/>
      <c r="D358" s="228"/>
      <c r="E358" s="228"/>
    </row>
    <row r="359" spans="2:5" s="226" customFormat="1" x14ac:dyDescent="0.3">
      <c r="B359" s="228"/>
      <c r="C359" s="228"/>
      <c r="D359" s="228"/>
      <c r="E359" s="228"/>
    </row>
    <row r="360" spans="2:5" s="226" customFormat="1" x14ac:dyDescent="0.3">
      <c r="B360" s="228"/>
      <c r="C360" s="228"/>
      <c r="D360" s="228"/>
      <c r="E360" s="228"/>
    </row>
    <row r="361" spans="2:5" s="226" customFormat="1" x14ac:dyDescent="0.3">
      <c r="B361" s="228"/>
      <c r="C361" s="228"/>
      <c r="D361" s="228"/>
      <c r="E361" s="228"/>
    </row>
    <row r="362" spans="2:5" s="226" customFormat="1" x14ac:dyDescent="0.3">
      <c r="B362" s="228"/>
      <c r="C362" s="228"/>
      <c r="D362" s="228"/>
      <c r="E362" s="228"/>
    </row>
    <row r="363" spans="2:5" s="226" customFormat="1" x14ac:dyDescent="0.3">
      <c r="B363" s="228"/>
      <c r="C363" s="228"/>
      <c r="D363" s="228"/>
      <c r="E363" s="228"/>
    </row>
    <row r="364" spans="2:5" s="226" customFormat="1" x14ac:dyDescent="0.3">
      <c r="B364" s="228"/>
      <c r="C364" s="228"/>
      <c r="D364" s="228"/>
      <c r="E364" s="228"/>
    </row>
    <row r="365" spans="2:5" s="226" customFormat="1" x14ac:dyDescent="0.3">
      <c r="B365" s="228"/>
      <c r="C365" s="228"/>
      <c r="D365" s="228"/>
      <c r="E365" s="228"/>
    </row>
    <row r="366" spans="2:5" s="226" customFormat="1" x14ac:dyDescent="0.3">
      <c r="B366" s="228"/>
      <c r="C366" s="228"/>
      <c r="D366" s="228"/>
      <c r="E366" s="228"/>
    </row>
    <row r="367" spans="2:5" s="226" customFormat="1" x14ac:dyDescent="0.3">
      <c r="B367" s="228"/>
      <c r="C367" s="228"/>
      <c r="D367" s="228"/>
      <c r="E367" s="228"/>
    </row>
    <row r="368" spans="2:5" s="226" customFormat="1" x14ac:dyDescent="0.3">
      <c r="B368" s="228"/>
      <c r="C368" s="228"/>
      <c r="D368" s="228"/>
      <c r="E368" s="228"/>
    </row>
    <row r="369" spans="2:5" s="226" customFormat="1" x14ac:dyDescent="0.3">
      <c r="B369" s="228"/>
      <c r="C369" s="228"/>
      <c r="D369" s="228"/>
      <c r="E369" s="228"/>
    </row>
    <row r="370" spans="2:5" s="226" customFormat="1" x14ac:dyDescent="0.3">
      <c r="B370" s="228"/>
      <c r="C370" s="228"/>
      <c r="D370" s="228"/>
      <c r="E370" s="228"/>
    </row>
    <row r="371" spans="2:5" s="226" customFormat="1" x14ac:dyDescent="0.3">
      <c r="B371" s="228"/>
      <c r="C371" s="228"/>
      <c r="D371" s="228"/>
      <c r="E371" s="228"/>
    </row>
    <row r="372" spans="2:5" s="226" customFormat="1" x14ac:dyDescent="0.3">
      <c r="B372" s="228"/>
      <c r="C372" s="228"/>
      <c r="D372" s="228"/>
      <c r="E372" s="228"/>
    </row>
    <row r="373" spans="2:5" s="226" customFormat="1" x14ac:dyDescent="0.3">
      <c r="B373" s="228"/>
      <c r="C373" s="228"/>
      <c r="D373" s="228"/>
      <c r="E373" s="228"/>
    </row>
    <row r="374" spans="2:5" s="226" customFormat="1" x14ac:dyDescent="0.3">
      <c r="B374" s="228"/>
      <c r="C374" s="228"/>
      <c r="D374" s="228"/>
      <c r="E374" s="228"/>
    </row>
    <row r="375" spans="2:5" s="226" customFormat="1" x14ac:dyDescent="0.3">
      <c r="B375" s="228"/>
      <c r="C375" s="228"/>
      <c r="D375" s="228"/>
      <c r="E375" s="228"/>
    </row>
    <row r="376" spans="2:5" s="226" customFormat="1" x14ac:dyDescent="0.3">
      <c r="B376" s="228"/>
      <c r="C376" s="228"/>
      <c r="D376" s="228"/>
      <c r="E376" s="228"/>
    </row>
    <row r="377" spans="2:5" s="226" customFormat="1" x14ac:dyDescent="0.3">
      <c r="B377" s="228"/>
      <c r="C377" s="228"/>
      <c r="D377" s="228"/>
      <c r="E377" s="228"/>
    </row>
    <row r="378" spans="2:5" s="226" customFormat="1" x14ac:dyDescent="0.3">
      <c r="B378" s="228"/>
      <c r="C378" s="228"/>
      <c r="D378" s="228"/>
      <c r="E378" s="228"/>
    </row>
    <row r="379" spans="2:5" s="226" customFormat="1" x14ac:dyDescent="0.3">
      <c r="B379" s="228"/>
      <c r="C379" s="228"/>
      <c r="D379" s="228"/>
      <c r="E379" s="228"/>
    </row>
    <row r="380" spans="2:5" s="226" customFormat="1" x14ac:dyDescent="0.3">
      <c r="B380" s="228"/>
      <c r="C380" s="228"/>
      <c r="D380" s="228"/>
      <c r="E380" s="228"/>
    </row>
    <row r="381" spans="2:5" s="226" customFormat="1" x14ac:dyDescent="0.3">
      <c r="B381" s="228"/>
      <c r="C381" s="228"/>
      <c r="D381" s="228"/>
      <c r="E381" s="228"/>
    </row>
    <row r="382" spans="2:5" s="226" customFormat="1" x14ac:dyDescent="0.3">
      <c r="B382" s="228"/>
      <c r="C382" s="228"/>
      <c r="D382" s="228"/>
      <c r="E382" s="228"/>
    </row>
    <row r="383" spans="2:5" s="226" customFormat="1" x14ac:dyDescent="0.3">
      <c r="B383" s="228"/>
      <c r="C383" s="228"/>
      <c r="D383" s="228"/>
      <c r="E383" s="228"/>
    </row>
    <row r="384" spans="2:5" s="226" customFormat="1" x14ac:dyDescent="0.3">
      <c r="B384" s="228"/>
      <c r="C384" s="228"/>
      <c r="D384" s="228"/>
      <c r="E384" s="228"/>
    </row>
    <row r="385" spans="2:5" s="226" customFormat="1" x14ac:dyDescent="0.3">
      <c r="B385" s="228"/>
      <c r="C385" s="228"/>
      <c r="D385" s="228"/>
      <c r="E385" s="228"/>
    </row>
    <row r="386" spans="2:5" s="226" customFormat="1" x14ac:dyDescent="0.3">
      <c r="B386" s="228"/>
      <c r="C386" s="228"/>
      <c r="D386" s="228"/>
      <c r="E386" s="228"/>
    </row>
    <row r="387" spans="2:5" s="226" customFormat="1" x14ac:dyDescent="0.3">
      <c r="B387" s="228"/>
      <c r="C387" s="228"/>
      <c r="D387" s="228"/>
      <c r="E387" s="228"/>
    </row>
    <row r="388" spans="2:5" s="226" customFormat="1" x14ac:dyDescent="0.3">
      <c r="B388" s="228"/>
      <c r="C388" s="228"/>
      <c r="D388" s="228"/>
      <c r="E388" s="228"/>
    </row>
    <row r="389" spans="2:5" s="226" customFormat="1" x14ac:dyDescent="0.3">
      <c r="B389" s="228"/>
      <c r="C389" s="228"/>
      <c r="D389" s="228"/>
      <c r="E389" s="228"/>
    </row>
    <row r="390" spans="2:5" s="226" customFormat="1" x14ac:dyDescent="0.3">
      <c r="B390" s="228"/>
      <c r="C390" s="228"/>
      <c r="D390" s="228"/>
      <c r="E390" s="228"/>
    </row>
    <row r="391" spans="2:5" s="226" customFormat="1" x14ac:dyDescent="0.3">
      <c r="B391" s="228"/>
      <c r="C391" s="228"/>
      <c r="D391" s="228"/>
      <c r="E391" s="228"/>
    </row>
    <row r="392" spans="2:5" s="226" customFormat="1" x14ac:dyDescent="0.3">
      <c r="B392" s="228"/>
      <c r="C392" s="228"/>
      <c r="D392" s="228"/>
      <c r="E392" s="228"/>
    </row>
    <row r="393" spans="2:5" s="226" customFormat="1" x14ac:dyDescent="0.3">
      <c r="B393" s="228"/>
      <c r="C393" s="228"/>
      <c r="D393" s="228"/>
      <c r="E393" s="228"/>
    </row>
    <row r="394" spans="2:5" s="226" customFormat="1" x14ac:dyDescent="0.3">
      <c r="B394" s="228"/>
      <c r="C394" s="228"/>
      <c r="D394" s="228"/>
      <c r="E394" s="228"/>
    </row>
    <row r="395" spans="2:5" s="226" customFormat="1" x14ac:dyDescent="0.3">
      <c r="B395" s="228"/>
      <c r="C395" s="228"/>
      <c r="D395" s="228"/>
      <c r="E395" s="228"/>
    </row>
    <row r="396" spans="2:5" s="226" customFormat="1" x14ac:dyDescent="0.3">
      <c r="B396" s="228"/>
      <c r="C396" s="228"/>
      <c r="D396" s="228"/>
      <c r="E396" s="228"/>
    </row>
    <row r="397" spans="2:5" s="226" customFormat="1" x14ac:dyDescent="0.3">
      <c r="B397" s="228"/>
      <c r="C397" s="228"/>
      <c r="D397" s="228"/>
      <c r="E397" s="228"/>
    </row>
    <row r="398" spans="2:5" s="226" customFormat="1" x14ac:dyDescent="0.3">
      <c r="B398" s="228"/>
      <c r="C398" s="228"/>
      <c r="D398" s="228"/>
      <c r="E398" s="228"/>
    </row>
    <row r="399" spans="2:5" s="226" customFormat="1" x14ac:dyDescent="0.3">
      <c r="B399" s="228"/>
      <c r="C399" s="228"/>
      <c r="D399" s="228"/>
      <c r="E399" s="228"/>
    </row>
    <row r="400" spans="2:5" s="226" customFormat="1" x14ac:dyDescent="0.3">
      <c r="B400" s="228"/>
      <c r="C400" s="228"/>
      <c r="D400" s="228"/>
      <c r="E400" s="228"/>
    </row>
    <row r="401" spans="2:5" s="226" customFormat="1" x14ac:dyDescent="0.3">
      <c r="B401" s="228"/>
      <c r="C401" s="228"/>
      <c r="D401" s="228"/>
      <c r="E401" s="228"/>
    </row>
    <row r="402" spans="2:5" s="226" customFormat="1" x14ac:dyDescent="0.3">
      <c r="B402" s="228"/>
      <c r="C402" s="228"/>
      <c r="D402" s="228"/>
      <c r="E402" s="228"/>
    </row>
    <row r="403" spans="2:5" s="226" customFormat="1" x14ac:dyDescent="0.3">
      <c r="B403" s="228"/>
      <c r="C403" s="228"/>
      <c r="D403" s="228"/>
      <c r="E403" s="228"/>
    </row>
    <row r="404" spans="2:5" s="226" customFormat="1" x14ac:dyDescent="0.3">
      <c r="B404" s="228"/>
      <c r="C404" s="228"/>
      <c r="D404" s="228"/>
      <c r="E404" s="228"/>
    </row>
    <row r="405" spans="2:5" s="226" customFormat="1" x14ac:dyDescent="0.3">
      <c r="B405" s="228"/>
      <c r="C405" s="228"/>
      <c r="D405" s="228"/>
      <c r="E405" s="228"/>
    </row>
    <row r="406" spans="2:5" s="226" customFormat="1" x14ac:dyDescent="0.3">
      <c r="B406" s="228"/>
      <c r="C406" s="228"/>
      <c r="D406" s="228"/>
      <c r="E406" s="228"/>
    </row>
    <row r="407" spans="2:5" s="226" customFormat="1" x14ac:dyDescent="0.3">
      <c r="B407" s="228"/>
      <c r="C407" s="228"/>
      <c r="D407" s="228"/>
      <c r="E407" s="228"/>
    </row>
    <row r="408" spans="2:5" s="226" customFormat="1" x14ac:dyDescent="0.3">
      <c r="B408" s="228"/>
      <c r="C408" s="228"/>
      <c r="D408" s="228"/>
      <c r="E408" s="228"/>
    </row>
    <row r="409" spans="2:5" s="226" customFormat="1" x14ac:dyDescent="0.3">
      <c r="B409" s="228"/>
      <c r="C409" s="228"/>
      <c r="D409" s="228"/>
      <c r="E409" s="228"/>
    </row>
    <row r="410" spans="2:5" s="226" customFormat="1" x14ac:dyDescent="0.3">
      <c r="B410" s="228"/>
      <c r="C410" s="228"/>
      <c r="D410" s="228"/>
      <c r="E410" s="228"/>
    </row>
    <row r="411" spans="2:5" s="226" customFormat="1" x14ac:dyDescent="0.3">
      <c r="B411" s="228"/>
      <c r="C411" s="228"/>
      <c r="D411" s="228"/>
      <c r="E411" s="228"/>
    </row>
    <row r="412" spans="2:5" s="226" customFormat="1" x14ac:dyDescent="0.3">
      <c r="B412" s="228"/>
      <c r="C412" s="228"/>
      <c r="D412" s="228"/>
      <c r="E412" s="228"/>
    </row>
    <row r="413" spans="2:5" s="226" customFormat="1" x14ac:dyDescent="0.3">
      <c r="B413" s="228"/>
      <c r="C413" s="228"/>
      <c r="D413" s="228"/>
      <c r="E413" s="228"/>
    </row>
    <row r="414" spans="2:5" s="226" customFormat="1" x14ac:dyDescent="0.3">
      <c r="B414" s="228"/>
      <c r="C414" s="228"/>
      <c r="D414" s="228"/>
      <c r="E414" s="228"/>
    </row>
    <row r="415" spans="2:5" s="226" customFormat="1" x14ac:dyDescent="0.3">
      <c r="B415" s="228"/>
      <c r="C415" s="228"/>
      <c r="D415" s="228"/>
      <c r="E415" s="228"/>
    </row>
    <row r="416" spans="2:5" s="226" customFormat="1" x14ac:dyDescent="0.3">
      <c r="B416" s="228"/>
      <c r="C416" s="228"/>
      <c r="D416" s="228"/>
      <c r="E416" s="228"/>
    </row>
    <row r="417" spans="2:5" s="226" customFormat="1" x14ac:dyDescent="0.3">
      <c r="B417" s="228"/>
      <c r="C417" s="228"/>
      <c r="D417" s="228"/>
      <c r="E417" s="228"/>
    </row>
    <row r="418" spans="2:5" s="226" customFormat="1" x14ac:dyDescent="0.3">
      <c r="B418" s="228"/>
      <c r="C418" s="228"/>
      <c r="D418" s="228"/>
      <c r="E418" s="228"/>
    </row>
    <row r="419" spans="2:5" s="226" customFormat="1" x14ac:dyDescent="0.3">
      <c r="B419" s="228"/>
      <c r="C419" s="228"/>
      <c r="D419" s="228"/>
      <c r="E419" s="228"/>
    </row>
    <row r="420" spans="2:5" s="226" customFormat="1" x14ac:dyDescent="0.3">
      <c r="B420" s="228"/>
      <c r="C420" s="228"/>
      <c r="D420" s="228"/>
      <c r="E420" s="228"/>
    </row>
    <row r="421" spans="2:5" s="226" customFormat="1" x14ac:dyDescent="0.3">
      <c r="B421" s="228"/>
      <c r="C421" s="228"/>
      <c r="D421" s="228"/>
      <c r="E421" s="228"/>
    </row>
    <row r="422" spans="2:5" s="226" customFormat="1" x14ac:dyDescent="0.3">
      <c r="B422" s="228"/>
      <c r="C422" s="228"/>
      <c r="D422" s="228"/>
      <c r="E422" s="228"/>
    </row>
    <row r="423" spans="2:5" s="226" customFormat="1" x14ac:dyDescent="0.3">
      <c r="B423" s="228"/>
      <c r="C423" s="228"/>
      <c r="D423" s="228"/>
      <c r="E423" s="228"/>
    </row>
    <row r="424" spans="2:5" s="226" customFormat="1" x14ac:dyDescent="0.3">
      <c r="B424" s="228"/>
      <c r="C424" s="228"/>
      <c r="D424" s="228"/>
      <c r="E424" s="228"/>
    </row>
    <row r="425" spans="2:5" s="226" customFormat="1" x14ac:dyDescent="0.3">
      <c r="B425" s="228"/>
      <c r="C425" s="228"/>
      <c r="D425" s="228"/>
      <c r="E425" s="228"/>
    </row>
    <row r="426" spans="2:5" s="226" customFormat="1" x14ac:dyDescent="0.3">
      <c r="B426" s="228"/>
      <c r="C426" s="228"/>
      <c r="D426" s="228"/>
      <c r="E426" s="228"/>
    </row>
    <row r="427" spans="2:5" s="226" customFormat="1" x14ac:dyDescent="0.3">
      <c r="B427" s="228"/>
      <c r="C427" s="228"/>
      <c r="D427" s="228"/>
      <c r="E427" s="228"/>
    </row>
    <row r="428" spans="2:5" s="226" customFormat="1" x14ac:dyDescent="0.3">
      <c r="B428" s="228"/>
      <c r="C428" s="228"/>
      <c r="D428" s="228"/>
      <c r="E428" s="228"/>
    </row>
    <row r="429" spans="2:5" s="226" customFormat="1" x14ac:dyDescent="0.3">
      <c r="B429" s="228"/>
      <c r="C429" s="228"/>
      <c r="D429" s="228"/>
      <c r="E429" s="228"/>
    </row>
    <row r="430" spans="2:5" s="226" customFormat="1" x14ac:dyDescent="0.3">
      <c r="B430" s="228"/>
      <c r="C430" s="228"/>
      <c r="D430" s="228"/>
      <c r="E430" s="228"/>
    </row>
    <row r="431" spans="2:5" s="226" customFormat="1" x14ac:dyDescent="0.3">
      <c r="B431" s="228"/>
      <c r="C431" s="228"/>
      <c r="D431" s="228"/>
      <c r="E431" s="228"/>
    </row>
    <row r="432" spans="2:5" s="226" customFormat="1" x14ac:dyDescent="0.3">
      <c r="B432" s="228"/>
      <c r="C432" s="228"/>
      <c r="D432" s="228"/>
      <c r="E432" s="228"/>
    </row>
    <row r="433" spans="2:5" s="226" customFormat="1" x14ac:dyDescent="0.3">
      <c r="B433" s="228"/>
      <c r="C433" s="228"/>
      <c r="D433" s="228"/>
      <c r="E433" s="228"/>
    </row>
    <row r="434" spans="2:5" s="226" customFormat="1" x14ac:dyDescent="0.3">
      <c r="B434" s="228"/>
      <c r="C434" s="228"/>
      <c r="D434" s="228"/>
      <c r="E434" s="228"/>
    </row>
    <row r="435" spans="2:5" s="226" customFormat="1" x14ac:dyDescent="0.3">
      <c r="B435" s="228"/>
      <c r="C435" s="228"/>
      <c r="D435" s="228"/>
      <c r="E435" s="228"/>
    </row>
    <row r="436" spans="2:5" s="226" customFormat="1" x14ac:dyDescent="0.3">
      <c r="B436" s="228"/>
      <c r="C436" s="228"/>
      <c r="D436" s="228"/>
      <c r="E436" s="228"/>
    </row>
    <row r="437" spans="2:5" s="226" customFormat="1" x14ac:dyDescent="0.3">
      <c r="B437" s="228"/>
      <c r="C437" s="228"/>
      <c r="D437" s="228"/>
      <c r="E437" s="228"/>
    </row>
    <row r="438" spans="2:5" s="226" customFormat="1" x14ac:dyDescent="0.3">
      <c r="B438" s="228"/>
      <c r="C438" s="228"/>
      <c r="D438" s="228"/>
      <c r="E438" s="228"/>
    </row>
    <row r="439" spans="2:5" s="226" customFormat="1" x14ac:dyDescent="0.3">
      <c r="B439" s="228"/>
      <c r="C439" s="228"/>
      <c r="D439" s="228"/>
      <c r="E439" s="228"/>
    </row>
    <row r="440" spans="2:5" s="226" customFormat="1" x14ac:dyDescent="0.3">
      <c r="B440" s="228"/>
      <c r="C440" s="228"/>
      <c r="D440" s="228"/>
      <c r="E440" s="228"/>
    </row>
    <row r="441" spans="2:5" s="226" customFormat="1" x14ac:dyDescent="0.3">
      <c r="B441" s="228"/>
      <c r="C441" s="228"/>
      <c r="D441" s="228"/>
      <c r="E441" s="228"/>
    </row>
    <row r="442" spans="2:5" s="226" customFormat="1" x14ac:dyDescent="0.3">
      <c r="B442" s="228"/>
      <c r="C442" s="228"/>
      <c r="D442" s="228"/>
      <c r="E442" s="228"/>
    </row>
    <row r="443" spans="2:5" s="226" customFormat="1" x14ac:dyDescent="0.3">
      <c r="B443" s="228"/>
      <c r="C443" s="228"/>
      <c r="D443" s="228"/>
      <c r="E443" s="228"/>
    </row>
    <row r="444" spans="2:5" s="226" customFormat="1" x14ac:dyDescent="0.3">
      <c r="B444" s="228"/>
      <c r="C444" s="228"/>
      <c r="D444" s="228"/>
      <c r="E444" s="228"/>
    </row>
    <row r="445" spans="2:5" s="226" customFormat="1" x14ac:dyDescent="0.3">
      <c r="B445" s="228"/>
      <c r="C445" s="228"/>
      <c r="D445" s="228"/>
      <c r="E445" s="228"/>
    </row>
    <row r="446" spans="2:5" s="226" customFormat="1" x14ac:dyDescent="0.3">
      <c r="B446" s="228"/>
      <c r="C446" s="228"/>
      <c r="D446" s="228"/>
      <c r="E446" s="228"/>
    </row>
    <row r="447" spans="2:5" s="226" customFormat="1" x14ac:dyDescent="0.3">
      <c r="B447" s="228"/>
      <c r="C447" s="228"/>
      <c r="D447" s="228"/>
      <c r="E447" s="228"/>
    </row>
    <row r="448" spans="2:5" s="226" customFormat="1" x14ac:dyDescent="0.3">
      <c r="B448" s="228"/>
      <c r="C448" s="228"/>
      <c r="D448" s="228"/>
      <c r="E448" s="228"/>
    </row>
    <row r="449" spans="2:5" s="226" customFormat="1" x14ac:dyDescent="0.3">
      <c r="B449" s="228"/>
      <c r="C449" s="228"/>
      <c r="D449" s="228"/>
      <c r="E449" s="228"/>
    </row>
    <row r="450" spans="2:5" s="226" customFormat="1" x14ac:dyDescent="0.3">
      <c r="B450" s="228"/>
      <c r="C450" s="228"/>
      <c r="D450" s="228"/>
      <c r="E450" s="228"/>
    </row>
    <row r="451" spans="2:5" s="226" customFormat="1" x14ac:dyDescent="0.3">
      <c r="B451" s="228"/>
      <c r="C451" s="228"/>
      <c r="D451" s="228"/>
      <c r="E451" s="228"/>
    </row>
    <row r="452" spans="2:5" s="226" customFormat="1" x14ac:dyDescent="0.3">
      <c r="B452" s="228"/>
      <c r="C452" s="228"/>
      <c r="D452" s="228"/>
      <c r="E452" s="228"/>
    </row>
    <row r="453" spans="2:5" s="226" customFormat="1" x14ac:dyDescent="0.3">
      <c r="B453" s="228"/>
      <c r="C453" s="228"/>
      <c r="D453" s="228"/>
      <c r="E453" s="228"/>
    </row>
    <row r="454" spans="2:5" s="226" customFormat="1" x14ac:dyDescent="0.3">
      <c r="B454" s="228"/>
      <c r="C454" s="228"/>
      <c r="D454" s="228"/>
      <c r="E454" s="228"/>
    </row>
    <row r="455" spans="2:5" s="226" customFormat="1" x14ac:dyDescent="0.3">
      <c r="B455" s="228"/>
      <c r="C455" s="228"/>
      <c r="D455" s="228"/>
      <c r="E455" s="228"/>
    </row>
    <row r="456" spans="2:5" s="226" customFormat="1" x14ac:dyDescent="0.3">
      <c r="B456" s="228"/>
      <c r="C456" s="228"/>
      <c r="D456" s="228"/>
      <c r="E456" s="228"/>
    </row>
    <row r="457" spans="2:5" s="226" customFormat="1" x14ac:dyDescent="0.3">
      <c r="B457" s="228"/>
      <c r="C457" s="228"/>
      <c r="D457" s="228"/>
      <c r="E457" s="228"/>
    </row>
    <row r="458" spans="2:5" s="226" customFormat="1" x14ac:dyDescent="0.3">
      <c r="B458" s="228"/>
      <c r="C458" s="228"/>
      <c r="D458" s="228"/>
      <c r="E458" s="228"/>
    </row>
    <row r="459" spans="2:5" s="226" customFormat="1" x14ac:dyDescent="0.3">
      <c r="B459" s="228"/>
      <c r="C459" s="228"/>
      <c r="D459" s="228"/>
      <c r="E459" s="228"/>
    </row>
    <row r="460" spans="2:5" s="226" customFormat="1" x14ac:dyDescent="0.3">
      <c r="B460" s="228"/>
      <c r="C460" s="228"/>
      <c r="D460" s="228"/>
      <c r="E460" s="228"/>
    </row>
    <row r="461" spans="2:5" s="226" customFormat="1" x14ac:dyDescent="0.3">
      <c r="B461" s="228"/>
      <c r="C461" s="228"/>
      <c r="D461" s="228"/>
      <c r="E461" s="228"/>
    </row>
    <row r="462" spans="2:5" s="226" customFormat="1" x14ac:dyDescent="0.3">
      <c r="B462" s="228"/>
      <c r="C462" s="228"/>
      <c r="D462" s="228"/>
      <c r="E462" s="228"/>
    </row>
    <row r="463" spans="2:5" s="226" customFormat="1" x14ac:dyDescent="0.3">
      <c r="B463" s="228"/>
      <c r="C463" s="228"/>
      <c r="D463" s="228"/>
      <c r="E463" s="228"/>
    </row>
    <row r="464" spans="2:5" s="226" customFormat="1" x14ac:dyDescent="0.3">
      <c r="B464" s="228"/>
      <c r="C464" s="228"/>
      <c r="D464" s="228"/>
      <c r="E464" s="228"/>
    </row>
    <row r="465" spans="2:5" s="226" customFormat="1" x14ac:dyDescent="0.3">
      <c r="B465" s="228"/>
      <c r="C465" s="228"/>
      <c r="D465" s="228"/>
      <c r="E465" s="228"/>
    </row>
    <row r="466" spans="2:5" s="226" customFormat="1" x14ac:dyDescent="0.3">
      <c r="B466" s="228"/>
      <c r="C466" s="228"/>
      <c r="D466" s="228"/>
      <c r="E466" s="228"/>
    </row>
    <row r="467" spans="2:5" s="226" customFormat="1" x14ac:dyDescent="0.3">
      <c r="B467" s="228"/>
      <c r="C467" s="228"/>
      <c r="D467" s="228"/>
      <c r="E467" s="228"/>
    </row>
    <row r="468" spans="2:5" s="226" customFormat="1" x14ac:dyDescent="0.3">
      <c r="B468" s="228"/>
      <c r="C468" s="228"/>
      <c r="D468" s="228"/>
      <c r="E468" s="228"/>
    </row>
    <row r="469" spans="2:5" s="226" customFormat="1" x14ac:dyDescent="0.3">
      <c r="B469" s="228"/>
      <c r="C469" s="228"/>
      <c r="D469" s="228"/>
      <c r="E469" s="228"/>
    </row>
    <row r="470" spans="2:5" s="226" customFormat="1" x14ac:dyDescent="0.3">
      <c r="B470" s="228"/>
      <c r="C470" s="228"/>
      <c r="D470" s="228"/>
      <c r="E470" s="228"/>
    </row>
    <row r="471" spans="2:5" s="226" customFormat="1" x14ac:dyDescent="0.3">
      <c r="B471" s="228"/>
      <c r="C471" s="228"/>
      <c r="D471" s="228"/>
      <c r="E471" s="228"/>
    </row>
    <row r="472" spans="2:5" s="226" customFormat="1" x14ac:dyDescent="0.3">
      <c r="B472" s="228"/>
      <c r="C472" s="228"/>
      <c r="D472" s="228"/>
      <c r="E472" s="228"/>
    </row>
    <row r="473" spans="2:5" s="226" customFormat="1" x14ac:dyDescent="0.3">
      <c r="B473" s="228"/>
      <c r="C473" s="228"/>
      <c r="D473" s="228"/>
      <c r="E473" s="228"/>
    </row>
    <row r="474" spans="2:5" s="226" customFormat="1" x14ac:dyDescent="0.3">
      <c r="B474" s="228"/>
      <c r="C474" s="228"/>
      <c r="D474" s="228"/>
      <c r="E474" s="228"/>
    </row>
    <row r="475" spans="2:5" s="226" customFormat="1" x14ac:dyDescent="0.3">
      <c r="B475" s="228"/>
      <c r="C475" s="228"/>
      <c r="D475" s="228"/>
      <c r="E475" s="228"/>
    </row>
    <row r="476" spans="2:5" s="226" customFormat="1" x14ac:dyDescent="0.3">
      <c r="B476" s="228"/>
      <c r="C476" s="228"/>
      <c r="D476" s="228"/>
      <c r="E476" s="228"/>
    </row>
    <row r="477" spans="2:5" s="226" customFormat="1" x14ac:dyDescent="0.3">
      <c r="B477" s="228"/>
      <c r="C477" s="228"/>
      <c r="D477" s="228"/>
      <c r="E477" s="228"/>
    </row>
    <row r="478" spans="2:5" s="226" customFormat="1" x14ac:dyDescent="0.3">
      <c r="B478" s="228"/>
      <c r="C478" s="228"/>
      <c r="D478" s="228"/>
      <c r="E478" s="228"/>
    </row>
    <row r="479" spans="2:5" s="226" customFormat="1" x14ac:dyDescent="0.3">
      <c r="B479" s="228"/>
      <c r="C479" s="228"/>
      <c r="D479" s="228"/>
      <c r="E479" s="228"/>
    </row>
    <row r="480" spans="2:5" s="226" customFormat="1" x14ac:dyDescent="0.3">
      <c r="B480" s="228"/>
      <c r="C480" s="228"/>
      <c r="D480" s="228"/>
      <c r="E480" s="228"/>
    </row>
    <row r="481" spans="2:5" s="226" customFormat="1" x14ac:dyDescent="0.3">
      <c r="B481" s="228"/>
      <c r="C481" s="228"/>
      <c r="D481" s="228"/>
      <c r="E481" s="228"/>
    </row>
    <row r="482" spans="2:5" s="226" customFormat="1" x14ac:dyDescent="0.3">
      <c r="B482" s="228"/>
      <c r="C482" s="228"/>
      <c r="D482" s="228"/>
      <c r="E482" s="228"/>
    </row>
    <row r="483" spans="2:5" s="226" customFormat="1" x14ac:dyDescent="0.3">
      <c r="B483" s="228"/>
      <c r="C483" s="228"/>
      <c r="D483" s="228"/>
      <c r="E483" s="228"/>
    </row>
    <row r="484" spans="2:5" s="226" customFormat="1" x14ac:dyDescent="0.3">
      <c r="B484" s="228"/>
      <c r="C484" s="228"/>
      <c r="D484" s="228"/>
      <c r="E484" s="228"/>
    </row>
    <row r="485" spans="2:5" s="226" customFormat="1" x14ac:dyDescent="0.3">
      <c r="B485" s="228"/>
      <c r="C485" s="228"/>
      <c r="D485" s="228"/>
      <c r="E485" s="228"/>
    </row>
    <row r="486" spans="2:5" s="226" customFormat="1" x14ac:dyDescent="0.3">
      <c r="B486" s="228"/>
      <c r="C486" s="228"/>
      <c r="D486" s="228"/>
      <c r="E486" s="228"/>
    </row>
    <row r="487" spans="2:5" s="226" customFormat="1" x14ac:dyDescent="0.3">
      <c r="B487" s="228"/>
      <c r="C487" s="228"/>
      <c r="D487" s="228"/>
      <c r="E487" s="228"/>
    </row>
    <row r="488" spans="2:5" s="226" customFormat="1" x14ac:dyDescent="0.3">
      <c r="B488" s="228"/>
      <c r="C488" s="228"/>
      <c r="D488" s="228"/>
      <c r="E488" s="228"/>
    </row>
    <row r="489" spans="2:5" s="226" customFormat="1" x14ac:dyDescent="0.3">
      <c r="B489" s="228"/>
      <c r="C489" s="228"/>
      <c r="D489" s="228"/>
      <c r="E489" s="228"/>
    </row>
    <row r="490" spans="2:5" s="226" customFormat="1" x14ac:dyDescent="0.3">
      <c r="B490" s="228"/>
      <c r="C490" s="228"/>
      <c r="D490" s="228"/>
      <c r="E490" s="228"/>
    </row>
    <row r="491" spans="2:5" s="226" customFormat="1" x14ac:dyDescent="0.3">
      <c r="B491" s="228"/>
      <c r="C491" s="228"/>
      <c r="D491" s="228"/>
      <c r="E491" s="228"/>
    </row>
    <row r="492" spans="2:5" s="226" customFormat="1" x14ac:dyDescent="0.3">
      <c r="B492" s="228"/>
      <c r="C492" s="228"/>
      <c r="D492" s="228"/>
      <c r="E492" s="228"/>
    </row>
    <row r="493" spans="2:5" s="226" customFormat="1" x14ac:dyDescent="0.3">
      <c r="B493" s="228"/>
      <c r="C493" s="228"/>
      <c r="D493" s="228"/>
      <c r="E493" s="228"/>
    </row>
    <row r="494" spans="2:5" s="226" customFormat="1" x14ac:dyDescent="0.3">
      <c r="B494" s="228"/>
      <c r="C494" s="228"/>
      <c r="D494" s="228"/>
      <c r="E494" s="228"/>
    </row>
    <row r="495" spans="2:5" s="226" customFormat="1" x14ac:dyDescent="0.3">
      <c r="B495" s="228"/>
      <c r="C495" s="228"/>
      <c r="D495" s="228"/>
      <c r="E495" s="228"/>
    </row>
    <row r="496" spans="2:5" s="226" customFormat="1" x14ac:dyDescent="0.3">
      <c r="B496" s="228"/>
      <c r="C496" s="228"/>
      <c r="D496" s="228"/>
      <c r="E496" s="228"/>
    </row>
    <row r="497" spans="2:5" s="226" customFormat="1" x14ac:dyDescent="0.3">
      <c r="B497" s="228"/>
      <c r="C497" s="228"/>
      <c r="D497" s="228"/>
      <c r="E497" s="228"/>
    </row>
    <row r="498" spans="2:5" s="226" customFormat="1" x14ac:dyDescent="0.3">
      <c r="B498" s="228"/>
      <c r="C498" s="228"/>
      <c r="D498" s="228"/>
      <c r="E498" s="228"/>
    </row>
    <row r="499" spans="2:5" s="226" customFormat="1" x14ac:dyDescent="0.3">
      <c r="B499" s="228"/>
      <c r="C499" s="228"/>
      <c r="D499" s="228"/>
      <c r="E499" s="228"/>
    </row>
    <row r="500" spans="2:5" s="226" customFormat="1" x14ac:dyDescent="0.3">
      <c r="B500" s="228"/>
      <c r="C500" s="228"/>
      <c r="D500" s="228"/>
      <c r="E500" s="228"/>
    </row>
    <row r="501" spans="2:5" s="226" customFormat="1" x14ac:dyDescent="0.3">
      <c r="B501" s="228"/>
      <c r="C501" s="228"/>
      <c r="D501" s="228"/>
      <c r="E501" s="228"/>
    </row>
    <row r="502" spans="2:5" s="226" customFormat="1" x14ac:dyDescent="0.3">
      <c r="B502" s="228"/>
      <c r="C502" s="228"/>
      <c r="D502" s="228"/>
      <c r="E502" s="228"/>
    </row>
    <row r="503" spans="2:5" s="226" customFormat="1" x14ac:dyDescent="0.3">
      <c r="B503" s="228"/>
      <c r="C503" s="228"/>
      <c r="D503" s="228"/>
      <c r="E503" s="228"/>
    </row>
    <row r="504" spans="2:5" s="226" customFormat="1" x14ac:dyDescent="0.3">
      <c r="B504" s="228"/>
      <c r="C504" s="228"/>
      <c r="D504" s="228"/>
      <c r="E504" s="228"/>
    </row>
    <row r="505" spans="2:5" s="226" customFormat="1" x14ac:dyDescent="0.3">
      <c r="B505" s="228"/>
      <c r="C505" s="228"/>
      <c r="D505" s="228"/>
      <c r="E505" s="228"/>
    </row>
    <row r="506" spans="2:5" s="226" customFormat="1" x14ac:dyDescent="0.3">
      <c r="B506" s="228"/>
      <c r="C506" s="228"/>
      <c r="D506" s="228"/>
      <c r="E506" s="228"/>
    </row>
    <row r="507" spans="2:5" s="226" customFormat="1" x14ac:dyDescent="0.3">
      <c r="B507" s="228"/>
      <c r="C507" s="228"/>
      <c r="D507" s="228"/>
      <c r="E507" s="228"/>
    </row>
    <row r="508" spans="2:5" s="226" customFormat="1" x14ac:dyDescent="0.3">
      <c r="B508" s="228"/>
      <c r="C508" s="228"/>
      <c r="D508" s="228"/>
      <c r="E508" s="228"/>
    </row>
    <row r="509" spans="2:5" s="226" customFormat="1" x14ac:dyDescent="0.3">
      <c r="B509" s="228"/>
      <c r="C509" s="228"/>
      <c r="D509" s="228"/>
      <c r="E509" s="228"/>
    </row>
    <row r="510" spans="2:5" s="226" customFormat="1" x14ac:dyDescent="0.3">
      <c r="B510" s="228"/>
      <c r="C510" s="228"/>
      <c r="D510" s="228"/>
      <c r="E510" s="228"/>
    </row>
    <row r="511" spans="2:5" s="226" customFormat="1" x14ac:dyDescent="0.3">
      <c r="B511" s="228"/>
      <c r="C511" s="228"/>
      <c r="D511" s="228"/>
      <c r="E511" s="228"/>
    </row>
    <row r="512" spans="2:5" s="226" customFormat="1" x14ac:dyDescent="0.3">
      <c r="B512" s="228"/>
      <c r="C512" s="228"/>
      <c r="D512" s="228"/>
      <c r="E512" s="228"/>
    </row>
    <row r="513" spans="2:8" s="226" customFormat="1" x14ac:dyDescent="0.3">
      <c r="B513" s="228"/>
      <c r="C513" s="228"/>
      <c r="D513" s="228"/>
      <c r="E513" s="228"/>
    </row>
    <row r="514" spans="2:8" s="226" customFormat="1" x14ac:dyDescent="0.3">
      <c r="B514" s="228"/>
      <c r="C514" s="228"/>
      <c r="D514" s="228"/>
      <c r="E514" s="228"/>
    </row>
    <row r="515" spans="2:8" s="226" customFormat="1" x14ac:dyDescent="0.3">
      <c r="B515" s="228"/>
      <c r="C515" s="228"/>
      <c r="D515" s="228"/>
      <c r="E515" s="228"/>
    </row>
    <row r="516" spans="2:8" s="226" customFormat="1" x14ac:dyDescent="0.3">
      <c r="B516" s="228"/>
      <c r="C516" s="228"/>
      <c r="D516" s="228"/>
      <c r="E516" s="228"/>
    </row>
    <row r="517" spans="2:8" s="226" customFormat="1" x14ac:dyDescent="0.3">
      <c r="B517" s="228"/>
      <c r="C517" s="228"/>
      <c r="D517" s="228"/>
      <c r="E517" s="228"/>
    </row>
    <row r="518" spans="2:8" s="226" customFormat="1" x14ac:dyDescent="0.3">
      <c r="B518" s="228"/>
      <c r="C518" s="228"/>
      <c r="D518" s="228"/>
      <c r="E518" s="228"/>
    </row>
    <row r="519" spans="2:8" s="226" customFormat="1" x14ac:dyDescent="0.3">
      <c r="B519" s="228"/>
      <c r="C519" s="228"/>
      <c r="D519" s="228"/>
      <c r="E519" s="228"/>
    </row>
    <row r="520" spans="2:8" x14ac:dyDescent="0.3">
      <c r="B520" s="72"/>
      <c r="C520" s="72"/>
      <c r="D520" s="72"/>
      <c r="E520" s="72"/>
      <c r="F520" s="73"/>
      <c r="G520" s="73"/>
      <c r="H520" s="73"/>
    </row>
    <row r="521" spans="2:8" x14ac:dyDescent="0.3">
      <c r="B521" s="72"/>
      <c r="C521" s="72"/>
      <c r="D521" s="72"/>
      <c r="E521" s="72"/>
      <c r="F521" s="73"/>
      <c r="G521" s="73"/>
      <c r="H521" s="73"/>
    </row>
    <row r="522" spans="2:8" x14ac:dyDescent="0.3">
      <c r="E522" s="72"/>
      <c r="F522" s="73"/>
      <c r="G522" s="73"/>
      <c r="H522" s="73"/>
    </row>
    <row r="523" spans="2:8" x14ac:dyDescent="0.3">
      <c r="E523" s="72"/>
      <c r="F523" s="73"/>
      <c r="G523" s="73"/>
      <c r="H523" s="73"/>
    </row>
  </sheetData>
  <mergeCells count="7">
    <mergeCell ref="E23:F24"/>
    <mergeCell ref="B32:H33"/>
    <mergeCell ref="E3:E5"/>
    <mergeCell ref="F3:F5"/>
    <mergeCell ref="E15:H16"/>
    <mergeCell ref="B8:C8"/>
    <mergeCell ref="E8:F8"/>
  </mergeCells>
  <dataValidations count="19">
    <dataValidation type="list" allowBlank="1" showInputMessage="1" showErrorMessage="1" sqref="C17">
      <formula1>$F$55:$F$62</formula1>
    </dataValidation>
    <dataValidation type="list" allowBlank="1" showInputMessage="1" showErrorMessage="1" sqref="C28:C29">
      <formula1>$C$55:$C$62</formula1>
    </dataValidation>
    <dataValidation type="list" allowBlank="1" showInputMessage="1" showErrorMessage="1" sqref="C20:C21">
      <formula1>$E$55:$E$62</formula1>
    </dataValidation>
    <dataValidation type="list" allowBlank="1" showInputMessage="1" showErrorMessage="1" sqref="C26:C27">
      <formula1>$B$55:$B$62</formula1>
    </dataValidation>
    <dataValidation type="list" allowBlank="1" showInputMessage="1" showErrorMessage="1" sqref="C18:C19">
      <formula1>$D$55:$D$62</formula1>
    </dataValidation>
    <dataValidation type="list" allowBlank="1" showInputMessage="1" showErrorMessage="1" sqref="C10">
      <formula1>$F$35:$F$42</formula1>
    </dataValidation>
    <dataValidation type="list" allowBlank="1" showInputMessage="1" showErrorMessage="1" sqref="C12">
      <formula1>$H$35:$H$42</formula1>
    </dataValidation>
    <dataValidation type="list" allowBlank="1" showInputMessage="1" showErrorMessage="1" sqref="C11">
      <formula1>$G$35:$G$42</formula1>
    </dataValidation>
    <dataValidation type="list" allowBlank="1" showInputMessage="1" showErrorMessage="1" sqref="F10">
      <formula1>$B$35:$B$37</formula1>
    </dataValidation>
    <dataValidation type="list" allowBlank="1" showInputMessage="1" showErrorMessage="1" sqref="F12">
      <formula1>$D$35:$D$37</formula1>
    </dataValidation>
    <dataValidation type="list" allowBlank="1" showInputMessage="1" showErrorMessage="1" sqref="F13">
      <formula1>$E$35:$E$37</formula1>
    </dataValidation>
    <dataValidation type="list" allowBlank="1" showInputMessage="1" showErrorMessage="1" sqref="F11">
      <formula1>$C$35:$C$37</formula1>
    </dataValidation>
    <dataValidation type="list" allowBlank="1" showInputMessage="1" showErrorMessage="1" sqref="C23">
      <formula1>$G$45:$G$52</formula1>
    </dataValidation>
    <dataValidation type="list" allowBlank="1" showInputMessage="1" showErrorMessage="1" sqref="C22">
      <formula1>$H$45:$H$52</formula1>
    </dataValidation>
    <dataValidation type="list" allowBlank="1" showInputMessage="1" showErrorMessage="1" sqref="C30">
      <formula1>$F$45:$F$52</formula1>
    </dataValidation>
    <dataValidation type="list" allowBlank="1" showInputMessage="1" showErrorMessage="1" sqref="C24:C25">
      <formula1>$E$45:$E$52</formula1>
    </dataValidation>
    <dataValidation type="list" allowBlank="1" showInputMessage="1" showErrorMessage="1" sqref="C15:C16">
      <formula1>$D$45:$D$52</formula1>
    </dataValidation>
    <dataValidation type="list" allowBlank="1" showInputMessage="1" showErrorMessage="1" sqref="C13">
      <formula1>$B$45:$B$52</formula1>
    </dataValidation>
    <dataValidation type="list" allowBlank="1" showInputMessage="1" showErrorMessage="1" sqref="C14">
      <formula1>$C$45:$C$52</formula1>
    </dataValidation>
  </dataValidations>
  <pageMargins left="0.7" right="0.7" top="0.75" bottom="0.75" header="0.3" footer="0.3"/>
  <ignoredErrors>
    <ignoredError sqref="H18:H21" evalError="1"/>
  </ignoredErrors>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Config!$J$17:$J$18</xm:f>
          </x14:formula1>
          <xm:sqref>F3:F5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220"/>
  <sheetViews>
    <sheetView workbookViewId="0"/>
  </sheetViews>
  <sheetFormatPr defaultColWidth="8.85546875" defaultRowHeight="16.5" customHeight="1" x14ac:dyDescent="0.25"/>
  <cols>
    <col min="1" max="1" width="6.28515625" style="105" customWidth="1"/>
    <col min="2" max="2" width="11.28515625" style="103" customWidth="1"/>
    <col min="3" max="6" width="16" style="103" customWidth="1"/>
    <col min="7" max="7" width="10.140625" style="106" customWidth="1"/>
    <col min="8" max="146" width="8.85546875" style="105"/>
  </cols>
  <sheetData>
    <row r="1" spans="2:7" s="105" customFormat="1" ht="16.5" customHeight="1" thickBot="1" x14ac:dyDescent="0.3">
      <c r="B1" s="106"/>
      <c r="C1" s="106"/>
      <c r="D1" s="106"/>
      <c r="E1" s="106"/>
      <c r="F1" s="106"/>
      <c r="G1" s="106"/>
    </row>
    <row r="2" spans="2:7" s="105" customFormat="1" ht="27" thickBot="1" x14ac:dyDescent="0.3">
      <c r="B2" s="279" t="s">
        <v>158</v>
      </c>
      <c r="C2" s="280"/>
      <c r="D2" s="280"/>
      <c r="E2" s="280"/>
      <c r="F2" s="281"/>
      <c r="G2" s="106"/>
    </row>
    <row r="3" spans="2:7" ht="22.5" customHeight="1" thickBot="1" x14ac:dyDescent="0.3">
      <c r="B3" s="138"/>
      <c r="C3" s="139" t="str">
        <f>START!$F$10</f>
        <v>Bench Press</v>
      </c>
      <c r="D3" s="139" t="str">
        <f>START!$F$12</f>
        <v>Squat</v>
      </c>
      <c r="E3" s="139" t="str">
        <f>START!$F$11</f>
        <v>Deadlift</v>
      </c>
      <c r="F3" s="139" t="str">
        <f>START!$F$13</f>
        <v>Seated OHP</v>
      </c>
      <c r="G3" s="107"/>
    </row>
    <row r="4" spans="2:7" ht="22.5" customHeight="1" x14ac:dyDescent="0.25">
      <c r="B4" s="140" t="s">
        <v>186</v>
      </c>
      <c r="C4" s="141">
        <f>IFERROR(START!$H$18,#N/A)</f>
        <v>95.094339622641513</v>
      </c>
      <c r="D4" s="141">
        <f>IFERROR(START!$H$20,#N/A)</f>
        <v>118.68131868131867</v>
      </c>
      <c r="E4" s="141">
        <f>IFERROR(START!$H$19,#N/A)</f>
        <v>127.90697674418605</v>
      </c>
      <c r="F4" s="142">
        <f>IFERROR(START!$H$21,#N/A)</f>
        <v>58.139534883720934</v>
      </c>
      <c r="G4" s="107"/>
    </row>
    <row r="5" spans="2:7" ht="23.25" customHeight="1" x14ac:dyDescent="0.25">
      <c r="B5" s="145" t="s">
        <v>111</v>
      </c>
      <c r="C5" s="146" t="e">
        <f>IF('Cycle 1'!$S$124="?",#N/A,'Cycle 1'!$S$124)</f>
        <v>#N/A</v>
      </c>
      <c r="D5" s="146" t="e">
        <f>IF('Cycle 1'!$S$135="?",#N/A,'Cycle 1'!$S$135)</f>
        <v>#N/A</v>
      </c>
      <c r="E5" s="146" t="e">
        <f>IF('Cycle 1'!$S$147="?",#N/A,'Cycle 1'!$S$147)</f>
        <v>#N/A</v>
      </c>
      <c r="F5" s="146" t="e">
        <f>IF('Cycle 1'!$S$142="?",#N/A,'Cycle 1'!$S$142)</f>
        <v>#N/A</v>
      </c>
    </row>
    <row r="6" spans="2:7" ht="22.5" customHeight="1" x14ac:dyDescent="0.25">
      <c r="B6" s="143" t="s">
        <v>112</v>
      </c>
      <c r="C6" s="144" t="e">
        <f>IF('Cycle 2'!$S$124="?",#N/A,'Cycle 2'!$S$124)</f>
        <v>#N/A</v>
      </c>
      <c r="D6" s="144" t="e">
        <f>IF('Cycle 2'!$S$135="?",#N/A,'Cycle 2'!$S$135)</f>
        <v>#N/A</v>
      </c>
      <c r="E6" s="144" t="e">
        <f>IF('Cycle 2'!$S$147="?",#N/A,'Cycle 2'!$S$147)</f>
        <v>#N/A</v>
      </c>
      <c r="F6" s="144" t="e">
        <f>IF('Cycle 2'!$S$142="?",#N/A,'Cycle 2'!$S$142)</f>
        <v>#N/A</v>
      </c>
    </row>
    <row r="7" spans="2:7" ht="22.5" customHeight="1" x14ac:dyDescent="0.25">
      <c r="B7" s="145" t="s">
        <v>113</v>
      </c>
      <c r="C7" s="146" t="e">
        <f>IF('Cycle 3'!$S$124="?",#N/A,'Cycle 3'!$S$124)</f>
        <v>#N/A</v>
      </c>
      <c r="D7" s="146" t="e">
        <f>IF('Cycle 3'!$S$135="?",#N/A,'Cycle 3'!$S$135)</f>
        <v>#N/A</v>
      </c>
      <c r="E7" s="146" t="e">
        <f>IF('Cycle 3'!$S$147="?",#N/A,'Cycle 3'!$S$147)</f>
        <v>#N/A</v>
      </c>
      <c r="F7" s="146" t="e">
        <f>IF('Cycle 3'!$S$142="?",#N/A,'Cycle 3'!$S$142)</f>
        <v>#N/A</v>
      </c>
    </row>
    <row r="8" spans="2:7" s="105" customFormat="1" ht="22.5" customHeight="1" x14ac:dyDescent="0.25">
      <c r="B8" s="143" t="s">
        <v>140</v>
      </c>
      <c r="C8" s="144" t="e">
        <f>IF('Cycle 4'!$S$124="?",#N/A,'Cycle 4'!$S$124)</f>
        <v>#N/A</v>
      </c>
      <c r="D8" s="144" t="e">
        <f>IF('Cycle 4'!$S$135="?",#N/A,'Cycle 4'!$S$135)</f>
        <v>#N/A</v>
      </c>
      <c r="E8" s="144" t="e">
        <f>IF('Cycle 4'!$S$147="?",#N/A,'Cycle 4'!$S$147)</f>
        <v>#N/A</v>
      </c>
      <c r="F8" s="144" t="e">
        <f>IF('Cycle 4'!$S$142="?",#N/A,'Cycle 4'!$S$142)</f>
        <v>#N/A</v>
      </c>
      <c r="G8" s="106"/>
    </row>
    <row r="9" spans="2:7" s="105" customFormat="1" ht="22.5" customHeight="1" x14ac:dyDescent="0.25">
      <c r="B9" s="145" t="s">
        <v>141</v>
      </c>
      <c r="C9" s="146" t="e">
        <f>IF('Cycle 5'!$S$124="?",#N/A,'Cycle 5'!$S$124)</f>
        <v>#N/A</v>
      </c>
      <c r="D9" s="146" t="e">
        <f>IF('Cycle 5'!$S$135="?",#N/A,'Cycle 5'!$S$135)</f>
        <v>#N/A</v>
      </c>
      <c r="E9" s="146" t="e">
        <f>IF('Cycle 5'!$S$147="?",#N/A,'Cycle 5'!$S$147)</f>
        <v>#N/A</v>
      </c>
      <c r="F9" s="146" t="e">
        <f>IF('Cycle 5'!$S$142="?",#N/A,'Cycle 5'!$S$142)</f>
        <v>#N/A</v>
      </c>
      <c r="G9" s="106"/>
    </row>
    <row r="10" spans="2:7" s="105" customFormat="1" ht="22.5" customHeight="1" x14ac:dyDescent="0.25">
      <c r="B10" s="143" t="s">
        <v>142</v>
      </c>
      <c r="C10" s="144" t="e">
        <f>IF('Cycle 6'!$S$124="?",#N/A,'Cycle 6'!$S$124)</f>
        <v>#N/A</v>
      </c>
      <c r="D10" s="144" t="e">
        <f>IF('Cycle 6'!$S$135="?",#N/A,'Cycle 6'!$S$135)</f>
        <v>#N/A</v>
      </c>
      <c r="E10" s="144" t="e">
        <f>IF('Cycle 6'!$S$147="?",#N/A,'Cycle 6'!$S$147)</f>
        <v>#N/A</v>
      </c>
      <c r="F10" s="144" t="e">
        <f>IF('Cycle 6'!$S$142="?",#N/A,'Cycle 6'!$S$142)</f>
        <v>#N/A</v>
      </c>
      <c r="G10" s="106"/>
    </row>
    <row r="11" spans="2:7" s="105" customFormat="1" ht="22.5" customHeight="1" x14ac:dyDescent="0.25">
      <c r="B11" s="145" t="s">
        <v>143</v>
      </c>
      <c r="C11" s="146" t="e">
        <f>IF('Cycle 7'!$S$124="?",#N/A,'Cycle 7'!$S$124)</f>
        <v>#N/A</v>
      </c>
      <c r="D11" s="146" t="e">
        <f>IF('Cycle 7'!$S$135="?",#N/A,'Cycle 7'!$S$135)</f>
        <v>#N/A</v>
      </c>
      <c r="E11" s="146" t="e">
        <f>IF('Cycle 7'!$S$147="?",#N/A,'Cycle 7'!$S$147)</f>
        <v>#N/A</v>
      </c>
      <c r="F11" s="146" t="e">
        <f>IF('Cycle 7'!$S$142="?",#N/A,'Cycle 7'!$S$142)</f>
        <v>#N/A</v>
      </c>
      <c r="G11" s="106"/>
    </row>
    <row r="12" spans="2:7" s="105" customFormat="1" ht="22.5" customHeight="1" x14ac:dyDescent="0.25">
      <c r="B12" s="143" t="s">
        <v>144</v>
      </c>
      <c r="C12" s="144" t="e">
        <f>IF('Cycle 8'!$S$124="?",#N/A,'Cycle 8'!$S$124)</f>
        <v>#N/A</v>
      </c>
      <c r="D12" s="144" t="e">
        <f>IF('Cycle 8'!$S$135="?",#N/A,'Cycle 8'!$S$135)</f>
        <v>#N/A</v>
      </c>
      <c r="E12" s="144" t="e">
        <f>IF('Cycle 8'!$S$147="?",#N/A,'Cycle 8'!$S$147)</f>
        <v>#N/A</v>
      </c>
      <c r="F12" s="144" t="e">
        <f>IF('Cycle 8'!$S$142="?",#N/A,'Cycle 8'!$S$142)</f>
        <v>#N/A</v>
      </c>
      <c r="G12" s="106"/>
    </row>
    <row r="13" spans="2:7" s="105" customFormat="1" ht="22.5" customHeight="1" x14ac:dyDescent="0.25">
      <c r="B13" s="145" t="s">
        <v>145</v>
      </c>
      <c r="C13" s="146" t="e">
        <f>IF('Cycle 9'!$S$124="?",#N/A,'Cycle 9'!$S$124)</f>
        <v>#N/A</v>
      </c>
      <c r="D13" s="146" t="e">
        <f>IF('Cycle 9'!$S$135="?",#N/A,'Cycle 9'!$S$135)</f>
        <v>#N/A</v>
      </c>
      <c r="E13" s="146" t="e">
        <f>IF('Cycle 9'!$S$147="?",#N/A,'Cycle 9'!$S$147)</f>
        <v>#N/A</v>
      </c>
      <c r="F13" s="146" t="e">
        <f>IF('Cycle 9'!$S$142="?",#N/A,'Cycle 9'!$S$142)</f>
        <v>#N/A</v>
      </c>
      <c r="G13" s="106"/>
    </row>
    <row r="14" spans="2:7" s="105" customFormat="1" ht="22.5" customHeight="1" x14ac:dyDescent="0.25">
      <c r="B14" s="143" t="s">
        <v>146</v>
      </c>
      <c r="C14" s="144" t="e">
        <f>IF('Cycle 10'!$S$124="?",#N/A,'Cycle 10'!$S$124)</f>
        <v>#N/A</v>
      </c>
      <c r="D14" s="144" t="e">
        <f>IF('Cycle 10'!$S$135="?",#N/A,'Cycle 10'!$S$135)</f>
        <v>#N/A</v>
      </c>
      <c r="E14" s="144" t="e">
        <f>IF('Cycle 10'!$S$147="?",#N/A,'Cycle 10'!$S$147)</f>
        <v>#N/A</v>
      </c>
      <c r="F14" s="144" t="e">
        <f>IF('Cycle 10'!$S$142="?",#N/A,'Cycle 10'!$S$142)</f>
        <v>#N/A</v>
      </c>
      <c r="G14" s="106"/>
    </row>
    <row r="15" spans="2:7" s="105" customFormat="1" ht="22.5" customHeight="1" x14ac:dyDescent="0.25">
      <c r="B15" s="145" t="s">
        <v>147</v>
      </c>
      <c r="C15" s="146" t="e">
        <f>IF('Cycle 11'!$S$124="?",#N/A,'Cycle 11'!$S$124)</f>
        <v>#N/A</v>
      </c>
      <c r="D15" s="146" t="e">
        <f>IF('Cycle 11'!$S$135="?",#N/A,'Cycle 11'!$S$135)</f>
        <v>#N/A</v>
      </c>
      <c r="E15" s="146" t="e">
        <f>IF('Cycle 11'!$S$147="?",#N/A,'Cycle 11'!$S$147)</f>
        <v>#N/A</v>
      </c>
      <c r="F15" s="146" t="e">
        <f>IF('Cycle 11'!$S$142="?",#N/A,'Cycle 11'!$S$142)</f>
        <v>#N/A</v>
      </c>
      <c r="G15" s="106"/>
    </row>
    <row r="16" spans="2:7" s="105" customFormat="1" ht="22.5" customHeight="1" thickBot="1" x14ac:dyDescent="0.3">
      <c r="B16" s="159" t="s">
        <v>148</v>
      </c>
      <c r="C16" s="144" t="e">
        <f>IF('Cycle 12'!$S$124="?",#N/A,'Cycle 12'!$S$124)</f>
        <v>#N/A</v>
      </c>
      <c r="D16" s="144" t="e">
        <f>IF('Cycle 12'!$S$135="?",#N/A,'Cycle 12'!$S$135)</f>
        <v>#N/A</v>
      </c>
      <c r="E16" s="144" t="e">
        <f>IF('Cycle 12'!$S$147="?",#N/A,'Cycle 12'!$S$147)</f>
        <v>#N/A</v>
      </c>
      <c r="F16" s="144" t="e">
        <f>IF('Cycle 12'!$S$142="?",#N/A,'Cycle 12'!$S$142)</f>
        <v>#N/A</v>
      </c>
      <c r="G16" s="106"/>
    </row>
    <row r="17" spans="2:7" s="105" customFormat="1" ht="16.5" customHeight="1" x14ac:dyDescent="0.25">
      <c r="B17" s="106"/>
      <c r="C17" s="106"/>
      <c r="D17" s="106"/>
      <c r="E17" s="106"/>
      <c r="F17" s="106"/>
      <c r="G17" s="106"/>
    </row>
    <row r="18" spans="2:7" s="105" customFormat="1" ht="16.5" customHeight="1" x14ac:dyDescent="0.25">
      <c r="B18" s="106"/>
      <c r="C18" s="106"/>
      <c r="D18" s="106"/>
      <c r="E18" s="106"/>
      <c r="F18" s="106"/>
      <c r="G18" s="106"/>
    </row>
    <row r="19" spans="2:7" s="105" customFormat="1" ht="16.5" customHeight="1" x14ac:dyDescent="0.25">
      <c r="B19" s="106"/>
      <c r="C19" s="106"/>
      <c r="D19" s="106"/>
      <c r="E19" s="106"/>
      <c r="F19" s="106"/>
      <c r="G19" s="106"/>
    </row>
    <row r="20" spans="2:7" s="105" customFormat="1" ht="16.5" customHeight="1" x14ac:dyDescent="0.25">
      <c r="B20" s="106"/>
      <c r="C20" s="106"/>
      <c r="D20" s="106"/>
      <c r="E20" s="106"/>
      <c r="F20" s="106"/>
      <c r="G20" s="106"/>
    </row>
    <row r="21" spans="2:7" s="105" customFormat="1" ht="16.5" customHeight="1" x14ac:dyDescent="0.25">
      <c r="B21" s="106"/>
      <c r="C21" s="106"/>
      <c r="D21" s="106"/>
      <c r="E21" s="106"/>
      <c r="F21" s="106"/>
      <c r="G21" s="106"/>
    </row>
    <row r="22" spans="2:7" s="105" customFormat="1" ht="16.5" customHeight="1" x14ac:dyDescent="0.25">
      <c r="B22" s="106"/>
      <c r="C22" s="106"/>
      <c r="D22" s="106"/>
      <c r="E22" s="106"/>
      <c r="F22" s="106"/>
      <c r="G22" s="106"/>
    </row>
    <row r="23" spans="2:7" s="105" customFormat="1" ht="16.5" customHeight="1" x14ac:dyDescent="0.25">
      <c r="B23" s="106"/>
      <c r="C23" s="106"/>
      <c r="D23" s="106"/>
      <c r="E23" s="106"/>
      <c r="F23" s="106"/>
      <c r="G23" s="106"/>
    </row>
    <row r="24" spans="2:7" s="105" customFormat="1" ht="16.5" customHeight="1" x14ac:dyDescent="0.25">
      <c r="B24" s="106"/>
      <c r="C24" s="106"/>
      <c r="D24" s="106"/>
      <c r="E24" s="106"/>
      <c r="F24" s="106"/>
      <c r="G24" s="106"/>
    </row>
    <row r="25" spans="2:7" s="105" customFormat="1" ht="16.5" customHeight="1" x14ac:dyDescent="0.25">
      <c r="B25" s="106"/>
      <c r="C25" s="106"/>
      <c r="D25" s="106"/>
      <c r="E25" s="106"/>
      <c r="F25" s="106"/>
      <c r="G25" s="106"/>
    </row>
    <row r="26" spans="2:7" s="105" customFormat="1" ht="16.5" customHeight="1" x14ac:dyDescent="0.25">
      <c r="B26" s="106"/>
      <c r="C26" s="106"/>
      <c r="D26" s="106"/>
      <c r="E26" s="106"/>
      <c r="F26" s="106"/>
      <c r="G26" s="106"/>
    </row>
    <row r="27" spans="2:7" s="105" customFormat="1" ht="16.5" customHeight="1" x14ac:dyDescent="0.25">
      <c r="B27" s="106"/>
      <c r="C27" s="106"/>
      <c r="D27" s="106"/>
      <c r="E27" s="106"/>
      <c r="F27" s="106"/>
      <c r="G27" s="106"/>
    </row>
    <row r="28" spans="2:7" s="105" customFormat="1" ht="16.5" customHeight="1" x14ac:dyDescent="0.25">
      <c r="B28" s="106"/>
      <c r="C28" s="106"/>
      <c r="D28" s="106"/>
      <c r="E28" s="106"/>
      <c r="F28" s="106"/>
      <c r="G28" s="106"/>
    </row>
    <row r="29" spans="2:7" s="105" customFormat="1" ht="16.5" customHeight="1" x14ac:dyDescent="0.25">
      <c r="B29" s="106"/>
      <c r="C29" s="106"/>
      <c r="D29" s="106"/>
      <c r="E29" s="106"/>
      <c r="F29" s="106"/>
      <c r="G29" s="106"/>
    </row>
    <row r="30" spans="2:7" s="105" customFormat="1" ht="16.5" customHeight="1" x14ac:dyDescent="0.25">
      <c r="B30" s="106"/>
      <c r="C30" s="106"/>
      <c r="D30" s="106"/>
      <c r="E30" s="106"/>
      <c r="F30" s="106"/>
      <c r="G30" s="106"/>
    </row>
    <row r="31" spans="2:7" s="105" customFormat="1" ht="16.5" customHeight="1" x14ac:dyDescent="0.25">
      <c r="B31" s="106"/>
      <c r="C31" s="106"/>
      <c r="D31" s="106"/>
      <c r="E31" s="106"/>
      <c r="F31" s="106"/>
      <c r="G31" s="106"/>
    </row>
    <row r="32" spans="2:7" s="105" customFormat="1" ht="16.5" customHeight="1" x14ac:dyDescent="0.25">
      <c r="B32" s="106"/>
      <c r="C32" s="106"/>
      <c r="D32" s="106"/>
      <c r="E32" s="106"/>
      <c r="F32" s="106"/>
      <c r="G32" s="106"/>
    </row>
    <row r="33" spans="1:146" s="105" customFormat="1" ht="16.5" customHeight="1" x14ac:dyDescent="0.25">
      <c r="B33" s="106"/>
      <c r="C33" s="106"/>
      <c r="D33" s="106"/>
      <c r="E33" s="106"/>
      <c r="F33" s="106"/>
      <c r="G33" s="106"/>
    </row>
    <row r="34" spans="1:146" s="105" customFormat="1" ht="16.5" customHeight="1" x14ac:dyDescent="0.25">
      <c r="B34" s="106"/>
      <c r="C34" s="106"/>
      <c r="D34" s="106"/>
      <c r="E34" s="106"/>
      <c r="F34" s="106"/>
      <c r="G34" s="106"/>
    </row>
    <row r="35" spans="1:146" s="105" customFormat="1" ht="16.5" customHeight="1" x14ac:dyDescent="0.25">
      <c r="B35" s="106"/>
      <c r="C35" s="106"/>
      <c r="D35" s="106"/>
      <c r="E35" s="106"/>
      <c r="F35" s="106"/>
      <c r="G35" s="106"/>
    </row>
    <row r="36" spans="1:146" s="104" customFormat="1" ht="16.5" customHeight="1" x14ac:dyDescent="0.25">
      <c r="A36" s="105"/>
      <c r="B36" s="106"/>
      <c r="C36" s="106"/>
      <c r="D36" s="106"/>
      <c r="E36" s="106"/>
      <c r="F36" s="106"/>
      <c r="G36" s="106"/>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105"/>
      <c r="DU36" s="105"/>
      <c r="DV36" s="105"/>
      <c r="DW36" s="105"/>
      <c r="DX36" s="105"/>
      <c r="DY36" s="105"/>
      <c r="DZ36" s="105"/>
      <c r="EA36" s="105"/>
      <c r="EB36" s="105"/>
      <c r="EC36" s="105"/>
      <c r="ED36" s="105"/>
      <c r="EE36" s="105"/>
      <c r="EF36" s="105"/>
      <c r="EG36" s="105"/>
      <c r="EH36" s="105"/>
      <c r="EI36" s="105"/>
      <c r="EJ36" s="105"/>
      <c r="EK36" s="105"/>
      <c r="EL36" s="105"/>
      <c r="EM36" s="105"/>
      <c r="EN36" s="105"/>
      <c r="EO36" s="105"/>
      <c r="EP36" s="105"/>
    </row>
    <row r="37" spans="1:146" s="104" customFormat="1" ht="16.5" customHeight="1" x14ac:dyDescent="0.25">
      <c r="A37" s="105"/>
      <c r="B37" s="106"/>
      <c r="C37" s="106"/>
      <c r="D37" s="106"/>
      <c r="E37" s="106"/>
      <c r="F37" s="106"/>
      <c r="G37" s="106"/>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5"/>
      <c r="CL37" s="105"/>
      <c r="CM37" s="105"/>
      <c r="CN37" s="105"/>
      <c r="CO37" s="105"/>
      <c r="CP37" s="105"/>
      <c r="CQ37" s="105"/>
      <c r="CR37" s="105"/>
      <c r="CS37" s="105"/>
      <c r="CT37" s="105"/>
      <c r="CU37" s="105"/>
      <c r="CV37" s="105"/>
      <c r="CW37" s="105"/>
      <c r="CX37" s="105"/>
      <c r="CY37" s="105"/>
      <c r="CZ37" s="105"/>
      <c r="DA37" s="105"/>
      <c r="DB37" s="105"/>
      <c r="DC37" s="105"/>
      <c r="DD37" s="105"/>
      <c r="DE37" s="105"/>
      <c r="DF37" s="105"/>
      <c r="DG37" s="105"/>
      <c r="DH37" s="105"/>
      <c r="DI37" s="105"/>
      <c r="DJ37" s="105"/>
      <c r="DK37" s="105"/>
      <c r="DL37" s="105"/>
      <c r="DM37" s="105"/>
      <c r="DN37" s="105"/>
      <c r="DO37" s="105"/>
      <c r="DP37" s="105"/>
      <c r="DQ37" s="105"/>
      <c r="DR37" s="105"/>
      <c r="DS37" s="105"/>
      <c r="DT37" s="105"/>
      <c r="DU37" s="105"/>
      <c r="DV37" s="105"/>
      <c r="DW37" s="105"/>
      <c r="DX37" s="105"/>
      <c r="DY37" s="105"/>
      <c r="DZ37" s="105"/>
      <c r="EA37" s="105"/>
      <c r="EB37" s="105"/>
      <c r="EC37" s="105"/>
      <c r="ED37" s="105"/>
      <c r="EE37" s="105"/>
      <c r="EF37" s="105"/>
      <c r="EG37" s="105"/>
      <c r="EH37" s="105"/>
      <c r="EI37" s="105"/>
      <c r="EJ37" s="105"/>
      <c r="EK37" s="105"/>
      <c r="EL37" s="105"/>
      <c r="EM37" s="105"/>
      <c r="EN37" s="105"/>
      <c r="EO37" s="105"/>
      <c r="EP37" s="105"/>
    </row>
    <row r="38" spans="1:146" s="104" customFormat="1" ht="16.5" customHeight="1" x14ac:dyDescent="0.25">
      <c r="A38" s="105"/>
      <c r="B38" s="106"/>
      <c r="C38" s="106"/>
      <c r="D38" s="106"/>
      <c r="E38" s="106"/>
      <c r="F38" s="106"/>
      <c r="G38" s="106"/>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5"/>
      <c r="CN38" s="105"/>
      <c r="CO38" s="105"/>
      <c r="CP38" s="105"/>
      <c r="CQ38" s="105"/>
      <c r="CR38" s="105"/>
      <c r="CS38" s="105"/>
      <c r="CT38" s="105"/>
      <c r="CU38" s="105"/>
      <c r="CV38" s="105"/>
      <c r="CW38" s="105"/>
      <c r="CX38" s="105"/>
      <c r="CY38" s="105"/>
      <c r="CZ38" s="105"/>
      <c r="DA38" s="105"/>
      <c r="DB38" s="105"/>
      <c r="DC38" s="105"/>
      <c r="DD38" s="105"/>
      <c r="DE38" s="105"/>
      <c r="DF38" s="105"/>
      <c r="DG38" s="105"/>
      <c r="DH38" s="105"/>
      <c r="DI38" s="105"/>
      <c r="DJ38" s="105"/>
      <c r="DK38" s="105"/>
      <c r="DL38" s="105"/>
      <c r="DM38" s="105"/>
      <c r="DN38" s="105"/>
      <c r="DO38" s="105"/>
      <c r="DP38" s="105"/>
      <c r="DQ38" s="105"/>
      <c r="DR38" s="105"/>
      <c r="DS38" s="105"/>
      <c r="DT38" s="105"/>
      <c r="DU38" s="105"/>
      <c r="DV38" s="105"/>
      <c r="DW38" s="105"/>
      <c r="DX38" s="105"/>
      <c r="DY38" s="105"/>
      <c r="DZ38" s="105"/>
      <c r="EA38" s="105"/>
      <c r="EB38" s="105"/>
      <c r="EC38" s="105"/>
      <c r="ED38" s="105"/>
      <c r="EE38" s="105"/>
      <c r="EF38" s="105"/>
      <c r="EG38" s="105"/>
      <c r="EH38" s="105"/>
      <c r="EI38" s="105"/>
      <c r="EJ38" s="105"/>
      <c r="EK38" s="105"/>
      <c r="EL38" s="105"/>
      <c r="EM38" s="105"/>
      <c r="EN38" s="105"/>
      <c r="EO38" s="105"/>
      <c r="EP38" s="105"/>
    </row>
    <row r="39" spans="1:146" s="104" customFormat="1" ht="16.5" customHeight="1" x14ac:dyDescent="0.25">
      <c r="A39" s="105"/>
      <c r="B39" s="106"/>
      <c r="C39" s="106"/>
      <c r="D39" s="106"/>
      <c r="E39" s="106"/>
      <c r="F39" s="106"/>
      <c r="G39" s="106"/>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05"/>
      <c r="DE39" s="105"/>
      <c r="DF39" s="105"/>
      <c r="DG39" s="105"/>
      <c r="DH39" s="105"/>
      <c r="DI39" s="105"/>
      <c r="DJ39" s="105"/>
      <c r="DK39" s="105"/>
      <c r="DL39" s="105"/>
      <c r="DM39" s="105"/>
      <c r="DN39" s="105"/>
      <c r="DO39" s="105"/>
      <c r="DP39" s="105"/>
      <c r="DQ39" s="105"/>
      <c r="DR39" s="105"/>
      <c r="DS39" s="105"/>
      <c r="DT39" s="105"/>
      <c r="DU39" s="105"/>
      <c r="DV39" s="105"/>
      <c r="DW39" s="105"/>
      <c r="DX39" s="105"/>
      <c r="DY39" s="105"/>
      <c r="DZ39" s="105"/>
      <c r="EA39" s="105"/>
      <c r="EB39" s="105"/>
      <c r="EC39" s="105"/>
      <c r="ED39" s="105"/>
      <c r="EE39" s="105"/>
      <c r="EF39" s="105"/>
      <c r="EG39" s="105"/>
      <c r="EH39" s="105"/>
      <c r="EI39" s="105"/>
      <c r="EJ39" s="105"/>
      <c r="EK39" s="105"/>
      <c r="EL39" s="105"/>
      <c r="EM39" s="105"/>
      <c r="EN39" s="105"/>
      <c r="EO39" s="105"/>
      <c r="EP39" s="105"/>
    </row>
    <row r="40" spans="1:146" ht="16.5" customHeight="1" x14ac:dyDescent="0.25">
      <c r="B40" s="106"/>
      <c r="C40" s="106"/>
      <c r="D40" s="106"/>
      <c r="E40" s="106"/>
      <c r="F40" s="106"/>
    </row>
    <row r="41" spans="1:146" ht="16.5" customHeight="1" x14ac:dyDescent="0.25">
      <c r="B41" s="106"/>
      <c r="C41" s="106"/>
      <c r="D41" s="106"/>
      <c r="E41" s="106"/>
      <c r="F41" s="106"/>
    </row>
    <row r="42" spans="1:146" ht="16.5" customHeight="1" x14ac:dyDescent="0.25">
      <c r="B42" s="106"/>
      <c r="C42" s="106"/>
      <c r="D42" s="106"/>
      <c r="E42" s="106"/>
      <c r="F42" s="106"/>
    </row>
    <row r="43" spans="1:146" ht="16.5" customHeight="1" x14ac:dyDescent="0.25">
      <c r="B43" s="106"/>
      <c r="C43" s="106"/>
      <c r="D43" s="106"/>
      <c r="E43" s="106"/>
      <c r="F43" s="106"/>
    </row>
    <row r="44" spans="1:146" ht="16.5" customHeight="1" x14ac:dyDescent="0.25">
      <c r="B44" s="106"/>
      <c r="C44" s="106"/>
      <c r="D44" s="106"/>
      <c r="E44" s="106"/>
      <c r="F44" s="106"/>
    </row>
    <row r="45" spans="1:146" ht="16.5" customHeight="1" x14ac:dyDescent="0.25">
      <c r="B45" s="106"/>
      <c r="C45" s="106"/>
      <c r="D45" s="106"/>
      <c r="E45" s="106"/>
      <c r="F45" s="106"/>
    </row>
    <row r="46" spans="1:146" ht="16.5" customHeight="1" x14ac:dyDescent="0.25">
      <c r="B46" s="106"/>
      <c r="C46" s="106"/>
      <c r="D46" s="106"/>
      <c r="E46" s="106"/>
      <c r="F46" s="106"/>
    </row>
    <row r="47" spans="1:146" ht="16.5" customHeight="1" x14ac:dyDescent="0.25">
      <c r="B47" s="106"/>
      <c r="C47" s="106"/>
      <c r="D47" s="106"/>
      <c r="E47" s="106"/>
      <c r="F47" s="106"/>
    </row>
    <row r="48" spans="1:146" ht="16.5" customHeight="1" x14ac:dyDescent="0.25">
      <c r="B48" s="106"/>
      <c r="C48" s="106"/>
      <c r="D48" s="106"/>
      <c r="E48" s="106"/>
      <c r="F48" s="106"/>
    </row>
    <row r="49" spans="2:6" ht="16.5" customHeight="1" x14ac:dyDescent="0.25">
      <c r="B49" s="106"/>
      <c r="C49" s="106"/>
      <c r="D49" s="106"/>
      <c r="E49" s="106"/>
      <c r="F49" s="106"/>
    </row>
    <row r="50" spans="2:6" ht="16.5" customHeight="1" x14ac:dyDescent="0.25">
      <c r="B50" s="106"/>
      <c r="C50" s="106"/>
      <c r="D50" s="106"/>
      <c r="E50" s="106"/>
      <c r="F50" s="106"/>
    </row>
    <row r="51" spans="2:6" ht="16.5" customHeight="1" x14ac:dyDescent="0.25">
      <c r="B51" s="106"/>
      <c r="C51" s="106"/>
      <c r="D51" s="106"/>
      <c r="E51" s="106"/>
      <c r="F51" s="106"/>
    </row>
    <row r="52" spans="2:6" ht="16.5" customHeight="1" x14ac:dyDescent="0.25">
      <c r="B52" s="106"/>
      <c r="C52" s="106"/>
      <c r="D52" s="106"/>
      <c r="E52" s="106"/>
      <c r="F52" s="106"/>
    </row>
    <row r="53" spans="2:6" ht="16.5" customHeight="1" x14ac:dyDescent="0.25">
      <c r="B53" s="106"/>
      <c r="C53" s="106"/>
      <c r="D53" s="106"/>
      <c r="E53" s="106"/>
      <c r="F53" s="106"/>
    </row>
    <row r="54" spans="2:6" ht="16.5" customHeight="1" x14ac:dyDescent="0.25">
      <c r="B54" s="106"/>
      <c r="C54" s="106"/>
      <c r="D54" s="106"/>
      <c r="E54" s="106"/>
      <c r="F54" s="106"/>
    </row>
    <row r="55" spans="2:6" ht="16.5" customHeight="1" x14ac:dyDescent="0.25">
      <c r="B55" s="106"/>
      <c r="C55" s="106"/>
      <c r="D55" s="106"/>
      <c r="E55" s="106"/>
      <c r="F55" s="106"/>
    </row>
    <row r="56" spans="2:6" ht="16.5" customHeight="1" x14ac:dyDescent="0.25">
      <c r="B56" s="106"/>
      <c r="C56" s="106"/>
      <c r="D56" s="106"/>
      <c r="E56" s="106"/>
      <c r="F56" s="106"/>
    </row>
    <row r="57" spans="2:6" ht="16.5" customHeight="1" x14ac:dyDescent="0.25">
      <c r="B57" s="106"/>
      <c r="C57" s="106"/>
      <c r="D57" s="106"/>
      <c r="E57" s="106"/>
      <c r="F57" s="106"/>
    </row>
    <row r="58" spans="2:6" ht="16.5" customHeight="1" x14ac:dyDescent="0.25">
      <c r="B58" s="106"/>
      <c r="C58" s="106"/>
      <c r="D58" s="106"/>
      <c r="E58" s="106"/>
      <c r="F58" s="106"/>
    </row>
    <row r="59" spans="2:6" ht="16.5" customHeight="1" x14ac:dyDescent="0.25">
      <c r="B59" s="106"/>
      <c r="C59" s="106"/>
      <c r="D59" s="106"/>
      <c r="E59" s="106"/>
      <c r="F59" s="106"/>
    </row>
    <row r="60" spans="2:6" ht="16.5" customHeight="1" x14ac:dyDescent="0.25">
      <c r="B60" s="106"/>
      <c r="C60" s="106"/>
      <c r="D60" s="106"/>
      <c r="E60" s="106"/>
      <c r="F60" s="106"/>
    </row>
    <row r="61" spans="2:6" ht="16.5" customHeight="1" x14ac:dyDescent="0.25">
      <c r="B61" s="106"/>
      <c r="C61" s="106"/>
      <c r="D61" s="106"/>
      <c r="E61" s="106"/>
      <c r="F61" s="106"/>
    </row>
    <row r="62" spans="2:6" ht="16.5" customHeight="1" x14ac:dyDescent="0.25">
      <c r="B62" s="106"/>
      <c r="C62" s="106"/>
      <c r="D62" s="106"/>
      <c r="E62" s="106"/>
      <c r="F62" s="106"/>
    </row>
    <row r="63" spans="2:6" ht="16.5" customHeight="1" x14ac:dyDescent="0.25">
      <c r="B63" s="106"/>
      <c r="C63" s="106"/>
      <c r="D63" s="106"/>
      <c r="E63" s="106"/>
      <c r="F63" s="106"/>
    </row>
    <row r="64" spans="2:6" ht="16.5" customHeight="1" x14ac:dyDescent="0.25">
      <c r="B64" s="106"/>
      <c r="C64" s="106"/>
      <c r="D64" s="106"/>
      <c r="E64" s="106"/>
      <c r="F64" s="106"/>
    </row>
    <row r="65" spans="2:6" ht="16.5" customHeight="1" x14ac:dyDescent="0.25">
      <c r="B65" s="106"/>
      <c r="C65" s="106"/>
      <c r="D65" s="106"/>
      <c r="E65" s="106"/>
      <c r="F65" s="106"/>
    </row>
    <row r="66" spans="2:6" ht="16.5" customHeight="1" x14ac:dyDescent="0.25">
      <c r="B66" s="106"/>
      <c r="C66" s="106"/>
      <c r="D66" s="106"/>
      <c r="E66" s="106"/>
      <c r="F66" s="106"/>
    </row>
    <row r="67" spans="2:6" ht="16.5" customHeight="1" x14ac:dyDescent="0.25">
      <c r="B67" s="106"/>
      <c r="C67" s="106"/>
      <c r="D67" s="106"/>
      <c r="E67" s="106"/>
      <c r="F67" s="106"/>
    </row>
    <row r="68" spans="2:6" ht="16.5" customHeight="1" x14ac:dyDescent="0.25">
      <c r="B68" s="106"/>
      <c r="C68" s="106"/>
      <c r="D68" s="106"/>
      <c r="E68" s="106"/>
      <c r="F68" s="106"/>
    </row>
    <row r="69" spans="2:6" ht="16.5" customHeight="1" x14ac:dyDescent="0.25">
      <c r="B69" s="106"/>
      <c r="C69" s="106"/>
      <c r="D69" s="106"/>
      <c r="E69" s="106"/>
      <c r="F69" s="106"/>
    </row>
    <row r="70" spans="2:6" ht="16.5" customHeight="1" x14ac:dyDescent="0.25">
      <c r="B70" s="106"/>
      <c r="C70" s="106"/>
      <c r="D70" s="106"/>
      <c r="E70" s="106"/>
      <c r="F70" s="106"/>
    </row>
    <row r="71" spans="2:6" ht="16.5" customHeight="1" x14ac:dyDescent="0.25">
      <c r="B71" s="106"/>
      <c r="C71" s="106"/>
      <c r="D71" s="106"/>
      <c r="E71" s="106"/>
      <c r="F71" s="106"/>
    </row>
    <row r="72" spans="2:6" ht="16.5" customHeight="1" x14ac:dyDescent="0.25">
      <c r="B72" s="106"/>
      <c r="C72" s="106"/>
      <c r="D72" s="106"/>
      <c r="E72" s="106"/>
      <c r="F72" s="106"/>
    </row>
    <row r="73" spans="2:6" ht="16.5" customHeight="1" x14ac:dyDescent="0.25">
      <c r="B73" s="106"/>
      <c r="C73" s="106"/>
      <c r="D73" s="106"/>
      <c r="E73" s="106"/>
      <c r="F73" s="106"/>
    </row>
    <row r="74" spans="2:6" ht="16.5" customHeight="1" x14ac:dyDescent="0.25">
      <c r="B74" s="106"/>
      <c r="C74" s="106"/>
      <c r="D74" s="106"/>
      <c r="E74" s="106"/>
      <c r="F74" s="106"/>
    </row>
    <row r="75" spans="2:6" ht="16.5" customHeight="1" x14ac:dyDescent="0.25">
      <c r="B75" s="106"/>
      <c r="C75" s="106"/>
      <c r="D75" s="106"/>
      <c r="E75" s="106"/>
      <c r="F75" s="106"/>
    </row>
    <row r="76" spans="2:6" ht="16.5" customHeight="1" x14ac:dyDescent="0.25">
      <c r="B76" s="106"/>
      <c r="C76" s="106"/>
      <c r="D76" s="106"/>
      <c r="E76" s="106"/>
      <c r="F76" s="106"/>
    </row>
    <row r="77" spans="2:6" ht="16.5" customHeight="1" x14ac:dyDescent="0.25">
      <c r="B77" s="106"/>
      <c r="C77" s="106"/>
      <c r="D77" s="106"/>
      <c r="E77" s="106"/>
      <c r="F77" s="106"/>
    </row>
    <row r="78" spans="2:6" ht="16.5" customHeight="1" x14ac:dyDescent="0.25">
      <c r="B78" s="106"/>
      <c r="C78" s="106"/>
      <c r="D78" s="106"/>
      <c r="E78" s="106"/>
      <c r="F78" s="106"/>
    </row>
    <row r="79" spans="2:6" ht="16.5" customHeight="1" x14ac:dyDescent="0.25">
      <c r="B79" s="106"/>
      <c r="C79" s="106"/>
      <c r="D79" s="106"/>
      <c r="E79" s="106"/>
      <c r="F79" s="106"/>
    </row>
    <row r="80" spans="2:6" ht="16.5" customHeight="1" x14ac:dyDescent="0.25">
      <c r="B80" s="106"/>
      <c r="C80" s="106"/>
      <c r="D80" s="106"/>
      <c r="E80" s="106"/>
      <c r="F80" s="106"/>
    </row>
    <row r="81" spans="2:6" ht="16.5" customHeight="1" x14ac:dyDescent="0.25">
      <c r="B81" s="106"/>
      <c r="C81" s="106"/>
      <c r="D81" s="106"/>
      <c r="E81" s="106"/>
      <c r="F81" s="106"/>
    </row>
    <row r="82" spans="2:6" ht="16.5" customHeight="1" x14ac:dyDescent="0.25">
      <c r="B82" s="106"/>
      <c r="C82" s="106"/>
      <c r="D82" s="106"/>
      <c r="E82" s="106"/>
      <c r="F82" s="106"/>
    </row>
    <row r="83" spans="2:6" ht="16.5" customHeight="1" x14ac:dyDescent="0.25">
      <c r="B83" s="106"/>
      <c r="C83" s="106"/>
      <c r="D83" s="106"/>
      <c r="E83" s="106"/>
      <c r="F83" s="106"/>
    </row>
    <row r="84" spans="2:6" ht="16.5" customHeight="1" x14ac:dyDescent="0.25">
      <c r="B84" s="106"/>
      <c r="C84" s="106"/>
      <c r="D84" s="106"/>
      <c r="E84" s="106"/>
      <c r="F84" s="106"/>
    </row>
    <row r="85" spans="2:6" ht="16.5" customHeight="1" x14ac:dyDescent="0.25">
      <c r="B85" s="106"/>
      <c r="C85" s="106"/>
      <c r="D85" s="106"/>
      <c r="E85" s="106"/>
      <c r="F85" s="106"/>
    </row>
    <row r="86" spans="2:6" ht="16.5" customHeight="1" x14ac:dyDescent="0.25">
      <c r="B86" s="106"/>
      <c r="C86" s="106"/>
      <c r="D86" s="106"/>
      <c r="E86" s="106"/>
      <c r="F86" s="106"/>
    </row>
    <row r="87" spans="2:6" ht="16.5" customHeight="1" x14ac:dyDescent="0.25">
      <c r="B87" s="106"/>
      <c r="C87" s="106"/>
      <c r="D87" s="106"/>
      <c r="E87" s="106"/>
      <c r="F87" s="106"/>
    </row>
    <row r="88" spans="2:6" ht="16.5" customHeight="1" x14ac:dyDescent="0.25">
      <c r="B88" s="106"/>
      <c r="C88" s="106"/>
      <c r="D88" s="106"/>
      <c r="E88" s="106"/>
      <c r="F88" s="106"/>
    </row>
    <row r="89" spans="2:6" ht="16.5" customHeight="1" x14ac:dyDescent="0.25">
      <c r="B89" s="106"/>
      <c r="C89" s="106"/>
      <c r="D89" s="106"/>
      <c r="E89" s="106"/>
      <c r="F89" s="106"/>
    </row>
    <row r="90" spans="2:6" ht="16.5" customHeight="1" x14ac:dyDescent="0.25">
      <c r="B90" s="106"/>
      <c r="C90" s="106"/>
      <c r="D90" s="106"/>
      <c r="E90" s="106"/>
      <c r="F90" s="106"/>
    </row>
    <row r="91" spans="2:6" ht="16.5" customHeight="1" x14ac:dyDescent="0.25">
      <c r="B91" s="106"/>
      <c r="C91" s="106"/>
      <c r="D91" s="106"/>
      <c r="E91" s="106"/>
      <c r="F91" s="106"/>
    </row>
    <row r="92" spans="2:6" ht="16.5" customHeight="1" x14ac:dyDescent="0.25">
      <c r="B92" s="106"/>
      <c r="C92" s="106"/>
      <c r="D92" s="106"/>
      <c r="E92" s="106"/>
      <c r="F92" s="106"/>
    </row>
    <row r="93" spans="2:6" ht="16.5" customHeight="1" x14ac:dyDescent="0.25">
      <c r="B93" s="106"/>
      <c r="C93" s="106"/>
      <c r="D93" s="106"/>
      <c r="E93" s="106"/>
      <c r="F93" s="106"/>
    </row>
    <row r="94" spans="2:6" ht="16.5" customHeight="1" x14ac:dyDescent="0.25">
      <c r="B94" s="106"/>
      <c r="C94" s="106"/>
      <c r="D94" s="106"/>
      <c r="E94" s="106"/>
      <c r="F94" s="106"/>
    </row>
    <row r="95" spans="2:6" ht="16.5" customHeight="1" x14ac:dyDescent="0.25">
      <c r="B95" s="106"/>
      <c r="C95" s="106"/>
      <c r="D95" s="106"/>
      <c r="E95" s="106"/>
      <c r="F95" s="106"/>
    </row>
    <row r="96" spans="2:6" ht="16.5" customHeight="1" x14ac:dyDescent="0.25">
      <c r="B96" s="106"/>
      <c r="C96" s="106"/>
      <c r="D96" s="106"/>
      <c r="E96" s="106"/>
      <c r="F96" s="106"/>
    </row>
    <row r="97" spans="2:6" ht="16.5" customHeight="1" x14ac:dyDescent="0.25">
      <c r="B97" s="106"/>
      <c r="C97" s="106"/>
      <c r="D97" s="106"/>
      <c r="E97" s="106"/>
      <c r="F97" s="106"/>
    </row>
    <row r="98" spans="2:6" ht="16.5" customHeight="1" x14ac:dyDescent="0.25">
      <c r="B98" s="106"/>
      <c r="C98" s="106"/>
      <c r="D98" s="106"/>
      <c r="E98" s="106"/>
      <c r="F98" s="106"/>
    </row>
    <row r="99" spans="2:6" ht="16.5" customHeight="1" x14ac:dyDescent="0.25">
      <c r="B99" s="106"/>
      <c r="C99" s="106"/>
      <c r="D99" s="106"/>
      <c r="E99" s="106"/>
      <c r="F99" s="106"/>
    </row>
    <row r="100" spans="2:6" ht="16.5" customHeight="1" x14ac:dyDescent="0.25">
      <c r="B100" s="106"/>
      <c r="C100" s="106"/>
      <c r="D100" s="106"/>
      <c r="E100" s="106"/>
      <c r="F100" s="106"/>
    </row>
    <row r="101" spans="2:6" ht="16.5" customHeight="1" x14ac:dyDescent="0.25">
      <c r="B101" s="106"/>
      <c r="C101" s="106"/>
      <c r="D101" s="106"/>
      <c r="E101" s="106"/>
      <c r="F101" s="106"/>
    </row>
    <row r="102" spans="2:6" ht="16.5" customHeight="1" x14ac:dyDescent="0.25">
      <c r="B102" s="106"/>
      <c r="C102" s="106"/>
      <c r="D102" s="106"/>
      <c r="E102" s="106"/>
      <c r="F102" s="106"/>
    </row>
    <row r="103" spans="2:6" ht="16.5" customHeight="1" x14ac:dyDescent="0.25">
      <c r="B103" s="106"/>
      <c r="C103" s="106"/>
      <c r="D103" s="106"/>
      <c r="E103" s="106"/>
      <c r="F103" s="106"/>
    </row>
    <row r="104" spans="2:6" ht="16.5" customHeight="1" x14ac:dyDescent="0.25">
      <c r="B104" s="106"/>
      <c r="C104" s="106"/>
      <c r="D104" s="106"/>
      <c r="E104" s="106"/>
      <c r="F104" s="106"/>
    </row>
    <row r="105" spans="2:6" ht="16.5" customHeight="1" x14ac:dyDescent="0.25">
      <c r="B105" s="106"/>
      <c r="C105" s="106"/>
      <c r="D105" s="106"/>
      <c r="E105" s="106"/>
      <c r="F105" s="106"/>
    </row>
    <row r="106" spans="2:6" ht="16.5" customHeight="1" x14ac:dyDescent="0.25">
      <c r="B106" s="106"/>
      <c r="C106" s="106"/>
      <c r="D106" s="106"/>
      <c r="E106" s="106"/>
      <c r="F106" s="106"/>
    </row>
    <row r="107" spans="2:6" ht="16.5" customHeight="1" x14ac:dyDescent="0.25">
      <c r="B107" s="106"/>
      <c r="C107" s="106"/>
      <c r="D107" s="106"/>
      <c r="E107" s="106"/>
      <c r="F107" s="106"/>
    </row>
    <row r="108" spans="2:6" ht="16.5" customHeight="1" x14ac:dyDescent="0.25">
      <c r="B108" s="106"/>
      <c r="C108" s="106"/>
      <c r="D108" s="106"/>
      <c r="E108" s="106"/>
      <c r="F108" s="106"/>
    </row>
    <row r="109" spans="2:6" ht="16.5" customHeight="1" x14ac:dyDescent="0.25">
      <c r="B109" s="106"/>
      <c r="C109" s="106"/>
      <c r="D109" s="106"/>
      <c r="E109" s="106"/>
      <c r="F109" s="106"/>
    </row>
    <row r="110" spans="2:6" ht="16.5" customHeight="1" x14ac:dyDescent="0.25">
      <c r="B110" s="106"/>
      <c r="C110" s="106"/>
      <c r="D110" s="106"/>
      <c r="E110" s="106"/>
      <c r="F110" s="106"/>
    </row>
    <row r="111" spans="2:6" ht="16.5" customHeight="1" x14ac:dyDescent="0.25">
      <c r="B111" s="106"/>
      <c r="C111" s="106"/>
      <c r="D111" s="106"/>
      <c r="E111" s="106"/>
      <c r="F111" s="106"/>
    </row>
    <row r="112" spans="2:6" ht="16.5" customHeight="1" x14ac:dyDescent="0.25">
      <c r="B112" s="106"/>
      <c r="C112" s="106"/>
      <c r="D112" s="106"/>
      <c r="E112" s="106"/>
      <c r="F112" s="106"/>
    </row>
    <row r="113" spans="2:6" ht="16.5" customHeight="1" x14ac:dyDescent="0.25">
      <c r="B113" s="106"/>
      <c r="C113" s="106"/>
      <c r="D113" s="106"/>
      <c r="E113" s="106"/>
      <c r="F113" s="106"/>
    </row>
    <row r="114" spans="2:6" ht="16.5" customHeight="1" x14ac:dyDescent="0.25">
      <c r="B114" s="106"/>
      <c r="C114" s="106"/>
      <c r="D114" s="106"/>
      <c r="E114" s="106"/>
      <c r="F114" s="106"/>
    </row>
    <row r="115" spans="2:6" ht="16.5" customHeight="1" x14ac:dyDescent="0.25">
      <c r="B115" s="106"/>
      <c r="C115" s="106"/>
      <c r="D115" s="106"/>
      <c r="E115" s="106"/>
      <c r="F115" s="106"/>
    </row>
    <row r="116" spans="2:6" ht="16.5" customHeight="1" x14ac:dyDescent="0.25">
      <c r="B116" s="106"/>
      <c r="C116" s="106"/>
      <c r="D116" s="106"/>
      <c r="E116" s="106"/>
      <c r="F116" s="106"/>
    </row>
    <row r="117" spans="2:6" ht="16.5" customHeight="1" x14ac:dyDescent="0.25">
      <c r="B117" s="106"/>
      <c r="C117" s="106"/>
      <c r="D117" s="106"/>
      <c r="E117" s="106"/>
      <c r="F117" s="106"/>
    </row>
    <row r="118" spans="2:6" ht="16.5" customHeight="1" x14ac:dyDescent="0.25">
      <c r="B118" s="106"/>
      <c r="C118" s="106"/>
      <c r="D118" s="106"/>
      <c r="E118" s="106"/>
      <c r="F118" s="106"/>
    </row>
    <row r="119" spans="2:6" ht="16.5" customHeight="1" x14ac:dyDescent="0.25">
      <c r="B119" s="106"/>
      <c r="C119" s="106"/>
      <c r="D119" s="106"/>
      <c r="E119" s="106"/>
      <c r="F119" s="106"/>
    </row>
    <row r="120" spans="2:6" ht="16.5" customHeight="1" x14ac:dyDescent="0.25">
      <c r="B120" s="106"/>
      <c r="C120" s="106"/>
      <c r="D120" s="106"/>
      <c r="E120" s="106"/>
      <c r="F120" s="106"/>
    </row>
    <row r="121" spans="2:6" ht="16.5" customHeight="1" x14ac:dyDescent="0.25">
      <c r="B121" s="106"/>
      <c r="C121" s="106"/>
      <c r="D121" s="106"/>
      <c r="E121" s="106"/>
      <c r="F121" s="106"/>
    </row>
    <row r="122" spans="2:6" ht="16.5" customHeight="1" x14ac:dyDescent="0.25">
      <c r="B122" s="106"/>
      <c r="C122" s="106"/>
      <c r="D122" s="106"/>
      <c r="E122" s="106"/>
      <c r="F122" s="106"/>
    </row>
    <row r="123" spans="2:6" ht="16.5" customHeight="1" x14ac:dyDescent="0.25">
      <c r="B123" s="106"/>
      <c r="C123" s="106"/>
      <c r="D123" s="106"/>
      <c r="E123" s="106"/>
      <c r="F123" s="106"/>
    </row>
    <row r="124" spans="2:6" ht="16.5" customHeight="1" x14ac:dyDescent="0.25">
      <c r="B124" s="106"/>
      <c r="C124" s="106"/>
      <c r="D124" s="106"/>
      <c r="E124" s="106"/>
      <c r="F124" s="106"/>
    </row>
    <row r="125" spans="2:6" ht="16.5" customHeight="1" x14ac:dyDescent="0.25">
      <c r="B125" s="106"/>
      <c r="C125" s="106"/>
      <c r="D125" s="106"/>
      <c r="E125" s="106"/>
      <c r="F125" s="106"/>
    </row>
    <row r="126" spans="2:6" ht="16.5" customHeight="1" x14ac:dyDescent="0.25">
      <c r="B126" s="106"/>
      <c r="C126" s="106"/>
      <c r="D126" s="106"/>
      <c r="E126" s="106"/>
      <c r="F126" s="106"/>
    </row>
    <row r="127" spans="2:6" ht="16.5" customHeight="1" x14ac:dyDescent="0.25">
      <c r="B127" s="106"/>
      <c r="C127" s="106"/>
      <c r="D127" s="106"/>
      <c r="E127" s="106"/>
      <c r="F127" s="106"/>
    </row>
    <row r="128" spans="2:6" ht="16.5" customHeight="1" x14ac:dyDescent="0.25">
      <c r="B128" s="106"/>
      <c r="C128" s="106"/>
      <c r="D128" s="106"/>
      <c r="E128" s="106"/>
      <c r="F128" s="106"/>
    </row>
    <row r="129" spans="2:6" ht="16.5" customHeight="1" x14ac:dyDescent="0.25">
      <c r="B129" s="106"/>
      <c r="C129" s="106"/>
      <c r="D129" s="106"/>
      <c r="E129" s="106"/>
      <c r="F129" s="106"/>
    </row>
    <row r="130" spans="2:6" ht="16.5" customHeight="1" x14ac:dyDescent="0.25">
      <c r="B130" s="106"/>
      <c r="C130" s="106"/>
      <c r="D130" s="106"/>
      <c r="E130" s="106"/>
      <c r="F130" s="106"/>
    </row>
    <row r="131" spans="2:6" ht="16.5" customHeight="1" x14ac:dyDescent="0.25">
      <c r="B131" s="106"/>
      <c r="C131" s="106"/>
      <c r="D131" s="106"/>
      <c r="E131" s="106"/>
      <c r="F131" s="106"/>
    </row>
    <row r="132" spans="2:6" ht="16.5" customHeight="1" x14ac:dyDescent="0.25">
      <c r="B132" s="106"/>
      <c r="C132" s="106"/>
      <c r="D132" s="106"/>
      <c r="E132" s="106"/>
      <c r="F132" s="106"/>
    </row>
    <row r="133" spans="2:6" ht="16.5" customHeight="1" x14ac:dyDescent="0.25">
      <c r="B133" s="106"/>
      <c r="C133" s="106"/>
      <c r="D133" s="106"/>
      <c r="E133" s="106"/>
      <c r="F133" s="106"/>
    </row>
    <row r="134" spans="2:6" ht="16.5" customHeight="1" x14ac:dyDescent="0.25">
      <c r="B134" s="106"/>
      <c r="C134" s="106"/>
      <c r="D134" s="106"/>
      <c r="E134" s="106"/>
      <c r="F134" s="106"/>
    </row>
    <row r="135" spans="2:6" ht="16.5" customHeight="1" x14ac:dyDescent="0.25">
      <c r="B135" s="106"/>
      <c r="C135" s="106"/>
      <c r="D135" s="106"/>
      <c r="E135" s="106"/>
      <c r="F135" s="106"/>
    </row>
    <row r="136" spans="2:6" ht="16.5" customHeight="1" x14ac:dyDescent="0.25">
      <c r="B136" s="106"/>
      <c r="C136" s="106"/>
      <c r="D136" s="106"/>
      <c r="E136" s="106"/>
      <c r="F136" s="106"/>
    </row>
    <row r="137" spans="2:6" ht="16.5" customHeight="1" x14ac:dyDescent="0.25">
      <c r="B137" s="106"/>
      <c r="C137" s="106"/>
      <c r="D137" s="106"/>
      <c r="E137" s="106"/>
      <c r="F137" s="106"/>
    </row>
    <row r="138" spans="2:6" ht="16.5" customHeight="1" x14ac:dyDescent="0.25">
      <c r="B138" s="106"/>
      <c r="C138" s="106"/>
      <c r="D138" s="106"/>
      <c r="E138" s="106"/>
      <c r="F138" s="106"/>
    </row>
    <row r="139" spans="2:6" ht="16.5" customHeight="1" x14ac:dyDescent="0.25">
      <c r="B139" s="106"/>
      <c r="C139" s="106"/>
      <c r="D139" s="106"/>
      <c r="E139" s="106"/>
      <c r="F139" s="106"/>
    </row>
    <row r="140" spans="2:6" ht="16.5" customHeight="1" x14ac:dyDescent="0.25">
      <c r="B140" s="106"/>
      <c r="C140" s="106"/>
      <c r="D140" s="106"/>
      <c r="E140" s="106"/>
      <c r="F140" s="106"/>
    </row>
    <row r="141" spans="2:6" ht="16.5" customHeight="1" x14ac:dyDescent="0.25">
      <c r="B141" s="106"/>
      <c r="C141" s="106"/>
      <c r="D141" s="106"/>
      <c r="E141" s="106"/>
      <c r="F141" s="106"/>
    </row>
    <row r="142" spans="2:6" ht="16.5" customHeight="1" x14ac:dyDescent="0.25">
      <c r="B142" s="106"/>
      <c r="C142" s="106"/>
      <c r="D142" s="106"/>
      <c r="E142" s="106"/>
      <c r="F142" s="106"/>
    </row>
    <row r="143" spans="2:6" ht="16.5" customHeight="1" x14ac:dyDescent="0.25">
      <c r="B143" s="106"/>
      <c r="C143" s="106"/>
      <c r="D143" s="106"/>
      <c r="E143" s="106"/>
      <c r="F143" s="106"/>
    </row>
    <row r="144" spans="2:6" ht="16.5" customHeight="1" x14ac:dyDescent="0.25">
      <c r="B144" s="106"/>
      <c r="C144" s="106"/>
      <c r="D144" s="106"/>
      <c r="E144" s="106"/>
      <c r="F144" s="106"/>
    </row>
    <row r="145" spans="2:6" ht="16.5" customHeight="1" x14ac:dyDescent="0.25">
      <c r="B145" s="106"/>
      <c r="C145" s="106"/>
      <c r="D145" s="106"/>
      <c r="E145" s="106"/>
      <c r="F145" s="106"/>
    </row>
    <row r="146" spans="2:6" ht="16.5" customHeight="1" x14ac:dyDescent="0.25">
      <c r="B146" s="106"/>
      <c r="C146" s="106"/>
      <c r="D146" s="106"/>
      <c r="E146" s="106"/>
      <c r="F146" s="106"/>
    </row>
    <row r="147" spans="2:6" ht="16.5" customHeight="1" x14ac:dyDescent="0.25">
      <c r="B147" s="106"/>
      <c r="C147" s="106"/>
      <c r="D147" s="106"/>
      <c r="E147" s="106"/>
      <c r="F147" s="106"/>
    </row>
    <row r="148" spans="2:6" ht="16.5" customHeight="1" x14ac:dyDescent="0.25">
      <c r="B148" s="106"/>
      <c r="C148" s="106"/>
      <c r="D148" s="106"/>
      <c r="E148" s="106"/>
      <c r="F148" s="106"/>
    </row>
    <row r="149" spans="2:6" ht="16.5" customHeight="1" x14ac:dyDescent="0.25">
      <c r="B149" s="106"/>
      <c r="C149" s="106"/>
      <c r="D149" s="106"/>
      <c r="E149" s="106"/>
      <c r="F149" s="106"/>
    </row>
    <row r="150" spans="2:6" ht="16.5" customHeight="1" x14ac:dyDescent="0.25">
      <c r="B150" s="106"/>
      <c r="C150" s="106"/>
      <c r="D150" s="106"/>
      <c r="E150" s="106"/>
      <c r="F150" s="106"/>
    </row>
    <row r="151" spans="2:6" ht="16.5" customHeight="1" x14ac:dyDescent="0.25">
      <c r="B151" s="106"/>
      <c r="C151" s="106"/>
      <c r="D151" s="106"/>
      <c r="E151" s="106"/>
      <c r="F151" s="106"/>
    </row>
    <row r="152" spans="2:6" ht="16.5" customHeight="1" x14ac:dyDescent="0.25">
      <c r="B152" s="106"/>
      <c r="C152" s="106"/>
      <c r="D152" s="106"/>
      <c r="E152" s="106"/>
      <c r="F152" s="106"/>
    </row>
    <row r="153" spans="2:6" ht="16.5" customHeight="1" x14ac:dyDescent="0.25">
      <c r="B153" s="106"/>
      <c r="C153" s="106"/>
      <c r="D153" s="106"/>
      <c r="E153" s="106"/>
      <c r="F153" s="106"/>
    </row>
    <row r="154" spans="2:6" ht="16.5" customHeight="1" x14ac:dyDescent="0.25">
      <c r="B154" s="106"/>
      <c r="C154" s="106"/>
      <c r="D154" s="106"/>
      <c r="E154" s="106"/>
      <c r="F154" s="106"/>
    </row>
    <row r="155" spans="2:6" ht="16.5" customHeight="1" x14ac:dyDescent="0.25">
      <c r="B155" s="106"/>
      <c r="C155" s="106"/>
      <c r="D155" s="106"/>
      <c r="E155" s="106"/>
      <c r="F155" s="106"/>
    </row>
    <row r="156" spans="2:6" ht="16.5" customHeight="1" x14ac:dyDescent="0.25">
      <c r="B156" s="106"/>
      <c r="C156" s="106"/>
      <c r="D156" s="106"/>
      <c r="E156" s="106"/>
      <c r="F156" s="106"/>
    </row>
    <row r="157" spans="2:6" ht="16.5" customHeight="1" x14ac:dyDescent="0.25">
      <c r="B157" s="106"/>
      <c r="C157" s="106"/>
      <c r="D157" s="106"/>
      <c r="E157" s="106"/>
      <c r="F157" s="106"/>
    </row>
    <row r="158" spans="2:6" ht="16.5" customHeight="1" x14ac:dyDescent="0.25">
      <c r="B158" s="106"/>
      <c r="C158" s="106"/>
      <c r="D158" s="106"/>
      <c r="E158" s="106"/>
      <c r="F158" s="106"/>
    </row>
    <row r="159" spans="2:6" ht="16.5" customHeight="1" x14ac:dyDescent="0.25">
      <c r="B159" s="106"/>
      <c r="C159" s="106"/>
      <c r="D159" s="106"/>
      <c r="E159" s="106"/>
      <c r="F159" s="106"/>
    </row>
    <row r="160" spans="2:6" ht="16.5" customHeight="1" x14ac:dyDescent="0.25">
      <c r="B160" s="106"/>
      <c r="C160" s="106"/>
      <c r="D160" s="106"/>
      <c r="E160" s="106"/>
      <c r="F160" s="106"/>
    </row>
    <row r="161" spans="2:6" ht="16.5" customHeight="1" x14ac:dyDescent="0.25">
      <c r="B161" s="106"/>
      <c r="C161" s="106"/>
      <c r="D161" s="106"/>
      <c r="E161" s="106"/>
      <c r="F161" s="106"/>
    </row>
    <row r="162" spans="2:6" ht="16.5" customHeight="1" x14ac:dyDescent="0.25">
      <c r="B162" s="106"/>
      <c r="C162" s="106"/>
      <c r="D162" s="106"/>
      <c r="E162" s="106"/>
      <c r="F162" s="106"/>
    </row>
    <row r="163" spans="2:6" ht="16.5" customHeight="1" x14ac:dyDescent="0.25">
      <c r="B163" s="106"/>
      <c r="C163" s="106"/>
      <c r="D163" s="106"/>
      <c r="E163" s="106"/>
      <c r="F163" s="106"/>
    </row>
    <row r="164" spans="2:6" ht="16.5" customHeight="1" x14ac:dyDescent="0.25">
      <c r="B164" s="106"/>
      <c r="C164" s="106"/>
      <c r="D164" s="106"/>
      <c r="E164" s="106"/>
      <c r="F164" s="106"/>
    </row>
    <row r="165" spans="2:6" ht="16.5" customHeight="1" x14ac:dyDescent="0.25">
      <c r="B165" s="106"/>
      <c r="C165" s="106"/>
      <c r="D165" s="106"/>
      <c r="E165" s="106"/>
      <c r="F165" s="106"/>
    </row>
    <row r="166" spans="2:6" ht="16.5" customHeight="1" x14ac:dyDescent="0.25">
      <c r="B166" s="106"/>
      <c r="C166" s="106"/>
      <c r="D166" s="106"/>
      <c r="E166" s="106"/>
      <c r="F166" s="106"/>
    </row>
    <row r="167" spans="2:6" ht="16.5" customHeight="1" x14ac:dyDescent="0.25">
      <c r="B167" s="106"/>
      <c r="C167" s="106"/>
      <c r="D167" s="106"/>
      <c r="E167" s="106"/>
      <c r="F167" s="106"/>
    </row>
    <row r="168" spans="2:6" ht="16.5" customHeight="1" x14ac:dyDescent="0.25">
      <c r="B168" s="106"/>
      <c r="C168" s="106"/>
      <c r="D168" s="106"/>
      <c r="E168" s="106"/>
      <c r="F168" s="106"/>
    </row>
    <row r="169" spans="2:6" ht="16.5" customHeight="1" x14ac:dyDescent="0.25">
      <c r="B169" s="106"/>
      <c r="C169" s="106"/>
      <c r="D169" s="106"/>
      <c r="E169" s="106"/>
      <c r="F169" s="106"/>
    </row>
    <row r="170" spans="2:6" ht="16.5" customHeight="1" x14ac:dyDescent="0.25">
      <c r="B170" s="106"/>
      <c r="C170" s="106"/>
      <c r="D170" s="106"/>
      <c r="E170" s="106"/>
      <c r="F170" s="106"/>
    </row>
    <row r="171" spans="2:6" ht="16.5" customHeight="1" x14ac:dyDescent="0.25">
      <c r="B171" s="106"/>
      <c r="C171" s="106"/>
      <c r="D171" s="106"/>
      <c r="E171" s="106"/>
      <c r="F171" s="106"/>
    </row>
    <row r="172" spans="2:6" ht="16.5" customHeight="1" x14ac:dyDescent="0.25">
      <c r="B172" s="106"/>
      <c r="C172" s="106"/>
      <c r="D172" s="106"/>
      <c r="E172" s="106"/>
      <c r="F172" s="106"/>
    </row>
    <row r="173" spans="2:6" ht="16.5" customHeight="1" x14ac:dyDescent="0.25">
      <c r="B173" s="106"/>
      <c r="C173" s="106"/>
      <c r="D173" s="106"/>
      <c r="E173" s="106"/>
      <c r="F173" s="106"/>
    </row>
    <row r="174" spans="2:6" ht="16.5" customHeight="1" x14ac:dyDescent="0.25">
      <c r="B174" s="106"/>
      <c r="C174" s="106"/>
      <c r="D174" s="106"/>
      <c r="E174" s="106"/>
      <c r="F174" s="106"/>
    </row>
    <row r="175" spans="2:6" ht="16.5" customHeight="1" x14ac:dyDescent="0.25">
      <c r="B175" s="106"/>
      <c r="C175" s="106"/>
      <c r="D175" s="106"/>
      <c r="E175" s="106"/>
      <c r="F175" s="106"/>
    </row>
    <row r="176" spans="2:6" ht="16.5" customHeight="1" x14ac:dyDescent="0.25">
      <c r="B176" s="106"/>
      <c r="C176" s="106"/>
      <c r="D176" s="106"/>
      <c r="E176" s="106"/>
      <c r="F176" s="106"/>
    </row>
    <row r="177" spans="2:6" ht="16.5" customHeight="1" x14ac:dyDescent="0.25">
      <c r="B177" s="106"/>
      <c r="C177" s="106"/>
      <c r="D177" s="106"/>
      <c r="E177" s="106"/>
      <c r="F177" s="106"/>
    </row>
    <row r="178" spans="2:6" ht="16.5" customHeight="1" x14ac:dyDescent="0.25">
      <c r="B178" s="106"/>
      <c r="C178" s="106"/>
      <c r="D178" s="106"/>
      <c r="E178" s="106"/>
      <c r="F178" s="106"/>
    </row>
    <row r="179" spans="2:6" ht="16.5" customHeight="1" x14ac:dyDescent="0.25">
      <c r="B179" s="106"/>
      <c r="C179" s="106"/>
      <c r="D179" s="106"/>
      <c r="E179" s="106"/>
      <c r="F179" s="106"/>
    </row>
    <row r="180" spans="2:6" ht="16.5" customHeight="1" x14ac:dyDescent="0.25">
      <c r="B180" s="106"/>
      <c r="C180" s="106"/>
      <c r="D180" s="106"/>
      <c r="E180" s="106"/>
      <c r="F180" s="106"/>
    </row>
    <row r="181" spans="2:6" ht="16.5" customHeight="1" x14ac:dyDescent="0.25">
      <c r="B181" s="106"/>
      <c r="C181" s="106"/>
      <c r="D181" s="106"/>
      <c r="E181" s="106"/>
      <c r="F181" s="106"/>
    </row>
    <row r="182" spans="2:6" ht="16.5" customHeight="1" x14ac:dyDescent="0.25">
      <c r="B182" s="106"/>
      <c r="C182" s="106"/>
      <c r="D182" s="106"/>
      <c r="E182" s="106"/>
      <c r="F182" s="106"/>
    </row>
    <row r="183" spans="2:6" ht="16.5" customHeight="1" x14ac:dyDescent="0.25">
      <c r="B183" s="106"/>
      <c r="C183" s="106"/>
      <c r="D183" s="106"/>
      <c r="E183" s="106"/>
      <c r="F183" s="106"/>
    </row>
    <row r="184" spans="2:6" ht="16.5" customHeight="1" x14ac:dyDescent="0.25">
      <c r="B184" s="106"/>
      <c r="C184" s="106"/>
      <c r="D184" s="106"/>
      <c r="E184" s="106"/>
      <c r="F184" s="106"/>
    </row>
    <row r="185" spans="2:6" ht="16.5" customHeight="1" x14ac:dyDescent="0.25">
      <c r="B185" s="106"/>
      <c r="C185" s="106"/>
      <c r="D185" s="106"/>
      <c r="E185" s="106"/>
      <c r="F185" s="106"/>
    </row>
    <row r="186" spans="2:6" ht="16.5" customHeight="1" x14ac:dyDescent="0.25">
      <c r="B186" s="106"/>
      <c r="C186" s="106"/>
      <c r="D186" s="106"/>
      <c r="E186" s="106"/>
      <c r="F186" s="106"/>
    </row>
    <row r="187" spans="2:6" ht="16.5" customHeight="1" x14ac:dyDescent="0.25">
      <c r="B187" s="106"/>
      <c r="C187" s="106"/>
      <c r="D187" s="106"/>
      <c r="E187" s="106"/>
      <c r="F187" s="106"/>
    </row>
    <row r="188" spans="2:6" ht="16.5" customHeight="1" x14ac:dyDescent="0.25">
      <c r="B188" s="106"/>
      <c r="C188" s="106"/>
      <c r="D188" s="106"/>
      <c r="E188" s="106"/>
      <c r="F188" s="106"/>
    </row>
    <row r="189" spans="2:6" ht="16.5" customHeight="1" x14ac:dyDescent="0.25">
      <c r="B189" s="106"/>
      <c r="C189" s="106"/>
      <c r="D189" s="106"/>
      <c r="E189" s="106"/>
      <c r="F189" s="106"/>
    </row>
    <row r="190" spans="2:6" ht="16.5" customHeight="1" x14ac:dyDescent="0.25">
      <c r="B190" s="106"/>
      <c r="C190" s="106"/>
      <c r="D190" s="106"/>
      <c r="E190" s="106"/>
      <c r="F190" s="106"/>
    </row>
    <row r="191" spans="2:6" ht="16.5" customHeight="1" x14ac:dyDescent="0.25">
      <c r="B191" s="106"/>
      <c r="C191" s="106"/>
      <c r="D191" s="106"/>
      <c r="E191" s="106"/>
      <c r="F191" s="106"/>
    </row>
    <row r="192" spans="2:6" ht="16.5" customHeight="1" x14ac:dyDescent="0.25">
      <c r="B192" s="106"/>
      <c r="C192" s="106"/>
      <c r="D192" s="106"/>
      <c r="E192" s="106"/>
      <c r="F192" s="106"/>
    </row>
    <row r="193" spans="2:6" ht="16.5" customHeight="1" x14ac:dyDescent="0.25">
      <c r="B193" s="106"/>
      <c r="C193" s="106"/>
      <c r="D193" s="106"/>
      <c r="E193" s="106"/>
      <c r="F193" s="106"/>
    </row>
    <row r="194" spans="2:6" ht="16.5" customHeight="1" x14ac:dyDescent="0.25">
      <c r="B194" s="106"/>
      <c r="C194" s="106"/>
      <c r="D194" s="106"/>
      <c r="E194" s="106"/>
      <c r="F194" s="106"/>
    </row>
    <row r="195" spans="2:6" ht="16.5" customHeight="1" x14ac:dyDescent="0.25">
      <c r="B195" s="106"/>
      <c r="C195" s="106"/>
      <c r="D195" s="106"/>
      <c r="E195" s="106"/>
      <c r="F195" s="106"/>
    </row>
    <row r="196" spans="2:6" ht="16.5" customHeight="1" x14ac:dyDescent="0.25">
      <c r="B196" s="106"/>
      <c r="C196" s="106"/>
      <c r="D196" s="106"/>
      <c r="E196" s="106"/>
      <c r="F196" s="106"/>
    </row>
    <row r="197" spans="2:6" ht="16.5" customHeight="1" x14ac:dyDescent="0.25">
      <c r="B197" s="106"/>
      <c r="C197" s="106"/>
      <c r="D197" s="106"/>
      <c r="E197" s="106"/>
      <c r="F197" s="106"/>
    </row>
    <row r="198" spans="2:6" ht="16.5" customHeight="1" x14ac:dyDescent="0.25">
      <c r="B198" s="106"/>
      <c r="C198" s="106"/>
      <c r="D198" s="106"/>
      <c r="E198" s="106"/>
      <c r="F198" s="106"/>
    </row>
    <row r="199" spans="2:6" ht="16.5" customHeight="1" x14ac:dyDescent="0.25">
      <c r="B199" s="106"/>
      <c r="C199" s="106"/>
      <c r="D199" s="106"/>
      <c r="E199" s="106"/>
      <c r="F199" s="106"/>
    </row>
    <row r="200" spans="2:6" ht="16.5" customHeight="1" x14ac:dyDescent="0.25">
      <c r="B200" s="106"/>
      <c r="C200" s="106"/>
      <c r="D200" s="106"/>
      <c r="E200" s="106"/>
      <c r="F200" s="106"/>
    </row>
    <row r="201" spans="2:6" ht="16.5" customHeight="1" x14ac:dyDescent="0.25">
      <c r="B201" s="106"/>
      <c r="C201" s="106"/>
      <c r="D201" s="106"/>
      <c r="E201" s="106"/>
      <c r="F201" s="106"/>
    </row>
    <row r="202" spans="2:6" ht="16.5" customHeight="1" x14ac:dyDescent="0.25">
      <c r="B202" s="106"/>
      <c r="C202" s="106"/>
      <c r="D202" s="106"/>
      <c r="E202" s="106"/>
      <c r="F202" s="106"/>
    </row>
    <row r="203" spans="2:6" ht="16.5" customHeight="1" x14ac:dyDescent="0.25">
      <c r="B203" s="106"/>
      <c r="C203" s="106"/>
      <c r="D203" s="106"/>
      <c r="E203" s="106"/>
      <c r="F203" s="106"/>
    </row>
    <row r="204" spans="2:6" ht="16.5" customHeight="1" x14ac:dyDescent="0.25">
      <c r="B204" s="106"/>
      <c r="C204" s="106"/>
      <c r="D204" s="106"/>
      <c r="E204" s="106"/>
      <c r="F204" s="106"/>
    </row>
    <row r="205" spans="2:6" ht="16.5" customHeight="1" x14ac:dyDescent="0.25">
      <c r="B205" s="106"/>
      <c r="C205" s="106"/>
      <c r="D205" s="106"/>
      <c r="E205" s="106"/>
      <c r="F205" s="106"/>
    </row>
    <row r="206" spans="2:6" ht="16.5" customHeight="1" x14ac:dyDescent="0.25">
      <c r="B206" s="106"/>
      <c r="C206" s="106"/>
      <c r="D206" s="106"/>
      <c r="E206" s="106"/>
      <c r="F206" s="106"/>
    </row>
    <row r="207" spans="2:6" ht="16.5" customHeight="1" x14ac:dyDescent="0.25">
      <c r="B207" s="106"/>
      <c r="C207" s="106"/>
      <c r="D207" s="106"/>
      <c r="E207" s="106"/>
      <c r="F207" s="106"/>
    </row>
    <row r="208" spans="2:6" ht="16.5" customHeight="1" x14ac:dyDescent="0.25">
      <c r="B208" s="106"/>
      <c r="C208" s="106"/>
      <c r="D208" s="106"/>
      <c r="E208" s="106"/>
      <c r="F208" s="106"/>
    </row>
    <row r="209" spans="2:6" ht="16.5" customHeight="1" x14ac:dyDescent="0.25">
      <c r="B209" s="106"/>
      <c r="C209" s="106"/>
      <c r="D209" s="106"/>
      <c r="E209" s="106"/>
      <c r="F209" s="106"/>
    </row>
    <row r="210" spans="2:6" ht="16.5" customHeight="1" x14ac:dyDescent="0.25">
      <c r="B210" s="106"/>
      <c r="C210" s="106"/>
      <c r="D210" s="106"/>
      <c r="E210" s="106"/>
      <c r="F210" s="106"/>
    </row>
    <row r="211" spans="2:6" ht="16.5" customHeight="1" x14ac:dyDescent="0.25">
      <c r="B211" s="106"/>
      <c r="C211" s="106"/>
      <c r="D211" s="106"/>
      <c r="E211" s="106"/>
      <c r="F211" s="106"/>
    </row>
    <row r="212" spans="2:6" ht="16.5" customHeight="1" x14ac:dyDescent="0.25">
      <c r="B212" s="106"/>
      <c r="C212" s="106"/>
      <c r="D212" s="106"/>
      <c r="E212" s="106"/>
      <c r="F212" s="106"/>
    </row>
    <row r="213" spans="2:6" ht="16.5" customHeight="1" x14ac:dyDescent="0.25">
      <c r="B213" s="106"/>
      <c r="C213" s="106"/>
      <c r="D213" s="106"/>
      <c r="E213" s="106"/>
      <c r="F213" s="106"/>
    </row>
    <row r="214" spans="2:6" ht="16.5" customHeight="1" x14ac:dyDescent="0.25">
      <c r="B214" s="106"/>
      <c r="C214" s="106"/>
      <c r="D214" s="106"/>
      <c r="E214" s="106"/>
      <c r="F214" s="106"/>
    </row>
    <row r="215" spans="2:6" ht="16.5" customHeight="1" x14ac:dyDescent="0.25">
      <c r="B215" s="106"/>
      <c r="C215" s="106"/>
      <c r="D215" s="106"/>
      <c r="E215" s="106"/>
      <c r="F215" s="106"/>
    </row>
    <row r="216" spans="2:6" ht="16.5" customHeight="1" x14ac:dyDescent="0.25">
      <c r="B216" s="106"/>
      <c r="C216" s="106"/>
      <c r="D216" s="106"/>
      <c r="E216" s="106"/>
      <c r="F216" s="106"/>
    </row>
    <row r="217" spans="2:6" ht="16.5" customHeight="1" x14ac:dyDescent="0.25">
      <c r="B217" s="106"/>
      <c r="C217" s="106"/>
      <c r="D217" s="106"/>
      <c r="E217" s="106"/>
      <c r="F217" s="106"/>
    </row>
    <row r="218" spans="2:6" ht="16.5" customHeight="1" x14ac:dyDescent="0.25">
      <c r="B218" s="106"/>
      <c r="C218" s="106"/>
      <c r="D218" s="106"/>
      <c r="E218" s="106"/>
      <c r="F218" s="106"/>
    </row>
    <row r="219" spans="2:6" ht="16.5" customHeight="1" x14ac:dyDescent="0.25">
      <c r="B219" s="106"/>
      <c r="C219" s="106"/>
      <c r="D219" s="106"/>
      <c r="E219" s="106"/>
      <c r="F219" s="106"/>
    </row>
    <row r="220" spans="2:6" ht="16.5" customHeight="1" x14ac:dyDescent="0.25">
      <c r="B220" s="106"/>
      <c r="C220" s="106"/>
      <c r="D220" s="106"/>
      <c r="E220" s="106"/>
      <c r="F220" s="106"/>
    </row>
  </sheetData>
  <mergeCells count="1">
    <mergeCell ref="B2:F2"/>
  </mergeCells>
  <pageMargins left="0.7" right="0.7" top="0.75" bottom="0.75" header="0.3" footer="0.3"/>
  <ignoredErrors>
    <ignoredError sqref="F4 C4 D4:E4 C5:F16" evalError="1"/>
  </ignoredError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19"/>
  <sheetViews>
    <sheetView workbookViewId="0"/>
  </sheetViews>
  <sheetFormatPr defaultColWidth="8.85546875" defaultRowHeight="15" x14ac:dyDescent="0.25"/>
  <cols>
    <col min="2" max="2" width="9.42578125" customWidth="1"/>
    <col min="3" max="3" width="11" customWidth="1"/>
    <col min="4" max="7" width="13.28515625" customWidth="1"/>
    <col min="8" max="9" width="9.42578125" customWidth="1"/>
    <col min="10" max="10" width="20.85546875" bestFit="1" customWidth="1"/>
    <col min="11" max="11" width="21.7109375" style="235" bestFit="1" customWidth="1"/>
    <col min="12" max="16" width="9.42578125" customWidth="1"/>
  </cols>
  <sheetData>
    <row r="1" spans="3:11" ht="15.75" thickBot="1" x14ac:dyDescent="0.3"/>
    <row r="2" spans="3:11" x14ac:dyDescent="0.25">
      <c r="C2" s="282" t="s">
        <v>95</v>
      </c>
      <c r="D2" s="283"/>
      <c r="E2" s="283"/>
      <c r="F2" s="283"/>
      <c r="G2" s="284"/>
    </row>
    <row r="3" spans="3:11" ht="19.5" customHeight="1" thickBot="1" x14ac:dyDescent="0.3">
      <c r="C3" s="285"/>
      <c r="D3" s="286"/>
      <c r="E3" s="286"/>
      <c r="F3" s="286"/>
      <c r="G3" s="287"/>
      <c r="J3" s="235"/>
    </row>
    <row r="4" spans="3:11" ht="18" thickBot="1" x14ac:dyDescent="0.3">
      <c r="C4" s="60" t="s">
        <v>99</v>
      </c>
      <c r="D4" s="61" t="s">
        <v>96</v>
      </c>
      <c r="E4" s="61" t="s">
        <v>97</v>
      </c>
      <c r="F4" s="61" t="s">
        <v>100</v>
      </c>
      <c r="G4" s="62" t="s">
        <v>98</v>
      </c>
      <c r="J4" s="235"/>
    </row>
    <row r="5" spans="3:11" ht="18" thickTop="1" x14ac:dyDescent="0.25">
      <c r="C5" s="63">
        <v>1</v>
      </c>
      <c r="D5" s="66">
        <v>1</v>
      </c>
      <c r="E5" s="66">
        <v>1</v>
      </c>
      <c r="F5" s="58">
        <v>1</v>
      </c>
      <c r="G5" s="69">
        <f>AVERAGE(D5:F5)</f>
        <v>1</v>
      </c>
      <c r="J5" s="235"/>
    </row>
    <row r="6" spans="3:11" ht="17.25" x14ac:dyDescent="0.25">
      <c r="C6" s="64">
        <v>2</v>
      </c>
      <c r="D6" s="67">
        <v>0.95000000000000007</v>
      </c>
      <c r="E6" s="67">
        <v>0.95000000000000007</v>
      </c>
      <c r="F6" s="58">
        <v>0.92</v>
      </c>
      <c r="G6" s="70">
        <f t="shared" ref="G6:G19" si="0">AVERAGE(D6:F6)</f>
        <v>0.94000000000000006</v>
      </c>
      <c r="J6" s="235"/>
    </row>
    <row r="7" spans="3:11" ht="18" thickBot="1" x14ac:dyDescent="0.3">
      <c r="C7" s="64">
        <v>3</v>
      </c>
      <c r="D7" s="67">
        <v>0.9</v>
      </c>
      <c r="E7" s="67">
        <v>0.93</v>
      </c>
      <c r="F7" s="58">
        <v>0.9</v>
      </c>
      <c r="G7" s="70">
        <f t="shared" si="0"/>
        <v>0.91</v>
      </c>
      <c r="J7" s="235"/>
    </row>
    <row r="8" spans="3:11" ht="18" thickBot="1" x14ac:dyDescent="0.3">
      <c r="C8" s="64">
        <v>4</v>
      </c>
      <c r="D8" s="67">
        <v>0.88</v>
      </c>
      <c r="E8" s="67">
        <v>0.9</v>
      </c>
      <c r="F8" s="58">
        <v>0.87</v>
      </c>
      <c r="G8" s="70">
        <f t="shared" si="0"/>
        <v>0.8833333333333333</v>
      </c>
      <c r="J8" s="288" t="s">
        <v>207</v>
      </c>
      <c r="K8" s="289"/>
    </row>
    <row r="9" spans="3:11" ht="17.25" x14ac:dyDescent="0.25">
      <c r="C9" s="64">
        <v>5</v>
      </c>
      <c r="D9" s="67">
        <v>0.86</v>
      </c>
      <c r="E9" s="67">
        <v>0.87</v>
      </c>
      <c r="F9" s="58">
        <v>0.85</v>
      </c>
      <c r="G9" s="70">
        <f t="shared" si="0"/>
        <v>0.86</v>
      </c>
      <c r="J9" s="236" t="s">
        <v>201</v>
      </c>
      <c r="K9" s="237">
        <v>1.1000000000000001</v>
      </c>
    </row>
    <row r="10" spans="3:11" ht="17.25" x14ac:dyDescent="0.25">
      <c r="C10" s="64">
        <v>6</v>
      </c>
      <c r="D10" s="67">
        <v>0.83000000000000007</v>
      </c>
      <c r="E10" s="67">
        <v>0.85</v>
      </c>
      <c r="F10" s="58">
        <v>0.82000000000000006</v>
      </c>
      <c r="G10" s="70">
        <f t="shared" si="0"/>
        <v>0.83333333333333337</v>
      </c>
      <c r="J10" s="238" t="s">
        <v>202</v>
      </c>
      <c r="K10" s="239">
        <v>43101</v>
      </c>
    </row>
    <row r="11" spans="3:11" ht="17.25" x14ac:dyDescent="0.25">
      <c r="C11" s="64">
        <v>7</v>
      </c>
      <c r="D11" s="67">
        <v>0.8</v>
      </c>
      <c r="E11" s="67">
        <v>0.83000000000000007</v>
      </c>
      <c r="F11" s="58">
        <f>AVERAGE(F10,F12)</f>
        <v>0.78500000000000003</v>
      </c>
      <c r="G11" s="70">
        <f t="shared" si="0"/>
        <v>0.80500000000000005</v>
      </c>
      <c r="J11" s="238" t="s">
        <v>203</v>
      </c>
      <c r="K11" s="240" t="s">
        <v>204</v>
      </c>
    </row>
    <row r="12" spans="3:11" ht="18" thickBot="1" x14ac:dyDescent="0.3">
      <c r="C12" s="64">
        <v>8</v>
      </c>
      <c r="D12" s="67">
        <v>0.78</v>
      </c>
      <c r="E12" s="67">
        <v>0.8</v>
      </c>
      <c r="F12" s="58">
        <v>0.75</v>
      </c>
      <c r="G12" s="70">
        <f t="shared" si="0"/>
        <v>0.77666666666666673</v>
      </c>
      <c r="J12" s="241" t="s">
        <v>205</v>
      </c>
      <c r="K12" s="242" t="s">
        <v>206</v>
      </c>
    </row>
    <row r="13" spans="3:11" ht="17.25" x14ac:dyDescent="0.25">
      <c r="C13" s="64">
        <v>9</v>
      </c>
      <c r="D13" s="67">
        <v>0.76</v>
      </c>
      <c r="E13" s="67">
        <v>0.77</v>
      </c>
      <c r="F13" s="58">
        <f>AVERAGE(F12,F14)</f>
        <v>0.72500000000000009</v>
      </c>
      <c r="G13" s="70">
        <f t="shared" si="0"/>
        <v>0.75166666666666659</v>
      </c>
    </row>
    <row r="14" spans="3:11" ht="17.25" x14ac:dyDescent="0.25">
      <c r="C14" s="64">
        <v>10</v>
      </c>
      <c r="D14" s="67">
        <v>0.75</v>
      </c>
      <c r="E14" s="67">
        <v>0.75</v>
      </c>
      <c r="F14" s="58">
        <v>0.70000000000000007</v>
      </c>
      <c r="G14" s="70">
        <f t="shared" si="0"/>
        <v>0.73333333333333339</v>
      </c>
    </row>
    <row r="15" spans="3:11" ht="17.25" x14ac:dyDescent="0.25">
      <c r="C15" s="64">
        <v>11</v>
      </c>
      <c r="D15" s="67">
        <v>0.72</v>
      </c>
      <c r="E15" s="67"/>
      <c r="F15" s="58"/>
      <c r="G15" s="70">
        <f t="shared" si="0"/>
        <v>0.72</v>
      </c>
    </row>
    <row r="16" spans="3:11" ht="17.25" x14ac:dyDescent="0.25">
      <c r="C16" s="64">
        <v>12</v>
      </c>
      <c r="D16" s="67">
        <v>0.70000000000000007</v>
      </c>
      <c r="E16" s="67">
        <v>0.67</v>
      </c>
      <c r="F16" s="58">
        <v>0.65</v>
      </c>
      <c r="G16" s="70">
        <f t="shared" si="0"/>
        <v>0.67333333333333334</v>
      </c>
    </row>
    <row r="17" spans="3:10" ht="17.25" x14ac:dyDescent="0.25">
      <c r="C17" s="64">
        <v>13</v>
      </c>
      <c r="D17" s="67"/>
      <c r="E17" s="67"/>
      <c r="F17" s="58"/>
      <c r="G17" s="70">
        <v>0.65722222222222226</v>
      </c>
      <c r="H17" s="102"/>
      <c r="I17" s="102"/>
      <c r="J17" s="235" t="s">
        <v>213</v>
      </c>
    </row>
    <row r="18" spans="3:10" ht="17.25" x14ac:dyDescent="0.25">
      <c r="C18" s="64">
        <v>14</v>
      </c>
      <c r="D18" s="67"/>
      <c r="E18" s="67"/>
      <c r="F18" s="58"/>
      <c r="G18" s="70">
        <v>0.64111111111111119</v>
      </c>
      <c r="J18" s="235" t="s">
        <v>214</v>
      </c>
    </row>
    <row r="19" spans="3:10" ht="18" thickBot="1" x14ac:dyDescent="0.3">
      <c r="C19" s="65">
        <v>15</v>
      </c>
      <c r="D19" s="68"/>
      <c r="E19" s="68">
        <v>0.65</v>
      </c>
      <c r="F19" s="59">
        <v>0.6</v>
      </c>
      <c r="G19" s="71">
        <f t="shared" si="0"/>
        <v>0.625</v>
      </c>
    </row>
  </sheetData>
  <mergeCells count="2">
    <mergeCell ref="C2:G3"/>
    <mergeCell ref="J8:K8"/>
  </mergeCells>
  <pageMargins left="0.7" right="0.7" top="0.75" bottom="0.75" header="0.3" footer="0.3"/>
  <ignoredErrors>
    <ignoredError sqref="G19 G5:G16" formulaRange="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326"/>
  <sheetViews>
    <sheetView tabSelected="1" zoomScale="70" zoomScaleNormal="70" workbookViewId="0">
      <selection activeCell="D10" sqref="D10"/>
    </sheetView>
  </sheetViews>
  <sheetFormatPr defaultColWidth="8.85546875" defaultRowHeight="18.75" customHeight="1" x14ac:dyDescent="0.25"/>
  <cols>
    <col min="1" max="1" width="8.85546875" style="13"/>
    <col min="2" max="2" width="18.140625" style="15" customWidth="1"/>
    <col min="3" max="3" width="19" style="15" bestFit="1" customWidth="1"/>
    <col min="4" max="4" width="34.7109375" style="15" customWidth="1"/>
    <col min="5" max="20" width="9.85546875" style="15" customWidth="1"/>
    <col min="21" max="21" width="12.28515625" style="15" bestFit="1" customWidth="1"/>
    <col min="22" max="22" width="13.28515625" style="15" customWidth="1"/>
    <col min="23" max="80" width="8.85546875" style="13"/>
    <col min="81" max="88" width="8.85546875" style="14"/>
    <col min="89" max="16384" width="8.85546875" style="15"/>
  </cols>
  <sheetData>
    <row r="1" spans="1:88" s="13" customFormat="1" ht="18.75" customHeight="1" thickBot="1" x14ac:dyDescent="0.3"/>
    <row r="2" spans="1:88" ht="30" customHeight="1" thickBot="1" x14ac:dyDescent="0.3">
      <c r="B2" s="379" t="s">
        <v>89</v>
      </c>
      <c r="C2" s="380"/>
      <c r="D2" s="381"/>
      <c r="E2" s="13"/>
      <c r="F2" s="373" t="s">
        <v>200</v>
      </c>
      <c r="G2" s="374"/>
      <c r="H2" s="374"/>
      <c r="I2" s="374"/>
      <c r="J2" s="374"/>
      <c r="K2" s="374"/>
      <c r="L2" s="374"/>
      <c r="M2" s="374"/>
      <c r="N2" s="374"/>
      <c r="O2" s="374"/>
      <c r="P2" s="374"/>
      <c r="Q2" s="374"/>
      <c r="R2" s="374"/>
      <c r="S2" s="374"/>
      <c r="T2" s="374"/>
      <c r="U2" s="375"/>
      <c r="V2" s="13"/>
    </row>
    <row r="3" spans="1:88" ht="18.75" customHeight="1" thickBot="1" x14ac:dyDescent="0.3">
      <c r="B3" s="16" t="s">
        <v>16</v>
      </c>
      <c r="C3" s="11" t="s">
        <v>110</v>
      </c>
      <c r="D3" s="17" t="s">
        <v>33</v>
      </c>
      <c r="E3" s="13"/>
      <c r="F3" s="12" t="s">
        <v>114</v>
      </c>
      <c r="G3" s="376" t="s">
        <v>0</v>
      </c>
      <c r="H3" s="377"/>
      <c r="I3" s="378" t="s">
        <v>1</v>
      </c>
      <c r="J3" s="377"/>
      <c r="K3" s="378" t="s">
        <v>2</v>
      </c>
      <c r="L3" s="377"/>
      <c r="M3" s="378" t="s">
        <v>3</v>
      </c>
      <c r="N3" s="377"/>
      <c r="O3" s="378" t="s">
        <v>4</v>
      </c>
      <c r="P3" s="377"/>
      <c r="Q3" s="378" t="s">
        <v>5</v>
      </c>
      <c r="R3" s="377"/>
      <c r="S3" s="18" t="s">
        <v>6</v>
      </c>
      <c r="T3" s="18" t="s">
        <v>7</v>
      </c>
      <c r="U3" s="19" t="s">
        <v>8</v>
      </c>
      <c r="V3" s="13"/>
    </row>
    <row r="4" spans="1:88" ht="18.75" customHeight="1" thickTop="1" x14ac:dyDescent="0.25">
      <c r="B4" s="20" t="str">
        <f>START!F10</f>
        <v>Bench Press</v>
      </c>
      <c r="C4" s="218">
        <f>START!$H$18*92.5%</f>
        <v>87.962264150943398</v>
      </c>
      <c r="D4" s="100" t="str">
        <f>IFERROR($S$124,"?")</f>
        <v>?</v>
      </c>
      <c r="E4" s="13"/>
      <c r="F4" s="371">
        <v>1</v>
      </c>
      <c r="G4" s="206">
        <v>10</v>
      </c>
      <c r="H4" s="207">
        <v>0.6</v>
      </c>
      <c r="I4" s="208">
        <v>10</v>
      </c>
      <c r="J4" s="207">
        <v>0.6</v>
      </c>
      <c r="K4" s="208">
        <v>10</v>
      </c>
      <c r="L4" s="207">
        <v>0.6</v>
      </c>
      <c r="M4" s="209">
        <v>0</v>
      </c>
      <c r="N4" s="209">
        <v>0</v>
      </c>
      <c r="O4" s="209">
        <v>0</v>
      </c>
      <c r="P4" s="209">
        <v>0</v>
      </c>
      <c r="Q4" s="209">
        <v>0</v>
      </c>
      <c r="R4" s="209">
        <v>0</v>
      </c>
      <c r="S4" s="25">
        <f>L4</f>
        <v>0.6</v>
      </c>
      <c r="T4" s="22">
        <v>0.73333333333333339</v>
      </c>
      <c r="U4" s="217">
        <f t="shared" ref="U4:U11" si="0">S4-T4</f>
        <v>-0.13333333333333341</v>
      </c>
      <c r="V4" s="13"/>
    </row>
    <row r="5" spans="1:88" ht="18.75" customHeight="1" x14ac:dyDescent="0.25">
      <c r="B5" s="26" t="s">
        <v>12</v>
      </c>
      <c r="C5" s="219">
        <f>START!$H$20*92.5%</f>
        <v>109.78021978021978</v>
      </c>
      <c r="D5" s="101" t="str">
        <f>IFERROR($S$135,"?")</f>
        <v>?</v>
      </c>
      <c r="E5" s="13"/>
      <c r="F5" s="372"/>
      <c r="G5" s="203">
        <v>8</v>
      </c>
      <c r="H5" s="204">
        <f>J5-5%</f>
        <v>0.62666666666666659</v>
      </c>
      <c r="I5" s="205">
        <v>8</v>
      </c>
      <c r="J5" s="204">
        <f>L5-5%</f>
        <v>0.67666666666666664</v>
      </c>
      <c r="K5" s="205" t="s">
        <v>10</v>
      </c>
      <c r="L5" s="204">
        <f>T5-5%</f>
        <v>0.72666666666666668</v>
      </c>
      <c r="M5" s="209">
        <v>0</v>
      </c>
      <c r="N5" s="209">
        <v>0</v>
      </c>
      <c r="O5" s="209">
        <v>0</v>
      </c>
      <c r="P5" s="209">
        <v>0</v>
      </c>
      <c r="Q5" s="209">
        <v>0</v>
      </c>
      <c r="R5" s="209">
        <v>0</v>
      </c>
      <c r="S5" s="30">
        <f>L5</f>
        <v>0.72666666666666668</v>
      </c>
      <c r="T5" s="28">
        <v>0.77666666666666673</v>
      </c>
      <c r="U5" s="31">
        <f t="shared" si="0"/>
        <v>-5.0000000000000044E-2</v>
      </c>
      <c r="V5" s="13"/>
    </row>
    <row r="6" spans="1:88" ht="18.75" customHeight="1" x14ac:dyDescent="0.25">
      <c r="B6" s="20" t="str">
        <f>START!F11</f>
        <v>Deadlift</v>
      </c>
      <c r="C6" s="218">
        <f>START!$H$19*92.5%</f>
        <v>118.31395348837211</v>
      </c>
      <c r="D6" s="100" t="str">
        <f>IFERROR($S$147,"?")</f>
        <v>?</v>
      </c>
      <c r="E6" s="13"/>
      <c r="F6" s="371">
        <v>2</v>
      </c>
      <c r="G6" s="210">
        <v>10</v>
      </c>
      <c r="H6" s="211">
        <v>0.6</v>
      </c>
      <c r="I6" s="212">
        <v>10</v>
      </c>
      <c r="J6" s="211">
        <v>0.6</v>
      </c>
      <c r="K6" s="212">
        <v>10</v>
      </c>
      <c r="L6" s="211">
        <v>0.6</v>
      </c>
      <c r="M6" s="209">
        <v>0</v>
      </c>
      <c r="N6" s="209">
        <v>0</v>
      </c>
      <c r="O6" s="209">
        <v>0</v>
      </c>
      <c r="P6" s="209">
        <v>0</v>
      </c>
      <c r="Q6" s="209">
        <v>0</v>
      </c>
      <c r="R6" s="209">
        <v>0</v>
      </c>
      <c r="S6" s="25">
        <f>L6</f>
        <v>0.6</v>
      </c>
      <c r="T6" s="22">
        <v>0.73333333333333339</v>
      </c>
      <c r="U6" s="217">
        <f t="shared" si="0"/>
        <v>-0.13333333333333341</v>
      </c>
      <c r="V6" s="13"/>
    </row>
    <row r="7" spans="1:88" ht="18.75" customHeight="1" thickBot="1" x14ac:dyDescent="0.3">
      <c r="B7" s="164" t="s">
        <v>13</v>
      </c>
      <c r="C7" s="220">
        <f>START!$H$21*92.5%</f>
        <v>53.779069767441868</v>
      </c>
      <c r="D7" s="165" t="str">
        <f>IFERROR($S$142,"?")</f>
        <v>?</v>
      </c>
      <c r="E7" s="13"/>
      <c r="F7" s="372"/>
      <c r="G7" s="203">
        <v>6</v>
      </c>
      <c r="H7" s="204">
        <f>J7</f>
        <v>0.73333333333333328</v>
      </c>
      <c r="I7" s="205">
        <v>6</v>
      </c>
      <c r="J7" s="204">
        <f>L7-5%</f>
        <v>0.73333333333333328</v>
      </c>
      <c r="K7" s="205">
        <v>6</v>
      </c>
      <c r="L7" s="204">
        <f>N7</f>
        <v>0.78333333333333333</v>
      </c>
      <c r="M7" s="5">
        <v>6</v>
      </c>
      <c r="N7" s="204">
        <f>T7-5%</f>
        <v>0.78333333333333333</v>
      </c>
      <c r="O7" s="209">
        <v>0</v>
      </c>
      <c r="P7" s="209">
        <v>0</v>
      </c>
      <c r="Q7" s="209">
        <v>0</v>
      </c>
      <c r="R7" s="209">
        <v>0</v>
      </c>
      <c r="S7" s="33">
        <f>N7</f>
        <v>0.78333333333333333</v>
      </c>
      <c r="T7" s="28">
        <v>0.83333333333333337</v>
      </c>
      <c r="U7" s="31">
        <f t="shared" si="0"/>
        <v>-5.0000000000000044E-2</v>
      </c>
      <c r="V7" s="13"/>
    </row>
    <row r="8" spans="1:88" ht="18.75" customHeight="1" thickBot="1" x14ac:dyDescent="0.3">
      <c r="B8" s="13"/>
      <c r="C8" s="13"/>
      <c r="D8" s="13"/>
      <c r="E8" s="13"/>
      <c r="F8" s="371">
        <v>3</v>
      </c>
      <c r="G8" s="210">
        <v>10</v>
      </c>
      <c r="H8" s="211">
        <v>0.6</v>
      </c>
      <c r="I8" s="212">
        <v>10</v>
      </c>
      <c r="J8" s="211">
        <v>0.6</v>
      </c>
      <c r="K8" s="212">
        <v>10</v>
      </c>
      <c r="L8" s="211">
        <v>0.6</v>
      </c>
      <c r="M8" s="209">
        <v>0</v>
      </c>
      <c r="N8" s="209">
        <v>0</v>
      </c>
      <c r="O8" s="209">
        <v>0</v>
      </c>
      <c r="P8" s="209">
        <v>0</v>
      </c>
      <c r="Q8" s="209">
        <v>0</v>
      </c>
      <c r="R8" s="209">
        <v>0</v>
      </c>
      <c r="S8" s="25">
        <f>L8</f>
        <v>0.6</v>
      </c>
      <c r="T8" s="22">
        <v>0.73333333333333339</v>
      </c>
      <c r="U8" s="217">
        <f t="shared" si="0"/>
        <v>-0.13333333333333341</v>
      </c>
      <c r="V8" s="13"/>
    </row>
    <row r="9" spans="1:88" ht="18.75" customHeight="1" thickBot="1" x14ac:dyDescent="0.35">
      <c r="B9" s="99" t="s">
        <v>9</v>
      </c>
      <c r="C9" s="158">
        <v>5</v>
      </c>
      <c r="D9" s="13"/>
      <c r="E9" s="13"/>
      <c r="F9" s="372"/>
      <c r="G9" s="203">
        <v>4</v>
      </c>
      <c r="H9" s="204">
        <f>T9-5%</f>
        <v>0.83333333333333326</v>
      </c>
      <c r="I9" s="205">
        <v>4</v>
      </c>
      <c r="J9" s="204">
        <f>H9</f>
        <v>0.83333333333333326</v>
      </c>
      <c r="K9" s="205">
        <v>4</v>
      </c>
      <c r="L9" s="204">
        <f>J9</f>
        <v>0.83333333333333326</v>
      </c>
      <c r="M9" s="205">
        <v>4</v>
      </c>
      <c r="N9" s="204">
        <f>L9</f>
        <v>0.83333333333333326</v>
      </c>
      <c r="O9" s="213">
        <v>4</v>
      </c>
      <c r="P9" s="214">
        <f>N9</f>
        <v>0.83333333333333326</v>
      </c>
      <c r="Q9" s="209">
        <v>0</v>
      </c>
      <c r="R9" s="209">
        <v>0</v>
      </c>
      <c r="S9" s="33">
        <f>H9</f>
        <v>0.83333333333333326</v>
      </c>
      <c r="T9" s="28">
        <v>0.8833333333333333</v>
      </c>
      <c r="U9" s="31">
        <f t="shared" si="0"/>
        <v>-5.0000000000000044E-2</v>
      </c>
      <c r="V9" s="13"/>
    </row>
    <row r="10" spans="1:88" ht="18.75" customHeight="1" x14ac:dyDescent="0.25">
      <c r="B10" s="13"/>
      <c r="C10" s="13"/>
      <c r="D10" s="13"/>
      <c r="E10" s="13"/>
      <c r="F10" s="371">
        <v>4</v>
      </c>
      <c r="G10" s="210">
        <v>10</v>
      </c>
      <c r="H10" s="211">
        <v>0.6</v>
      </c>
      <c r="I10" s="212">
        <v>10</v>
      </c>
      <c r="J10" s="211">
        <v>0.6</v>
      </c>
      <c r="K10" s="212">
        <v>10</v>
      </c>
      <c r="L10" s="211">
        <v>0.6</v>
      </c>
      <c r="M10" s="209">
        <v>0</v>
      </c>
      <c r="N10" s="209">
        <v>0</v>
      </c>
      <c r="O10" s="209">
        <v>0</v>
      </c>
      <c r="P10" s="209">
        <v>0</v>
      </c>
      <c r="Q10" s="209">
        <v>0</v>
      </c>
      <c r="R10" s="209">
        <v>0</v>
      </c>
      <c r="S10" s="25">
        <f>L10</f>
        <v>0.6</v>
      </c>
      <c r="T10" s="22">
        <v>0.73333333333333339</v>
      </c>
      <c r="U10" s="217">
        <f t="shared" si="0"/>
        <v>-0.13333333333333341</v>
      </c>
      <c r="V10" s="13"/>
    </row>
    <row r="11" spans="1:88" ht="18.75" customHeight="1" x14ac:dyDescent="0.25">
      <c r="B11" s="13"/>
      <c r="C11" s="13"/>
      <c r="D11" s="13"/>
      <c r="E11" s="13"/>
      <c r="F11" s="372"/>
      <c r="G11" s="215" t="s">
        <v>14</v>
      </c>
      <c r="H11" s="216">
        <f>T11-5%</f>
        <v>0.89</v>
      </c>
      <c r="I11" s="5">
        <v>2</v>
      </c>
      <c r="J11" s="216">
        <f>H11</f>
        <v>0.89</v>
      </c>
      <c r="K11" s="5">
        <v>2</v>
      </c>
      <c r="L11" s="216">
        <f>J11-5%</f>
        <v>0.84</v>
      </c>
      <c r="M11" s="5">
        <v>2</v>
      </c>
      <c r="N11" s="216">
        <f>L11</f>
        <v>0.84</v>
      </c>
      <c r="O11" s="5">
        <v>2</v>
      </c>
      <c r="P11" s="216">
        <f>L11</f>
        <v>0.84</v>
      </c>
      <c r="Q11" s="5">
        <v>2</v>
      </c>
      <c r="R11" s="216">
        <f>L11</f>
        <v>0.84</v>
      </c>
      <c r="S11" s="37">
        <f>H11</f>
        <v>0.89</v>
      </c>
      <c r="T11" s="36">
        <v>0.94000000000000006</v>
      </c>
      <c r="U11" s="38">
        <f t="shared" si="0"/>
        <v>-5.0000000000000044E-2</v>
      </c>
      <c r="V11" s="13"/>
    </row>
    <row r="12" spans="1:88" ht="18.75" customHeight="1" x14ac:dyDescent="0.25">
      <c r="B12" s="13"/>
      <c r="C12" s="13"/>
      <c r="D12" s="13"/>
      <c r="E12" s="13"/>
      <c r="F12" s="371">
        <v>5</v>
      </c>
      <c r="G12" s="383" t="s">
        <v>128</v>
      </c>
      <c r="H12" s="384"/>
      <c r="I12" s="384"/>
      <c r="J12" s="384"/>
      <c r="K12" s="384"/>
      <c r="L12" s="384"/>
      <c r="M12" s="384"/>
      <c r="N12" s="384"/>
      <c r="O12" s="384"/>
      <c r="P12" s="384"/>
      <c r="Q12" s="384"/>
      <c r="R12" s="384"/>
      <c r="S12" s="384"/>
      <c r="T12" s="384"/>
      <c r="U12" s="385"/>
      <c r="V12" s="13"/>
    </row>
    <row r="13" spans="1:88" ht="18.75" customHeight="1" thickBot="1" x14ac:dyDescent="0.3">
      <c r="B13" s="13"/>
      <c r="C13" s="13"/>
      <c r="D13" s="13"/>
      <c r="E13" s="13"/>
      <c r="F13" s="382"/>
      <c r="G13" s="386"/>
      <c r="H13" s="387"/>
      <c r="I13" s="387"/>
      <c r="J13" s="387"/>
      <c r="K13" s="387"/>
      <c r="L13" s="387"/>
      <c r="M13" s="387"/>
      <c r="N13" s="387"/>
      <c r="O13" s="387"/>
      <c r="P13" s="387"/>
      <c r="Q13" s="387"/>
      <c r="R13" s="387"/>
      <c r="S13" s="387"/>
      <c r="T13" s="387"/>
      <c r="U13" s="388"/>
      <c r="V13" s="13"/>
    </row>
    <row r="14" spans="1:88" ht="18.75" customHeight="1" thickBot="1" x14ac:dyDescent="0.3">
      <c r="B14" s="13"/>
      <c r="C14" s="13"/>
      <c r="D14" s="13"/>
      <c r="E14" s="13"/>
      <c r="F14" s="13"/>
      <c r="G14" s="13"/>
      <c r="H14" s="13"/>
      <c r="I14" s="13"/>
      <c r="J14" s="13"/>
      <c r="K14" s="13"/>
      <c r="L14" s="13"/>
      <c r="M14" s="13"/>
      <c r="N14" s="13"/>
      <c r="O14" s="13"/>
      <c r="P14" s="13"/>
      <c r="Q14" s="13"/>
      <c r="R14" s="13"/>
      <c r="S14" s="13"/>
      <c r="T14" s="13"/>
      <c r="U14" s="13"/>
      <c r="V14" s="13"/>
    </row>
    <row r="15" spans="1:88" s="42" customFormat="1" ht="18.75" customHeight="1" thickBot="1" x14ac:dyDescent="0.35">
      <c r="A15" s="39"/>
      <c r="B15" s="40" t="s">
        <v>114</v>
      </c>
      <c r="C15" s="178" t="s">
        <v>15</v>
      </c>
      <c r="D15" s="178" t="s">
        <v>16</v>
      </c>
      <c r="E15" s="369" t="s">
        <v>0</v>
      </c>
      <c r="F15" s="369"/>
      <c r="G15" s="369" t="s">
        <v>1</v>
      </c>
      <c r="H15" s="369"/>
      <c r="I15" s="369" t="s">
        <v>2</v>
      </c>
      <c r="J15" s="369"/>
      <c r="K15" s="369" t="s">
        <v>3</v>
      </c>
      <c r="L15" s="369"/>
      <c r="M15" s="369" t="s">
        <v>4</v>
      </c>
      <c r="N15" s="369"/>
      <c r="O15" s="369" t="s">
        <v>5</v>
      </c>
      <c r="P15" s="369"/>
      <c r="Q15" s="369"/>
      <c r="R15" s="369"/>
      <c r="S15" s="369"/>
      <c r="T15" s="370"/>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41"/>
      <c r="CD15" s="41"/>
      <c r="CE15" s="41"/>
      <c r="CF15" s="41"/>
      <c r="CG15" s="41"/>
      <c r="CH15" s="41"/>
      <c r="CI15" s="41"/>
      <c r="CJ15" s="41"/>
    </row>
    <row r="16" spans="1:88" ht="18.75" customHeight="1" x14ac:dyDescent="0.25">
      <c r="B16" s="306" t="s">
        <v>115</v>
      </c>
      <c r="C16" s="347" t="s">
        <v>92</v>
      </c>
      <c r="D16" s="169" t="str">
        <f>START!$F$10</f>
        <v>Bench Press</v>
      </c>
      <c r="E16" s="169">
        <f>$G$5</f>
        <v>8</v>
      </c>
      <c r="F16" s="169">
        <f>MROUND($C$4*$H$5,$C$9)</f>
        <v>55</v>
      </c>
      <c r="G16" s="169">
        <f>$I$5</f>
        <v>8</v>
      </c>
      <c r="H16" s="169">
        <f>MROUND($C$4*$J$5,$C$9)</f>
        <v>60</v>
      </c>
      <c r="I16" s="151" t="s">
        <v>10</v>
      </c>
      <c r="J16" s="169">
        <f>MROUND($C$4*$L$5,$C$9)</f>
        <v>65</v>
      </c>
      <c r="K16" s="48"/>
      <c r="L16" s="48"/>
      <c r="M16" s="48"/>
      <c r="N16" s="48"/>
      <c r="O16" s="48"/>
      <c r="P16" s="48"/>
      <c r="Q16" s="317" t="s">
        <v>11</v>
      </c>
      <c r="R16" s="318"/>
      <c r="S16" s="321" t="str">
        <f>IFERROR($J$16/VLOOKUP($I$16,Config!$C:$G,5,FALSE),"?")</f>
        <v>?</v>
      </c>
      <c r="T16" s="322"/>
      <c r="U16" s="13"/>
      <c r="V16" s="13"/>
    </row>
    <row r="17" spans="2:22" ht="18.75" customHeight="1" x14ac:dyDescent="0.25">
      <c r="B17" s="307"/>
      <c r="C17" s="348"/>
      <c r="D17" s="113" t="str">
        <f>START!$F$13</f>
        <v>Seated OHP</v>
      </c>
      <c r="E17" s="172">
        <f>$G$4</f>
        <v>10</v>
      </c>
      <c r="F17" s="172">
        <f>MROUND($C$7*$H$4,$C$9)</f>
        <v>30</v>
      </c>
      <c r="G17" s="172">
        <f>$I$4</f>
        <v>10</v>
      </c>
      <c r="H17" s="172">
        <f>MROUND($C$7*$J$4,$C$9)</f>
        <v>30</v>
      </c>
      <c r="I17" s="172">
        <f>$K$4</f>
        <v>10</v>
      </c>
      <c r="J17" s="172">
        <f>MROUND($C$7*$L$4,$C$9)</f>
        <v>30</v>
      </c>
      <c r="K17" s="43"/>
      <c r="L17" s="43"/>
      <c r="M17" s="43"/>
      <c r="N17" s="43"/>
      <c r="O17" s="43"/>
      <c r="P17" s="43"/>
      <c r="Q17" s="319"/>
      <c r="R17" s="320"/>
      <c r="S17" s="323"/>
      <c r="T17" s="324"/>
      <c r="U17" s="13"/>
      <c r="V17" s="13"/>
    </row>
    <row r="18" spans="2:22" ht="18.75" customHeight="1" x14ac:dyDescent="0.25">
      <c r="B18" s="307"/>
      <c r="C18" s="348"/>
      <c r="D18" s="172" t="str">
        <f>START!$C$10</f>
        <v>Dumbbell Bench Press</v>
      </c>
      <c r="E18" s="172">
        <v>8</v>
      </c>
      <c r="F18" s="44"/>
      <c r="G18" s="172">
        <v>8</v>
      </c>
      <c r="H18" s="44"/>
      <c r="I18" s="172">
        <v>8</v>
      </c>
      <c r="J18" s="44"/>
      <c r="K18" s="172">
        <v>8</v>
      </c>
      <c r="L18" s="44"/>
      <c r="M18" s="43"/>
      <c r="N18" s="43"/>
      <c r="O18" s="43"/>
      <c r="P18" s="43"/>
      <c r="Q18" s="171"/>
      <c r="R18" s="172"/>
      <c r="S18" s="172"/>
      <c r="T18" s="114"/>
      <c r="U18" s="13"/>
      <c r="V18" s="13"/>
    </row>
    <row r="19" spans="2:22" ht="18.75" customHeight="1" x14ac:dyDescent="0.25">
      <c r="B19" s="307"/>
      <c r="C19" s="348"/>
      <c r="D19" s="172" t="str">
        <f>START!$C$16</f>
        <v>Lateral Cable Raise</v>
      </c>
      <c r="E19" s="172">
        <v>10</v>
      </c>
      <c r="F19" s="44"/>
      <c r="G19" s="172">
        <v>10</v>
      </c>
      <c r="H19" s="44"/>
      <c r="I19" s="148" t="s">
        <v>19</v>
      </c>
      <c r="J19" s="44"/>
      <c r="K19" s="43"/>
      <c r="L19" s="43"/>
      <c r="M19" s="43"/>
      <c r="N19" s="43"/>
      <c r="O19" s="43"/>
      <c r="P19" s="43"/>
      <c r="Q19" s="295" t="s">
        <v>18</v>
      </c>
      <c r="R19" s="296"/>
      <c r="S19" s="296"/>
      <c r="T19" s="114" t="str">
        <f>IFERROR(E16+G16+I16+E18+G18+I18+K18,"?")</f>
        <v>?</v>
      </c>
      <c r="U19" s="13"/>
      <c r="V19" s="13"/>
    </row>
    <row r="20" spans="2:22" ht="18.75" customHeight="1" x14ac:dyDescent="0.25">
      <c r="B20" s="307"/>
      <c r="C20" s="348"/>
      <c r="D20" s="172" t="str">
        <f>START!$C$17</f>
        <v>Cable Rear Lateral Raise</v>
      </c>
      <c r="E20" s="172">
        <v>12</v>
      </c>
      <c r="F20" s="45"/>
      <c r="G20" s="172">
        <v>12</v>
      </c>
      <c r="H20" s="45"/>
      <c r="I20" s="148" t="s">
        <v>19</v>
      </c>
      <c r="J20" s="45"/>
      <c r="K20" s="43"/>
      <c r="L20" s="43"/>
      <c r="M20" s="43"/>
      <c r="N20" s="43"/>
      <c r="O20" s="43"/>
      <c r="P20" s="43"/>
      <c r="Q20" s="295" t="s">
        <v>20</v>
      </c>
      <c r="R20" s="296"/>
      <c r="S20" s="296"/>
      <c r="T20" s="114" t="str">
        <f>IFERROR(E17+G17+I17+E19+G19+I19+E20+G20+I20,"?")</f>
        <v>?</v>
      </c>
      <c r="U20" s="13"/>
      <c r="V20" s="13"/>
    </row>
    <row r="21" spans="2:22" ht="18.75" customHeight="1" thickBot="1" x14ac:dyDescent="0.3">
      <c r="B21" s="307"/>
      <c r="C21" s="349"/>
      <c r="D21" s="173" t="str">
        <f>START!$C$14</f>
        <v>Cable Tricep Extensions</v>
      </c>
      <c r="E21" s="173">
        <v>12</v>
      </c>
      <c r="F21" s="55"/>
      <c r="G21" s="173">
        <v>12</v>
      </c>
      <c r="H21" s="55"/>
      <c r="I21" s="173">
        <v>12</v>
      </c>
      <c r="J21" s="55"/>
      <c r="K21" s="149" t="s">
        <v>21</v>
      </c>
      <c r="L21" s="55"/>
      <c r="M21" s="53"/>
      <c r="N21" s="53"/>
      <c r="O21" s="53"/>
      <c r="P21" s="53"/>
      <c r="Q21" s="354" t="s">
        <v>22</v>
      </c>
      <c r="R21" s="355"/>
      <c r="S21" s="355"/>
      <c r="T21" s="115" t="str">
        <f>IFERROR(E21+G21+I21+K21,"?")</f>
        <v>?</v>
      </c>
      <c r="U21" s="13"/>
      <c r="V21" s="13"/>
    </row>
    <row r="22" spans="2:22" ht="18.75" customHeight="1" x14ac:dyDescent="0.25">
      <c r="B22" s="307"/>
      <c r="C22" s="297" t="s">
        <v>190</v>
      </c>
      <c r="D22" s="98" t="s">
        <v>23</v>
      </c>
      <c r="E22" s="137">
        <v>10</v>
      </c>
      <c r="F22" s="47"/>
      <c r="G22" s="137">
        <v>10</v>
      </c>
      <c r="H22" s="47"/>
      <c r="I22" s="137">
        <v>10</v>
      </c>
      <c r="J22" s="47"/>
      <c r="K22" s="48"/>
      <c r="L22" s="48"/>
      <c r="M22" s="48"/>
      <c r="N22" s="48"/>
      <c r="O22" s="48"/>
      <c r="P22" s="48"/>
      <c r="Q22" s="136"/>
      <c r="R22" s="137"/>
      <c r="S22" s="137"/>
      <c r="T22" s="49"/>
      <c r="U22" s="13"/>
      <c r="V22" s="13"/>
    </row>
    <row r="23" spans="2:22" ht="18.75" customHeight="1" x14ac:dyDescent="0.25">
      <c r="B23" s="307"/>
      <c r="C23" s="298"/>
      <c r="D23" s="168" t="str">
        <f>START!$C$19</f>
        <v>Lat Pulldowns</v>
      </c>
      <c r="E23" s="168">
        <v>12</v>
      </c>
      <c r="F23" s="50"/>
      <c r="G23" s="168">
        <v>12</v>
      </c>
      <c r="H23" s="50"/>
      <c r="I23" s="168">
        <v>12</v>
      </c>
      <c r="J23" s="50"/>
      <c r="K23" s="148" t="s">
        <v>21</v>
      </c>
      <c r="L23" s="50"/>
      <c r="M23" s="43"/>
      <c r="N23" s="43"/>
      <c r="O23" s="43"/>
      <c r="P23" s="43"/>
      <c r="Q23" s="314" t="s">
        <v>24</v>
      </c>
      <c r="R23" s="315"/>
      <c r="S23" s="315"/>
      <c r="T23" s="51" t="str">
        <f>IFERROR(G23+I23+K23+E23+E24+G24+I24+K24,"?")</f>
        <v>?</v>
      </c>
      <c r="U23" s="13"/>
      <c r="V23" s="13"/>
    </row>
    <row r="24" spans="2:22" ht="18.75" customHeight="1" x14ac:dyDescent="0.25">
      <c r="B24" s="307"/>
      <c r="C24" s="298"/>
      <c r="D24" s="168" t="str">
        <f>START!$C$21</f>
        <v>Machine Rows</v>
      </c>
      <c r="E24" s="168">
        <v>12</v>
      </c>
      <c r="F24" s="50"/>
      <c r="G24" s="168">
        <v>12</v>
      </c>
      <c r="H24" s="50"/>
      <c r="I24" s="168">
        <v>12</v>
      </c>
      <c r="J24" s="50"/>
      <c r="K24" s="148" t="s">
        <v>21</v>
      </c>
      <c r="L24" s="50"/>
      <c r="M24" s="43"/>
      <c r="N24" s="43"/>
      <c r="O24" s="43"/>
      <c r="P24" s="43"/>
      <c r="Q24" s="314" t="s">
        <v>25</v>
      </c>
      <c r="R24" s="315"/>
      <c r="S24" s="315"/>
      <c r="T24" s="51">
        <f>IFERROR(G22+I22+K22+E22,"?")</f>
        <v>30</v>
      </c>
      <c r="U24" s="13"/>
      <c r="V24" s="13"/>
    </row>
    <row r="25" spans="2:22" ht="18.75" customHeight="1" x14ac:dyDescent="0.25">
      <c r="B25" s="307"/>
      <c r="C25" s="298"/>
      <c r="D25" s="168" t="str">
        <f>START!$C$25</f>
        <v>Dumbbell Shrugs</v>
      </c>
      <c r="E25" s="168">
        <v>12</v>
      </c>
      <c r="F25" s="50"/>
      <c r="G25" s="168">
        <v>12</v>
      </c>
      <c r="H25" s="50"/>
      <c r="I25" s="168">
        <v>12</v>
      </c>
      <c r="J25" s="50"/>
      <c r="K25" s="148" t="s">
        <v>21</v>
      </c>
      <c r="L25" s="50"/>
      <c r="M25" s="43"/>
      <c r="N25" s="43"/>
      <c r="O25" s="43"/>
      <c r="P25" s="43"/>
      <c r="Q25" s="314" t="s">
        <v>26</v>
      </c>
      <c r="R25" s="315"/>
      <c r="S25" s="315"/>
      <c r="T25" s="51" t="str">
        <f>IFERROR(E25+G25+I25+K25,"?")</f>
        <v>?</v>
      </c>
      <c r="U25" s="13"/>
      <c r="V25" s="13"/>
    </row>
    <row r="26" spans="2:22" ht="18.75" customHeight="1" thickBot="1" x14ac:dyDescent="0.3">
      <c r="B26" s="307"/>
      <c r="C26" s="299"/>
      <c r="D26" s="167" t="str">
        <f>START!$C$23</f>
        <v>Dumbbell Curls</v>
      </c>
      <c r="E26" s="167">
        <v>12</v>
      </c>
      <c r="F26" s="52"/>
      <c r="G26" s="167">
        <v>12</v>
      </c>
      <c r="H26" s="52"/>
      <c r="I26" s="167">
        <v>12</v>
      </c>
      <c r="J26" s="52"/>
      <c r="K26" s="149" t="s">
        <v>21</v>
      </c>
      <c r="L26" s="52"/>
      <c r="M26" s="53"/>
      <c r="N26" s="53"/>
      <c r="O26" s="53"/>
      <c r="P26" s="53"/>
      <c r="Q26" s="293" t="s">
        <v>27</v>
      </c>
      <c r="R26" s="294"/>
      <c r="S26" s="294"/>
      <c r="T26" s="54" t="str">
        <f>IFERROR(E26+G26+I26+K26,"?")</f>
        <v>?</v>
      </c>
      <c r="U26" s="13"/>
      <c r="V26" s="13"/>
    </row>
    <row r="27" spans="2:22" ht="18.75" customHeight="1" x14ac:dyDescent="0.25">
      <c r="B27" s="307"/>
      <c r="C27" s="290" t="s">
        <v>93</v>
      </c>
      <c r="D27" s="174" t="str">
        <f>START!$F$12</f>
        <v>Squat</v>
      </c>
      <c r="E27" s="174">
        <f>$G$5</f>
        <v>8</v>
      </c>
      <c r="F27" s="174">
        <f>MROUND($C$5*$H$5,$C$9)</f>
        <v>70</v>
      </c>
      <c r="G27" s="174">
        <f>$I$5</f>
        <v>8</v>
      </c>
      <c r="H27" s="174">
        <f>MROUND($C$5*$J$5,$C$9)</f>
        <v>75</v>
      </c>
      <c r="I27" s="151" t="s">
        <v>10</v>
      </c>
      <c r="J27" s="174">
        <f>MROUND($C$5*$L$5,$C$9)</f>
        <v>80</v>
      </c>
      <c r="K27" s="48"/>
      <c r="L27" s="48"/>
      <c r="M27" s="48"/>
      <c r="N27" s="48"/>
      <c r="O27" s="48"/>
      <c r="P27" s="48"/>
      <c r="Q27" s="325" t="s">
        <v>11</v>
      </c>
      <c r="R27" s="326"/>
      <c r="S27" s="321" t="str">
        <f>IFERROR($J$27/VLOOKUP($I$27,Config!$C:$G,5,FALSE),"?")</f>
        <v>?</v>
      </c>
      <c r="T27" s="322"/>
      <c r="U27" s="13"/>
      <c r="V27" s="13"/>
    </row>
    <row r="28" spans="2:22" ht="18.75" customHeight="1" thickBot="1" x14ac:dyDescent="0.3">
      <c r="B28" s="307"/>
      <c r="C28" s="291"/>
      <c r="D28" s="166" t="str">
        <f>START!$C$26</f>
        <v>Leg Press</v>
      </c>
      <c r="E28" s="166">
        <v>10</v>
      </c>
      <c r="F28" s="44"/>
      <c r="G28" s="166">
        <v>10</v>
      </c>
      <c r="H28" s="44"/>
      <c r="I28" s="148" t="s">
        <v>19</v>
      </c>
      <c r="J28" s="44"/>
      <c r="K28" s="43"/>
      <c r="L28" s="43"/>
      <c r="M28" s="43"/>
      <c r="N28" s="43"/>
      <c r="O28" s="43"/>
      <c r="P28" s="43"/>
      <c r="Q28" s="327"/>
      <c r="R28" s="328"/>
      <c r="S28" s="323"/>
      <c r="T28" s="324"/>
      <c r="U28" s="13"/>
      <c r="V28" s="13"/>
    </row>
    <row r="29" spans="2:22" ht="18.75" customHeight="1" x14ac:dyDescent="0.25">
      <c r="B29" s="307"/>
      <c r="C29" s="291"/>
      <c r="D29" s="166" t="str">
        <f>START!$C$28</f>
        <v>Lying Leg Curls</v>
      </c>
      <c r="E29" s="166">
        <v>12</v>
      </c>
      <c r="F29" s="44"/>
      <c r="G29" s="166">
        <v>12</v>
      </c>
      <c r="H29" s="44"/>
      <c r="I29" s="166">
        <v>12</v>
      </c>
      <c r="J29" s="44"/>
      <c r="K29" s="148" t="s">
        <v>21</v>
      </c>
      <c r="L29" s="44"/>
      <c r="M29" s="43"/>
      <c r="N29" s="43"/>
      <c r="O29" s="43"/>
      <c r="P29" s="43"/>
      <c r="Q29" s="310" t="s">
        <v>28</v>
      </c>
      <c r="R29" s="311"/>
      <c r="S29" s="311"/>
      <c r="T29" s="117" t="str">
        <f>IFERROR(E27+G27+I27+E28+G28+I28,"?")</f>
        <v>?</v>
      </c>
      <c r="U29" s="13"/>
      <c r="V29" s="13"/>
    </row>
    <row r="30" spans="2:22" ht="18.75" customHeight="1" x14ac:dyDescent="0.25">
      <c r="B30" s="307"/>
      <c r="C30" s="291"/>
      <c r="D30" s="166" t="str">
        <f>START!$C$30</f>
        <v>Standing Calve Raises</v>
      </c>
      <c r="E30" s="166">
        <v>12</v>
      </c>
      <c r="F30" s="44"/>
      <c r="G30" s="166">
        <v>12</v>
      </c>
      <c r="H30" s="44"/>
      <c r="I30" s="166">
        <v>12</v>
      </c>
      <c r="J30" s="44"/>
      <c r="K30" s="148" t="s">
        <v>21</v>
      </c>
      <c r="L30" s="44"/>
      <c r="M30" s="43"/>
      <c r="N30" s="43"/>
      <c r="O30" s="43"/>
      <c r="P30" s="43"/>
      <c r="Q30" s="310" t="s">
        <v>29</v>
      </c>
      <c r="R30" s="311"/>
      <c r="S30" s="311"/>
      <c r="T30" s="117" t="str">
        <f>IFERROR(E29+G29+I29+K29,"?")</f>
        <v>?</v>
      </c>
      <c r="U30" s="13"/>
      <c r="V30" s="13"/>
    </row>
    <row r="31" spans="2:22" ht="18.75" customHeight="1" thickBot="1" x14ac:dyDescent="0.3">
      <c r="B31" s="307"/>
      <c r="C31" s="292"/>
      <c r="D31" s="176"/>
      <c r="E31" s="176"/>
      <c r="F31" s="176"/>
      <c r="G31" s="176"/>
      <c r="H31" s="176"/>
      <c r="I31" s="176"/>
      <c r="J31" s="176"/>
      <c r="K31" s="176"/>
      <c r="L31" s="176"/>
      <c r="M31" s="53"/>
      <c r="N31" s="53"/>
      <c r="O31" s="53"/>
      <c r="P31" s="53"/>
      <c r="Q31" s="312" t="s">
        <v>30</v>
      </c>
      <c r="R31" s="313"/>
      <c r="S31" s="313"/>
      <c r="T31" s="118" t="str">
        <f>IFERROR(E30+G30+I30+K30,"?")</f>
        <v>?</v>
      </c>
      <c r="U31" s="13"/>
      <c r="V31" s="13"/>
    </row>
    <row r="32" spans="2:22" ht="18.75" customHeight="1" x14ac:dyDescent="0.25">
      <c r="B32" s="307"/>
      <c r="C32" s="345" t="s">
        <v>31</v>
      </c>
      <c r="D32" s="345"/>
      <c r="E32" s="345"/>
      <c r="F32" s="345"/>
      <c r="G32" s="345"/>
      <c r="H32" s="345"/>
      <c r="I32" s="345"/>
      <c r="J32" s="345"/>
      <c r="K32" s="345"/>
      <c r="L32" s="345"/>
      <c r="M32" s="345"/>
      <c r="N32" s="345"/>
      <c r="O32" s="345"/>
      <c r="P32" s="345"/>
      <c r="Q32" s="345"/>
      <c r="R32" s="345"/>
      <c r="S32" s="345"/>
      <c r="T32" s="346"/>
      <c r="U32" s="13"/>
      <c r="V32" s="13"/>
    </row>
    <row r="33" spans="2:22" ht="18.75" customHeight="1" thickBot="1" x14ac:dyDescent="0.3">
      <c r="B33" s="307"/>
      <c r="C33" s="345"/>
      <c r="D33" s="345"/>
      <c r="E33" s="345"/>
      <c r="F33" s="345"/>
      <c r="G33" s="345"/>
      <c r="H33" s="345"/>
      <c r="I33" s="345"/>
      <c r="J33" s="345"/>
      <c r="K33" s="345"/>
      <c r="L33" s="345"/>
      <c r="M33" s="345"/>
      <c r="N33" s="345"/>
      <c r="O33" s="345"/>
      <c r="P33" s="345"/>
      <c r="Q33" s="345"/>
      <c r="R33" s="345"/>
      <c r="S33" s="345"/>
      <c r="T33" s="346"/>
      <c r="U33" s="13"/>
      <c r="V33" s="13"/>
    </row>
    <row r="34" spans="2:22" ht="18.75" customHeight="1" x14ac:dyDescent="0.25">
      <c r="B34" s="367"/>
      <c r="C34" s="347" t="s">
        <v>32</v>
      </c>
      <c r="D34" s="169" t="str">
        <f>D17</f>
        <v>Seated OHP</v>
      </c>
      <c r="E34" s="169">
        <f>$G$5</f>
        <v>8</v>
      </c>
      <c r="F34" s="169">
        <f>MROUND($C$7*$H$5,$C$9)</f>
        <v>35</v>
      </c>
      <c r="G34" s="169">
        <f>$I$5</f>
        <v>8</v>
      </c>
      <c r="H34" s="169">
        <f>MROUND($C$7*$J$5,$C$9)</f>
        <v>35</v>
      </c>
      <c r="I34" s="151" t="str">
        <f>$K$5</f>
        <v>8+</v>
      </c>
      <c r="J34" s="169">
        <f>MROUND($C$7*$L$5,$C$9)</f>
        <v>40</v>
      </c>
      <c r="K34" s="48"/>
      <c r="L34" s="48"/>
      <c r="M34" s="48"/>
      <c r="N34" s="48"/>
      <c r="O34" s="48"/>
      <c r="P34" s="48"/>
      <c r="Q34" s="317" t="s">
        <v>11</v>
      </c>
      <c r="R34" s="318"/>
      <c r="S34" s="321" t="str">
        <f>IFERROR($J$34/VLOOKUP($I$34,Config!$C:$G,5,FALSE),"?")</f>
        <v>?</v>
      </c>
      <c r="T34" s="322"/>
      <c r="U34" s="13"/>
      <c r="V34" s="13"/>
    </row>
    <row r="35" spans="2:22" ht="18.75" customHeight="1" thickBot="1" x14ac:dyDescent="0.3">
      <c r="B35" s="367"/>
      <c r="C35" s="363"/>
      <c r="D35" s="172" t="str">
        <f>START!$C$11</f>
        <v>Incline Bench Press</v>
      </c>
      <c r="E35" s="172">
        <f>$G$4</f>
        <v>10</v>
      </c>
      <c r="F35" s="172">
        <f>IF(D35="Bench Press",MROUND($C$4*$H$4,$C$9),MROUND($C$4*$H$4*85%,$C$9))</f>
        <v>45</v>
      </c>
      <c r="G35" s="172">
        <f>$I$4</f>
        <v>10</v>
      </c>
      <c r="H35" s="172">
        <f>IF(D35="Bench Press",MROUND($C$4*$J$4,$C$9),MROUND($C$4*$J$4*85%,$C$9))</f>
        <v>45</v>
      </c>
      <c r="I35" s="172">
        <f>$K$4</f>
        <v>10</v>
      </c>
      <c r="J35" s="172">
        <f>IF(D35="Bench Press",MROUND($C$4*$L$4,$C$9),MROUND($C$4*$L$4*85%,$C$9))</f>
        <v>45</v>
      </c>
      <c r="K35" s="43"/>
      <c r="L35" s="43"/>
      <c r="M35" s="43"/>
      <c r="N35" s="43"/>
      <c r="O35" s="43"/>
      <c r="P35" s="43"/>
      <c r="Q35" s="329"/>
      <c r="R35" s="330"/>
      <c r="S35" s="323"/>
      <c r="T35" s="324"/>
      <c r="U35" s="13"/>
      <c r="V35" s="13"/>
    </row>
    <row r="36" spans="2:22" ht="18.75" customHeight="1" x14ac:dyDescent="0.25">
      <c r="B36" s="367"/>
      <c r="C36" s="363"/>
      <c r="D36" s="172" t="str">
        <f>START!$C$15</f>
        <v>Lateral Dumbbell Raise</v>
      </c>
      <c r="E36" s="172">
        <v>10</v>
      </c>
      <c r="F36" s="44"/>
      <c r="G36" s="172">
        <v>10</v>
      </c>
      <c r="H36" s="44"/>
      <c r="I36" s="172">
        <v>10</v>
      </c>
      <c r="J36" s="44"/>
      <c r="K36" s="148" t="s">
        <v>19</v>
      </c>
      <c r="L36" s="44"/>
      <c r="M36" s="43"/>
      <c r="N36" s="43"/>
      <c r="O36" s="43"/>
      <c r="P36" s="43"/>
      <c r="Q36" s="295" t="s">
        <v>18</v>
      </c>
      <c r="R36" s="296"/>
      <c r="S36" s="296"/>
      <c r="T36" s="114" t="str">
        <f>IFERROR(E35+G35+I35+K35+E37+G37+I37+K37,"?")</f>
        <v>?</v>
      </c>
      <c r="U36" s="13"/>
      <c r="V36" s="13"/>
    </row>
    <row r="37" spans="2:22" ht="18.75" customHeight="1" x14ac:dyDescent="0.25">
      <c r="B37" s="367"/>
      <c r="C37" s="363"/>
      <c r="D37" s="172" t="str">
        <f>START!$C$12</f>
        <v>Cable Crossovers</v>
      </c>
      <c r="E37" s="172">
        <v>12</v>
      </c>
      <c r="F37" s="44"/>
      <c r="G37" s="172">
        <v>12</v>
      </c>
      <c r="H37" s="44"/>
      <c r="I37" s="172">
        <v>12</v>
      </c>
      <c r="J37" s="44"/>
      <c r="K37" s="148" t="s">
        <v>21</v>
      </c>
      <c r="L37" s="44"/>
      <c r="M37" s="43"/>
      <c r="N37" s="43"/>
      <c r="O37" s="43"/>
      <c r="P37" s="43"/>
      <c r="Q37" s="295" t="s">
        <v>20</v>
      </c>
      <c r="R37" s="296"/>
      <c r="S37" s="296"/>
      <c r="T37" s="114" t="str">
        <f>IFERROR(E34+G34+I34+E36+G36+I36+K36,"?")</f>
        <v>?</v>
      </c>
      <c r="U37" s="13"/>
      <c r="V37" s="13"/>
    </row>
    <row r="38" spans="2:22" ht="18.75" customHeight="1" thickBot="1" x14ac:dyDescent="0.3">
      <c r="B38" s="367"/>
      <c r="C38" s="364"/>
      <c r="D38" s="173" t="str">
        <f>START!$C$13</f>
        <v>Dips</v>
      </c>
      <c r="E38" s="173">
        <v>12</v>
      </c>
      <c r="F38" s="52"/>
      <c r="G38" s="173">
        <v>12</v>
      </c>
      <c r="H38" s="52"/>
      <c r="I38" s="173">
        <v>12</v>
      </c>
      <c r="J38" s="52"/>
      <c r="K38" s="149" t="s">
        <v>21</v>
      </c>
      <c r="L38" s="52"/>
      <c r="M38" s="53"/>
      <c r="N38" s="53"/>
      <c r="O38" s="53"/>
      <c r="P38" s="53"/>
      <c r="Q38" s="354" t="s">
        <v>22</v>
      </c>
      <c r="R38" s="355"/>
      <c r="S38" s="355"/>
      <c r="T38" s="115" t="str">
        <f>IFERROR(E38+G38+I38+K38,"?")</f>
        <v>?</v>
      </c>
      <c r="U38" s="13"/>
      <c r="V38" s="13"/>
    </row>
    <row r="39" spans="2:22" ht="18.75" customHeight="1" x14ac:dyDescent="0.25">
      <c r="B39" s="367"/>
      <c r="C39" s="297" t="s">
        <v>191</v>
      </c>
      <c r="D39" s="137" t="str">
        <f>START!$F$11</f>
        <v>Deadlift</v>
      </c>
      <c r="E39" s="137">
        <f>$G$5</f>
        <v>8</v>
      </c>
      <c r="F39" s="137">
        <f>MROUND($C$6*$H$5,$C$9)</f>
        <v>75</v>
      </c>
      <c r="G39" s="137">
        <f>$I$5</f>
        <v>8</v>
      </c>
      <c r="H39" s="137">
        <f>MROUND($C$6*$J$5,$C$9)</f>
        <v>80</v>
      </c>
      <c r="I39" s="151" t="str">
        <f>$K$5</f>
        <v>8+</v>
      </c>
      <c r="J39" s="137">
        <f>MROUND($C$6*$L$5,$C$9)</f>
        <v>85</v>
      </c>
      <c r="K39" s="48"/>
      <c r="L39" s="48"/>
      <c r="M39" s="48"/>
      <c r="N39" s="48"/>
      <c r="O39" s="48"/>
      <c r="P39" s="48"/>
      <c r="Q39" s="331" t="s">
        <v>11</v>
      </c>
      <c r="R39" s="332"/>
      <c r="S39" s="321" t="str">
        <f>IFERROR($J$39/VLOOKUP($I$39,Config!$C:$G,5,FALSE),"?")</f>
        <v>?</v>
      </c>
      <c r="T39" s="322"/>
      <c r="U39" s="13"/>
      <c r="V39" s="13"/>
    </row>
    <row r="40" spans="2:22" ht="18.75" customHeight="1" thickBot="1" x14ac:dyDescent="0.3">
      <c r="B40" s="367"/>
      <c r="C40" s="298"/>
      <c r="D40" s="168" t="str">
        <f>START!$C$24</f>
        <v>Barbell Shrugs</v>
      </c>
      <c r="E40" s="168">
        <v>8</v>
      </c>
      <c r="F40" s="44"/>
      <c r="G40" s="168">
        <v>8</v>
      </c>
      <c r="H40" s="44"/>
      <c r="I40" s="168">
        <v>8</v>
      </c>
      <c r="J40" s="44"/>
      <c r="K40" s="43"/>
      <c r="L40" s="43"/>
      <c r="M40" s="43"/>
      <c r="N40" s="43"/>
      <c r="O40" s="43"/>
      <c r="P40" s="43"/>
      <c r="Q40" s="333"/>
      <c r="R40" s="334"/>
      <c r="S40" s="323"/>
      <c r="T40" s="324"/>
      <c r="U40" s="13"/>
      <c r="V40" s="13"/>
    </row>
    <row r="41" spans="2:22" ht="18.75" customHeight="1" x14ac:dyDescent="0.25">
      <c r="B41" s="367"/>
      <c r="C41" s="298"/>
      <c r="D41" s="168" t="str">
        <f>START!$C$18</f>
        <v>Pull-Ups</v>
      </c>
      <c r="E41" s="168">
        <v>10</v>
      </c>
      <c r="F41" s="44"/>
      <c r="G41" s="148" t="s">
        <v>19</v>
      </c>
      <c r="H41" s="44"/>
      <c r="I41" s="43"/>
      <c r="J41" s="43"/>
      <c r="K41" s="43"/>
      <c r="L41" s="43"/>
      <c r="M41" s="43"/>
      <c r="N41" s="43"/>
      <c r="O41" s="43"/>
      <c r="P41" s="43"/>
      <c r="Q41" s="316" t="s">
        <v>24</v>
      </c>
      <c r="R41" s="315"/>
      <c r="S41" s="315"/>
      <c r="T41" s="51" t="str">
        <f>IFERROR(+G42+E42+E41+G41,"?")</f>
        <v>?</v>
      </c>
      <c r="U41" s="13"/>
      <c r="V41" s="13"/>
    </row>
    <row r="42" spans="2:22" ht="18.75" customHeight="1" x14ac:dyDescent="0.25">
      <c r="B42" s="367"/>
      <c r="C42" s="298"/>
      <c r="D42" s="168" t="str">
        <f>START!$C$20</f>
        <v>T-Bar Rows</v>
      </c>
      <c r="E42" s="168">
        <v>10</v>
      </c>
      <c r="F42" s="44"/>
      <c r="G42" s="148" t="s">
        <v>19</v>
      </c>
      <c r="H42" s="44"/>
      <c r="I42" s="43"/>
      <c r="J42" s="43"/>
      <c r="K42" s="43"/>
      <c r="L42" s="43"/>
      <c r="M42" s="43"/>
      <c r="N42" s="43"/>
      <c r="O42" s="43"/>
      <c r="P42" s="43"/>
      <c r="Q42" s="314" t="s">
        <v>26</v>
      </c>
      <c r="R42" s="315"/>
      <c r="S42" s="315"/>
      <c r="T42" s="51">
        <f>IFERROR(E40+G40+I40,"?")</f>
        <v>24</v>
      </c>
      <c r="U42" s="13"/>
      <c r="V42" s="13"/>
    </row>
    <row r="43" spans="2:22" ht="18.75" customHeight="1" thickBot="1" x14ac:dyDescent="0.3">
      <c r="B43" s="367"/>
      <c r="C43" s="299"/>
      <c r="D43" s="167" t="str">
        <f>START!$C$22</f>
        <v>Preacher Curls</v>
      </c>
      <c r="E43" s="167">
        <v>12</v>
      </c>
      <c r="F43" s="52"/>
      <c r="G43" s="167">
        <v>12</v>
      </c>
      <c r="H43" s="52"/>
      <c r="I43" s="167">
        <v>12</v>
      </c>
      <c r="J43" s="52"/>
      <c r="K43" s="149" t="s">
        <v>21</v>
      </c>
      <c r="L43" s="52"/>
      <c r="M43" s="53"/>
      <c r="N43" s="53"/>
      <c r="O43" s="53"/>
      <c r="P43" s="53"/>
      <c r="Q43" s="293" t="s">
        <v>27</v>
      </c>
      <c r="R43" s="294"/>
      <c r="S43" s="294"/>
      <c r="T43" s="54" t="str">
        <f>IFERROR(E43+G43+I43+K43,"?")</f>
        <v>?</v>
      </c>
      <c r="U43" s="13"/>
      <c r="V43" s="13"/>
    </row>
    <row r="44" spans="2:22" ht="18.75" customHeight="1" x14ac:dyDescent="0.25">
      <c r="B44" s="367"/>
      <c r="C44" s="290" t="s">
        <v>94</v>
      </c>
      <c r="D44" s="174" t="str">
        <f>D27</f>
        <v>Squat</v>
      </c>
      <c r="E44" s="174">
        <f>$G$4</f>
        <v>10</v>
      </c>
      <c r="F44" s="174">
        <f>MROUND($C$5*$H$4,$C$9)</f>
        <v>65</v>
      </c>
      <c r="G44" s="174">
        <f>$I$4</f>
        <v>10</v>
      </c>
      <c r="H44" s="174">
        <f>MROUND($C$5*$J$4,$C$9)</f>
        <v>65</v>
      </c>
      <c r="I44" s="174">
        <f>$K$4</f>
        <v>10</v>
      </c>
      <c r="J44" s="174">
        <f>MROUND($C$5*$L$4,$C$9)</f>
        <v>65</v>
      </c>
      <c r="K44" s="48"/>
      <c r="L44" s="48"/>
      <c r="M44" s="48"/>
      <c r="N44" s="48"/>
      <c r="O44" s="48"/>
      <c r="P44" s="48"/>
      <c r="Q44" s="336"/>
      <c r="R44" s="337"/>
      <c r="S44" s="337"/>
      <c r="T44" s="129"/>
      <c r="U44" s="13"/>
      <c r="V44" s="13"/>
    </row>
    <row r="45" spans="2:22" ht="18.75" customHeight="1" x14ac:dyDescent="0.25">
      <c r="B45" s="367"/>
      <c r="C45" s="291"/>
      <c r="D45" s="166" t="str">
        <f>START!$C$29</f>
        <v>Stiff-Leg Deadlifts</v>
      </c>
      <c r="E45" s="166">
        <v>10</v>
      </c>
      <c r="F45" s="44"/>
      <c r="G45" s="166">
        <v>10</v>
      </c>
      <c r="H45" s="44"/>
      <c r="I45" s="148" t="s">
        <v>19</v>
      </c>
      <c r="J45" s="44"/>
      <c r="K45" s="43"/>
      <c r="L45" s="43"/>
      <c r="M45" s="43"/>
      <c r="N45" s="43"/>
      <c r="O45" s="43"/>
      <c r="P45" s="43"/>
      <c r="Q45" s="310" t="s">
        <v>28</v>
      </c>
      <c r="R45" s="311"/>
      <c r="S45" s="311"/>
      <c r="T45" s="117" t="str">
        <f>IFERROR(G46+I46+K46+E44+G44+I44+E46,"?")</f>
        <v>?</v>
      </c>
      <c r="U45" s="13"/>
      <c r="V45" s="13"/>
    </row>
    <row r="46" spans="2:22" ht="18.75" customHeight="1" x14ac:dyDescent="0.25">
      <c r="B46" s="367"/>
      <c r="C46" s="291"/>
      <c r="D46" s="166" t="str">
        <f>START!$C$27</f>
        <v>Leg Extensions</v>
      </c>
      <c r="E46" s="166">
        <v>12</v>
      </c>
      <c r="F46" s="44"/>
      <c r="G46" s="166">
        <v>12</v>
      </c>
      <c r="H46" s="44"/>
      <c r="I46" s="166">
        <v>12</v>
      </c>
      <c r="J46" s="44"/>
      <c r="K46" s="148" t="s">
        <v>21</v>
      </c>
      <c r="L46" s="44"/>
      <c r="M46" s="43"/>
      <c r="N46" s="43"/>
      <c r="O46" s="43"/>
      <c r="P46" s="43"/>
      <c r="Q46" s="310" t="s">
        <v>29</v>
      </c>
      <c r="R46" s="311"/>
      <c r="S46" s="311"/>
      <c r="T46" s="117" t="str">
        <f>IFERROR(E47+G47+I47+K47+E45+G45+I45+K45,"?")</f>
        <v>?</v>
      </c>
      <c r="U46" s="13"/>
      <c r="V46" s="13"/>
    </row>
    <row r="47" spans="2:22" ht="18.75" customHeight="1" x14ac:dyDescent="0.25">
      <c r="B47" s="367"/>
      <c r="C47" s="291"/>
      <c r="D47" s="166" t="str">
        <f>START!$C$28</f>
        <v>Lying Leg Curls</v>
      </c>
      <c r="E47" s="166">
        <v>12</v>
      </c>
      <c r="F47" s="44"/>
      <c r="G47" s="166">
        <v>12</v>
      </c>
      <c r="H47" s="44"/>
      <c r="I47" s="166">
        <v>12</v>
      </c>
      <c r="J47" s="45"/>
      <c r="K47" s="148" t="s">
        <v>21</v>
      </c>
      <c r="L47" s="45"/>
      <c r="M47" s="43"/>
      <c r="N47" s="43"/>
      <c r="O47" s="43"/>
      <c r="P47" s="43"/>
      <c r="Q47" s="310" t="s">
        <v>30</v>
      </c>
      <c r="R47" s="311"/>
      <c r="S47" s="311"/>
      <c r="T47" s="117" t="str">
        <f>IFERROR(E48+G48+I48+K48,"?")</f>
        <v>?</v>
      </c>
      <c r="U47" s="13"/>
      <c r="V47" s="13"/>
    </row>
    <row r="48" spans="2:22" ht="18.75" customHeight="1" thickBot="1" x14ac:dyDescent="0.3">
      <c r="B48" s="367"/>
      <c r="C48" s="292"/>
      <c r="D48" s="176" t="str">
        <f>START!$C$30</f>
        <v>Standing Calve Raises</v>
      </c>
      <c r="E48" s="176">
        <v>12</v>
      </c>
      <c r="F48" s="55"/>
      <c r="G48" s="176">
        <v>12</v>
      </c>
      <c r="H48" s="55"/>
      <c r="I48" s="176">
        <v>12</v>
      </c>
      <c r="J48" s="55"/>
      <c r="K48" s="149" t="s">
        <v>21</v>
      </c>
      <c r="L48" s="55"/>
      <c r="M48" s="53"/>
      <c r="N48" s="53"/>
      <c r="O48" s="53"/>
      <c r="P48" s="53"/>
      <c r="Q48" s="175"/>
      <c r="R48" s="176"/>
      <c r="S48" s="176"/>
      <c r="T48" s="118"/>
      <c r="U48" s="13"/>
      <c r="V48" s="13"/>
    </row>
    <row r="49" spans="2:22" ht="18.75" customHeight="1" x14ac:dyDescent="0.25">
      <c r="B49" s="367"/>
      <c r="C49" s="344" t="s">
        <v>31</v>
      </c>
      <c r="D49" s="345"/>
      <c r="E49" s="345"/>
      <c r="F49" s="345"/>
      <c r="G49" s="345"/>
      <c r="H49" s="345"/>
      <c r="I49" s="345"/>
      <c r="J49" s="345"/>
      <c r="K49" s="345"/>
      <c r="L49" s="345"/>
      <c r="M49" s="345"/>
      <c r="N49" s="345"/>
      <c r="O49" s="345"/>
      <c r="P49" s="345"/>
      <c r="Q49" s="345"/>
      <c r="R49" s="345"/>
      <c r="S49" s="345"/>
      <c r="T49" s="346"/>
      <c r="U49" s="13"/>
      <c r="V49" s="13"/>
    </row>
    <row r="50" spans="2:22" ht="18.75" customHeight="1" thickBot="1" x14ac:dyDescent="0.3">
      <c r="B50" s="368"/>
      <c r="C50" s="341"/>
      <c r="D50" s="342"/>
      <c r="E50" s="342"/>
      <c r="F50" s="342"/>
      <c r="G50" s="342"/>
      <c r="H50" s="342"/>
      <c r="I50" s="342"/>
      <c r="J50" s="342"/>
      <c r="K50" s="342"/>
      <c r="L50" s="342"/>
      <c r="M50" s="342"/>
      <c r="N50" s="342"/>
      <c r="O50" s="342"/>
      <c r="P50" s="342"/>
      <c r="Q50" s="342"/>
      <c r="R50" s="342"/>
      <c r="S50" s="342"/>
      <c r="T50" s="343"/>
      <c r="U50" s="13"/>
      <c r="V50" s="13"/>
    </row>
    <row r="51" spans="2:22" ht="18.75" customHeight="1" thickBot="1" x14ac:dyDescent="0.35">
      <c r="B51" s="56" t="s">
        <v>114</v>
      </c>
      <c r="C51" s="108" t="s">
        <v>15</v>
      </c>
      <c r="D51" s="108" t="s">
        <v>16</v>
      </c>
      <c r="E51" s="309" t="s">
        <v>0</v>
      </c>
      <c r="F51" s="309"/>
      <c r="G51" s="309" t="s">
        <v>1</v>
      </c>
      <c r="H51" s="309"/>
      <c r="I51" s="309" t="s">
        <v>2</v>
      </c>
      <c r="J51" s="309"/>
      <c r="K51" s="309" t="s">
        <v>3</v>
      </c>
      <c r="L51" s="309"/>
      <c r="M51" s="309" t="s">
        <v>4</v>
      </c>
      <c r="N51" s="309"/>
      <c r="O51" s="309" t="s">
        <v>5</v>
      </c>
      <c r="P51" s="309"/>
      <c r="Q51" s="309"/>
      <c r="R51" s="309"/>
      <c r="S51" s="309"/>
      <c r="T51" s="335"/>
      <c r="U51" s="13"/>
      <c r="V51" s="13"/>
    </row>
    <row r="52" spans="2:22" ht="18.75" customHeight="1" x14ac:dyDescent="0.25">
      <c r="B52" s="306" t="s">
        <v>116</v>
      </c>
      <c r="C52" s="347" t="s">
        <v>92</v>
      </c>
      <c r="D52" s="169" t="str">
        <f t="shared" ref="D52:D57" si="1">D16</f>
        <v>Bench Press</v>
      </c>
      <c r="E52" s="169">
        <f>$G$7</f>
        <v>6</v>
      </c>
      <c r="F52" s="169">
        <f>MROUND($C$4*$H$7,$C$9)</f>
        <v>65</v>
      </c>
      <c r="G52" s="169">
        <f>$I$7</f>
        <v>6</v>
      </c>
      <c r="H52" s="169">
        <f>MROUND($C$4*$J$7,$C$9)</f>
        <v>65</v>
      </c>
      <c r="I52" s="169">
        <f>$K$7</f>
        <v>6</v>
      </c>
      <c r="J52" s="169">
        <f>MROUND($C$4*$L$7,$C$9)</f>
        <v>70</v>
      </c>
      <c r="K52" s="190">
        <f>$M$7</f>
        <v>6</v>
      </c>
      <c r="L52" s="169">
        <f>MROUND($C$4*$N$7,$C$9)</f>
        <v>70</v>
      </c>
      <c r="M52" s="48"/>
      <c r="N52" s="48"/>
      <c r="O52" s="48"/>
      <c r="P52" s="48"/>
      <c r="Q52" s="120"/>
      <c r="R52" s="121"/>
      <c r="S52" s="121"/>
      <c r="T52" s="122"/>
      <c r="U52" s="13"/>
      <c r="V52" s="13"/>
    </row>
    <row r="53" spans="2:22" ht="18.75" customHeight="1" x14ac:dyDescent="0.25">
      <c r="B53" s="307"/>
      <c r="C53" s="348"/>
      <c r="D53" s="172" t="str">
        <f t="shared" si="1"/>
        <v>Seated OHP</v>
      </c>
      <c r="E53" s="172">
        <f>$G$8</f>
        <v>10</v>
      </c>
      <c r="F53" s="172">
        <f>MROUND($C$7*$H$8,$C$9)</f>
        <v>30</v>
      </c>
      <c r="G53" s="172">
        <f>$I$8</f>
        <v>10</v>
      </c>
      <c r="H53" s="172">
        <f>MROUND($C$7*$J$8,$C$9)</f>
        <v>30</v>
      </c>
      <c r="I53" s="172">
        <f>$K$8</f>
        <v>10</v>
      </c>
      <c r="J53" s="172">
        <f>MROUND($C$7*$L$8,$C$9)</f>
        <v>30</v>
      </c>
      <c r="K53" s="43"/>
      <c r="L53" s="43"/>
      <c r="M53" s="43"/>
      <c r="N53" s="43"/>
      <c r="O53" s="43"/>
      <c r="P53" s="43"/>
      <c r="Q53" s="123"/>
      <c r="R53" s="124"/>
      <c r="S53" s="124"/>
      <c r="T53" s="125"/>
      <c r="U53" s="13"/>
      <c r="V53" s="13"/>
    </row>
    <row r="54" spans="2:22" ht="18.75" customHeight="1" x14ac:dyDescent="0.25">
      <c r="B54" s="307"/>
      <c r="C54" s="348"/>
      <c r="D54" s="172" t="str">
        <f t="shared" si="1"/>
        <v>Dumbbell Bench Press</v>
      </c>
      <c r="E54" s="172">
        <v>8</v>
      </c>
      <c r="F54" s="44"/>
      <c r="G54" s="172">
        <v>8</v>
      </c>
      <c r="H54" s="44"/>
      <c r="I54" s="172">
        <v>8</v>
      </c>
      <c r="J54" s="44"/>
      <c r="K54" s="172">
        <v>8</v>
      </c>
      <c r="L54" s="44"/>
      <c r="M54" s="43"/>
      <c r="N54" s="43"/>
      <c r="O54" s="43"/>
      <c r="P54" s="43"/>
      <c r="Q54" s="126"/>
      <c r="R54" s="127"/>
      <c r="S54" s="127"/>
      <c r="T54" s="114"/>
      <c r="U54" s="13"/>
      <c r="V54" s="13"/>
    </row>
    <row r="55" spans="2:22" ht="18.75" customHeight="1" x14ac:dyDescent="0.25">
      <c r="B55" s="307"/>
      <c r="C55" s="348"/>
      <c r="D55" s="172" t="str">
        <f t="shared" si="1"/>
        <v>Lateral Cable Raise</v>
      </c>
      <c r="E55" s="172">
        <v>10</v>
      </c>
      <c r="F55" s="44"/>
      <c r="G55" s="172">
        <v>10</v>
      </c>
      <c r="H55" s="44"/>
      <c r="I55" s="148" t="s">
        <v>19</v>
      </c>
      <c r="J55" s="44"/>
      <c r="K55" s="43"/>
      <c r="L55" s="43"/>
      <c r="M55" s="43"/>
      <c r="N55" s="43"/>
      <c r="O55" s="43"/>
      <c r="P55" s="43"/>
      <c r="Q55" s="295" t="s">
        <v>18</v>
      </c>
      <c r="R55" s="296"/>
      <c r="S55" s="296"/>
      <c r="T55" s="114">
        <f>IFERROR(E52+G52+I52+E54+G54+I54+K54,"?")</f>
        <v>50</v>
      </c>
      <c r="U55" s="13"/>
      <c r="V55" s="13"/>
    </row>
    <row r="56" spans="2:22" ht="18.75" customHeight="1" x14ac:dyDescent="0.25">
      <c r="B56" s="307"/>
      <c r="C56" s="348"/>
      <c r="D56" s="172" t="str">
        <f t="shared" si="1"/>
        <v>Cable Rear Lateral Raise</v>
      </c>
      <c r="E56" s="172">
        <v>12</v>
      </c>
      <c r="F56" s="45"/>
      <c r="G56" s="172">
        <v>12</v>
      </c>
      <c r="H56" s="45"/>
      <c r="I56" s="148" t="s">
        <v>21</v>
      </c>
      <c r="J56" s="45"/>
      <c r="K56" s="43"/>
      <c r="L56" s="43"/>
      <c r="M56" s="43"/>
      <c r="N56" s="43"/>
      <c r="O56" s="43"/>
      <c r="P56" s="43"/>
      <c r="Q56" s="295" t="s">
        <v>20</v>
      </c>
      <c r="R56" s="296"/>
      <c r="S56" s="296"/>
      <c r="T56" s="114" t="str">
        <f>IFERROR(E53+G53+I53+E55+G55+I55+E56+G56+I56,"?")</f>
        <v>?</v>
      </c>
      <c r="U56" s="13"/>
      <c r="V56" s="13"/>
    </row>
    <row r="57" spans="2:22" ht="18.75" customHeight="1" thickBot="1" x14ac:dyDescent="0.3">
      <c r="B57" s="307"/>
      <c r="C57" s="349"/>
      <c r="D57" s="173" t="str">
        <f t="shared" si="1"/>
        <v>Cable Tricep Extensions</v>
      </c>
      <c r="E57" s="173">
        <v>12</v>
      </c>
      <c r="F57" s="55"/>
      <c r="G57" s="173">
        <v>12</v>
      </c>
      <c r="H57" s="55"/>
      <c r="I57" s="173">
        <v>12</v>
      </c>
      <c r="J57" s="55"/>
      <c r="K57" s="149" t="s">
        <v>21</v>
      </c>
      <c r="L57" s="55"/>
      <c r="M57" s="53"/>
      <c r="N57" s="53"/>
      <c r="O57" s="53"/>
      <c r="P57" s="53"/>
      <c r="Q57" s="354" t="s">
        <v>22</v>
      </c>
      <c r="R57" s="355"/>
      <c r="S57" s="355"/>
      <c r="T57" s="115" t="str">
        <f>IFERROR(E57+G57+I57+K57,"?")</f>
        <v>?</v>
      </c>
      <c r="U57" s="13"/>
      <c r="V57" s="13"/>
    </row>
    <row r="58" spans="2:22" ht="18.75" customHeight="1" x14ac:dyDescent="0.25">
      <c r="B58" s="307"/>
      <c r="C58" s="297" t="s">
        <v>190</v>
      </c>
      <c r="D58" s="98" t="s">
        <v>23</v>
      </c>
      <c r="E58" s="137">
        <v>10</v>
      </c>
      <c r="F58" s="47"/>
      <c r="G58" s="137">
        <v>10</v>
      </c>
      <c r="H58" s="47"/>
      <c r="I58" s="137">
        <v>10</v>
      </c>
      <c r="J58" s="47"/>
      <c r="K58" s="48"/>
      <c r="L58" s="48"/>
      <c r="M58" s="48"/>
      <c r="N58" s="48"/>
      <c r="O58" s="48"/>
      <c r="P58" s="48"/>
      <c r="Q58" s="136"/>
      <c r="R58" s="137"/>
      <c r="S58" s="137"/>
      <c r="T58" s="49"/>
      <c r="U58" s="13"/>
      <c r="V58" s="13"/>
    </row>
    <row r="59" spans="2:22" ht="18.75" customHeight="1" x14ac:dyDescent="0.25">
      <c r="B59" s="307"/>
      <c r="C59" s="298"/>
      <c r="D59" s="168" t="str">
        <f>START!$C$19</f>
        <v>Lat Pulldowns</v>
      </c>
      <c r="E59" s="168">
        <v>12</v>
      </c>
      <c r="F59" s="50"/>
      <c r="G59" s="168">
        <v>12</v>
      </c>
      <c r="H59" s="50"/>
      <c r="I59" s="168">
        <v>12</v>
      </c>
      <c r="J59" s="50"/>
      <c r="K59" s="148" t="s">
        <v>21</v>
      </c>
      <c r="L59" s="50"/>
      <c r="M59" s="43"/>
      <c r="N59" s="43"/>
      <c r="O59" s="43"/>
      <c r="P59" s="43"/>
      <c r="Q59" s="314" t="s">
        <v>24</v>
      </c>
      <c r="R59" s="315"/>
      <c r="S59" s="315"/>
      <c r="T59" s="51" t="str">
        <f>IFERROR(G59+I59+K59+E59+E60+G60+I60+K60,"?")</f>
        <v>?</v>
      </c>
      <c r="U59" s="13"/>
      <c r="V59" s="13"/>
    </row>
    <row r="60" spans="2:22" ht="18.75" customHeight="1" x14ac:dyDescent="0.25">
      <c r="B60" s="307"/>
      <c r="C60" s="298"/>
      <c r="D60" s="168" t="str">
        <f>START!$C$21</f>
        <v>Machine Rows</v>
      </c>
      <c r="E60" s="168">
        <v>12</v>
      </c>
      <c r="F60" s="50"/>
      <c r="G60" s="168">
        <v>12</v>
      </c>
      <c r="H60" s="50"/>
      <c r="I60" s="168">
        <v>12</v>
      </c>
      <c r="J60" s="50"/>
      <c r="K60" s="148" t="s">
        <v>21</v>
      </c>
      <c r="L60" s="50"/>
      <c r="M60" s="43"/>
      <c r="N60" s="43"/>
      <c r="O60" s="43"/>
      <c r="P60" s="43"/>
      <c r="Q60" s="314" t="s">
        <v>25</v>
      </c>
      <c r="R60" s="315"/>
      <c r="S60" s="315"/>
      <c r="T60" s="51">
        <f>IFERROR(G58+I58+K58+E58,"?")</f>
        <v>30</v>
      </c>
      <c r="U60" s="13"/>
      <c r="V60" s="13"/>
    </row>
    <row r="61" spans="2:22" ht="18.75" customHeight="1" x14ac:dyDescent="0.25">
      <c r="B61" s="307"/>
      <c r="C61" s="298"/>
      <c r="D61" s="168" t="str">
        <f>START!$C$25</f>
        <v>Dumbbell Shrugs</v>
      </c>
      <c r="E61" s="168">
        <v>12</v>
      </c>
      <c r="F61" s="50"/>
      <c r="G61" s="168">
        <v>12</v>
      </c>
      <c r="H61" s="50"/>
      <c r="I61" s="168">
        <v>12</v>
      </c>
      <c r="J61" s="50"/>
      <c r="K61" s="148" t="s">
        <v>21</v>
      </c>
      <c r="L61" s="50"/>
      <c r="M61" s="43"/>
      <c r="N61" s="43"/>
      <c r="O61" s="43"/>
      <c r="P61" s="43"/>
      <c r="Q61" s="314" t="s">
        <v>26</v>
      </c>
      <c r="R61" s="315"/>
      <c r="S61" s="315"/>
      <c r="T61" s="51" t="str">
        <f>IFERROR(E61+G61+I61+K61,"?")</f>
        <v>?</v>
      </c>
      <c r="U61" s="13"/>
      <c r="V61" s="13"/>
    </row>
    <row r="62" spans="2:22" ht="18.75" customHeight="1" thickBot="1" x14ac:dyDescent="0.3">
      <c r="B62" s="307"/>
      <c r="C62" s="299"/>
      <c r="D62" s="167" t="str">
        <f>START!$C$23</f>
        <v>Dumbbell Curls</v>
      </c>
      <c r="E62" s="167">
        <v>12</v>
      </c>
      <c r="F62" s="52"/>
      <c r="G62" s="167">
        <v>12</v>
      </c>
      <c r="H62" s="52"/>
      <c r="I62" s="167">
        <v>12</v>
      </c>
      <c r="J62" s="52"/>
      <c r="K62" s="149" t="s">
        <v>21</v>
      </c>
      <c r="L62" s="52"/>
      <c r="M62" s="53"/>
      <c r="N62" s="53"/>
      <c r="O62" s="53"/>
      <c r="P62" s="53"/>
      <c r="Q62" s="293" t="s">
        <v>27</v>
      </c>
      <c r="R62" s="294"/>
      <c r="S62" s="294"/>
      <c r="T62" s="54" t="str">
        <f>IFERROR(E62+G62+I62+K62,"?")</f>
        <v>?</v>
      </c>
      <c r="U62" s="13"/>
      <c r="V62" s="13"/>
    </row>
    <row r="63" spans="2:22" ht="18.75" customHeight="1" x14ac:dyDescent="0.25">
      <c r="B63" s="307"/>
      <c r="C63" s="290" t="s">
        <v>93</v>
      </c>
      <c r="D63" s="174" t="str">
        <f>D27</f>
        <v>Squat</v>
      </c>
      <c r="E63" s="174">
        <f>$G$7</f>
        <v>6</v>
      </c>
      <c r="F63" s="174">
        <f>MROUND($C$5*$H$7,$C$9)</f>
        <v>80</v>
      </c>
      <c r="G63" s="174">
        <f>$I$7</f>
        <v>6</v>
      </c>
      <c r="H63" s="174">
        <f>MROUND($C$5*$J$7,$C$9)</f>
        <v>80</v>
      </c>
      <c r="I63" s="174">
        <f>$K$7</f>
        <v>6</v>
      </c>
      <c r="J63" s="174">
        <f>MROUND($C$5*$L$7,$C$9)</f>
        <v>85</v>
      </c>
      <c r="K63" s="191">
        <f>$M$7</f>
        <v>6</v>
      </c>
      <c r="L63" s="174">
        <f>MROUND($C$5*$N$7,$C$9)</f>
        <v>85</v>
      </c>
      <c r="M63" s="48"/>
      <c r="N63" s="48"/>
      <c r="O63" s="48"/>
      <c r="P63" s="48"/>
      <c r="Q63" s="130"/>
      <c r="R63" s="131"/>
      <c r="S63" s="131"/>
      <c r="T63" s="132"/>
      <c r="U63" s="13"/>
      <c r="V63" s="13"/>
    </row>
    <row r="64" spans="2:22" ht="18.75" customHeight="1" x14ac:dyDescent="0.25">
      <c r="B64" s="307"/>
      <c r="C64" s="392"/>
      <c r="D64" s="166" t="str">
        <f>START!$C$26</f>
        <v>Leg Press</v>
      </c>
      <c r="E64" s="166">
        <v>10</v>
      </c>
      <c r="F64" s="44"/>
      <c r="G64" s="166">
        <v>10</v>
      </c>
      <c r="H64" s="44"/>
      <c r="I64" s="148" t="s">
        <v>19</v>
      </c>
      <c r="J64" s="44"/>
      <c r="K64" s="43"/>
      <c r="L64" s="43"/>
      <c r="M64" s="43"/>
      <c r="N64" s="43"/>
      <c r="O64" s="43"/>
      <c r="P64" s="43"/>
      <c r="Q64" s="310" t="s">
        <v>28</v>
      </c>
      <c r="R64" s="311"/>
      <c r="S64" s="311"/>
      <c r="T64" s="117" t="str">
        <f>IFERROR(E63+G63+I63=K63+E64+G64+I64,"?")</f>
        <v>?</v>
      </c>
      <c r="U64" s="13"/>
      <c r="V64" s="13"/>
    </row>
    <row r="65" spans="2:22" ht="18.75" customHeight="1" x14ac:dyDescent="0.25">
      <c r="B65" s="307"/>
      <c r="C65" s="392"/>
      <c r="D65" s="166" t="str">
        <f>START!$C$28</f>
        <v>Lying Leg Curls</v>
      </c>
      <c r="E65" s="166">
        <v>12</v>
      </c>
      <c r="F65" s="44"/>
      <c r="G65" s="166">
        <v>12</v>
      </c>
      <c r="H65" s="44"/>
      <c r="I65" s="166">
        <v>12</v>
      </c>
      <c r="J65" s="44"/>
      <c r="K65" s="148" t="s">
        <v>21</v>
      </c>
      <c r="L65" s="44"/>
      <c r="M65" s="43"/>
      <c r="N65" s="43"/>
      <c r="O65" s="43"/>
      <c r="P65" s="43"/>
      <c r="Q65" s="310" t="s">
        <v>29</v>
      </c>
      <c r="R65" s="311"/>
      <c r="S65" s="311"/>
      <c r="T65" s="117" t="str">
        <f>IFERROR(E65+G65+I65+K65,"?")</f>
        <v>?</v>
      </c>
      <c r="U65" s="13"/>
      <c r="V65" s="13"/>
    </row>
    <row r="66" spans="2:22" ht="18.75" customHeight="1" x14ac:dyDescent="0.25">
      <c r="B66" s="307"/>
      <c r="C66" s="392"/>
      <c r="D66" s="166" t="str">
        <f>START!$C$30</f>
        <v>Standing Calve Raises</v>
      </c>
      <c r="E66" s="166">
        <v>12</v>
      </c>
      <c r="F66" s="44"/>
      <c r="G66" s="166">
        <v>12</v>
      </c>
      <c r="H66" s="44"/>
      <c r="I66" s="166">
        <v>12</v>
      </c>
      <c r="J66" s="44"/>
      <c r="K66" s="148" t="s">
        <v>21</v>
      </c>
      <c r="L66" s="44"/>
      <c r="M66" s="43"/>
      <c r="N66" s="43"/>
      <c r="O66" s="43"/>
      <c r="P66" s="43"/>
      <c r="Q66" s="310" t="s">
        <v>30</v>
      </c>
      <c r="R66" s="311"/>
      <c r="S66" s="311"/>
      <c r="T66" s="117" t="str">
        <f>IFERROR(E66+G66+I66+K66,"?")</f>
        <v>?</v>
      </c>
      <c r="U66" s="13"/>
      <c r="V66" s="13"/>
    </row>
    <row r="67" spans="2:22" ht="18.75" customHeight="1" thickBot="1" x14ac:dyDescent="0.3">
      <c r="B67" s="307"/>
      <c r="C67" s="393"/>
      <c r="D67" s="176"/>
      <c r="E67" s="176"/>
      <c r="F67" s="176"/>
      <c r="G67" s="176"/>
      <c r="H67" s="176"/>
      <c r="I67" s="176"/>
      <c r="J67" s="176"/>
      <c r="K67" s="176"/>
      <c r="L67" s="176"/>
      <c r="M67" s="53"/>
      <c r="N67" s="53"/>
      <c r="O67" s="53"/>
      <c r="P67" s="53"/>
      <c r="Q67" s="312"/>
      <c r="R67" s="313"/>
      <c r="S67" s="313"/>
      <c r="T67" s="118"/>
      <c r="U67" s="13"/>
      <c r="V67" s="13"/>
    </row>
    <row r="68" spans="2:22" ht="18.75" customHeight="1" x14ac:dyDescent="0.25">
      <c r="B68" s="307"/>
      <c r="C68" s="344" t="s">
        <v>31</v>
      </c>
      <c r="D68" s="345"/>
      <c r="E68" s="345"/>
      <c r="F68" s="345"/>
      <c r="G68" s="345"/>
      <c r="H68" s="345"/>
      <c r="I68" s="345"/>
      <c r="J68" s="345"/>
      <c r="K68" s="345"/>
      <c r="L68" s="345"/>
      <c r="M68" s="345"/>
      <c r="N68" s="345"/>
      <c r="O68" s="345"/>
      <c r="P68" s="345"/>
      <c r="Q68" s="345"/>
      <c r="R68" s="345"/>
      <c r="S68" s="345"/>
      <c r="T68" s="346"/>
      <c r="U68" s="13"/>
      <c r="V68" s="13"/>
    </row>
    <row r="69" spans="2:22" ht="18.75" customHeight="1" thickBot="1" x14ac:dyDescent="0.3">
      <c r="B69" s="307"/>
      <c r="C69" s="341"/>
      <c r="D69" s="342"/>
      <c r="E69" s="342"/>
      <c r="F69" s="342"/>
      <c r="G69" s="342"/>
      <c r="H69" s="342"/>
      <c r="I69" s="342"/>
      <c r="J69" s="342"/>
      <c r="K69" s="342"/>
      <c r="L69" s="342"/>
      <c r="M69" s="342"/>
      <c r="N69" s="342"/>
      <c r="O69" s="342"/>
      <c r="P69" s="342"/>
      <c r="Q69" s="342"/>
      <c r="R69" s="342"/>
      <c r="S69" s="342"/>
      <c r="T69" s="343"/>
      <c r="U69" s="13"/>
      <c r="V69" s="13"/>
    </row>
    <row r="70" spans="2:22" ht="18.75" customHeight="1" x14ac:dyDescent="0.25">
      <c r="B70" s="307"/>
      <c r="C70" s="347" t="s">
        <v>32</v>
      </c>
      <c r="D70" s="169" t="str">
        <f>D17</f>
        <v>Seated OHP</v>
      </c>
      <c r="E70" s="169">
        <f>$G$7</f>
        <v>6</v>
      </c>
      <c r="F70" s="169">
        <f>MROUND($C$7*$H$7,$C$9)</f>
        <v>40</v>
      </c>
      <c r="G70" s="169">
        <f>$I$7</f>
        <v>6</v>
      </c>
      <c r="H70" s="169">
        <f>MROUND($C$7*$J$7,$C$9)</f>
        <v>40</v>
      </c>
      <c r="I70" s="169">
        <f>$K$7</f>
        <v>6</v>
      </c>
      <c r="J70" s="169">
        <f>MROUND($C$7*$L$7,$C$9)</f>
        <v>40</v>
      </c>
      <c r="K70" s="190">
        <f>$M$7</f>
        <v>6</v>
      </c>
      <c r="L70" s="169">
        <f>MROUND($C$7*$N$7,$C$9)</f>
        <v>40</v>
      </c>
      <c r="M70" s="48"/>
      <c r="N70" s="48"/>
      <c r="O70" s="48"/>
      <c r="P70" s="48"/>
      <c r="Q70" s="350"/>
      <c r="R70" s="394"/>
      <c r="S70" s="394"/>
      <c r="T70" s="351"/>
      <c r="U70" s="13"/>
      <c r="V70" s="13"/>
    </row>
    <row r="71" spans="2:22" ht="18.75" customHeight="1" x14ac:dyDescent="0.25">
      <c r="B71" s="307"/>
      <c r="C71" s="363"/>
      <c r="D71" s="172" t="str">
        <f>START!$C$11</f>
        <v>Incline Bench Press</v>
      </c>
      <c r="E71" s="172">
        <f>$G$4</f>
        <v>10</v>
      </c>
      <c r="F71" s="172">
        <f>IF(D35="Bench Press",MROUND($C$4*$H$6,$C$9),MROUND($C$4*$H$6*85%,$C$9))</f>
        <v>45</v>
      </c>
      <c r="G71" s="172">
        <f>$I$4</f>
        <v>10</v>
      </c>
      <c r="H71" s="172">
        <f>IF(D35="Bench Press",MROUND($C$4*$J$6,$C$9),MROUND($C$4*$J$6*85%,$C$9))</f>
        <v>45</v>
      </c>
      <c r="I71" s="172">
        <f>$K$4</f>
        <v>10</v>
      </c>
      <c r="J71" s="172">
        <f>IF(D35="Bench Press",MROUND($C$4*$L$6,$C$9),MROUND($C$4*$L$6*85%,$C$9))</f>
        <v>45</v>
      </c>
      <c r="K71" s="43"/>
      <c r="L71" s="43"/>
      <c r="M71" s="43"/>
      <c r="N71" s="43"/>
      <c r="O71" s="43"/>
      <c r="P71" s="43"/>
      <c r="Q71" s="395"/>
      <c r="R71" s="396"/>
      <c r="S71" s="396"/>
      <c r="T71" s="397"/>
      <c r="U71" s="13"/>
      <c r="V71" s="13"/>
    </row>
    <row r="72" spans="2:22" ht="18.75" customHeight="1" x14ac:dyDescent="0.25">
      <c r="B72" s="307"/>
      <c r="C72" s="363"/>
      <c r="D72" s="172" t="str">
        <f>START!$C$15</f>
        <v>Lateral Dumbbell Raise</v>
      </c>
      <c r="E72" s="172">
        <v>10</v>
      </c>
      <c r="F72" s="44"/>
      <c r="G72" s="172">
        <v>10</v>
      </c>
      <c r="H72" s="44"/>
      <c r="I72" s="172">
        <v>10</v>
      </c>
      <c r="J72" s="44"/>
      <c r="K72" s="148" t="s">
        <v>19</v>
      </c>
      <c r="L72" s="44"/>
      <c r="M72" s="43"/>
      <c r="N72" s="43"/>
      <c r="O72" s="43"/>
      <c r="P72" s="43"/>
      <c r="Q72" s="295" t="s">
        <v>18</v>
      </c>
      <c r="R72" s="296"/>
      <c r="S72" s="296"/>
      <c r="T72" s="114" t="str">
        <f>IFERROR(E71+G71+I71+E73+G73+I73+K73,"?")</f>
        <v>?</v>
      </c>
      <c r="U72" s="13"/>
      <c r="V72" s="13"/>
    </row>
    <row r="73" spans="2:22" ht="18.75" customHeight="1" x14ac:dyDescent="0.25">
      <c r="B73" s="307"/>
      <c r="C73" s="363"/>
      <c r="D73" s="172" t="str">
        <f>START!$C$12</f>
        <v>Cable Crossovers</v>
      </c>
      <c r="E73" s="172">
        <v>12</v>
      </c>
      <c r="F73" s="44"/>
      <c r="G73" s="172">
        <v>12</v>
      </c>
      <c r="H73" s="44"/>
      <c r="I73" s="172">
        <v>12</v>
      </c>
      <c r="J73" s="44"/>
      <c r="K73" s="148" t="s">
        <v>21</v>
      </c>
      <c r="L73" s="44"/>
      <c r="M73" s="43"/>
      <c r="N73" s="43"/>
      <c r="O73" s="43"/>
      <c r="P73" s="43"/>
      <c r="Q73" s="295" t="s">
        <v>20</v>
      </c>
      <c r="R73" s="296"/>
      <c r="S73" s="296"/>
      <c r="T73" s="114" t="str">
        <f>IFERROR(E70+G70+I70+E72+G72+I72+K72,"?")</f>
        <v>?</v>
      </c>
      <c r="U73" s="13"/>
      <c r="V73" s="13"/>
    </row>
    <row r="74" spans="2:22" ht="18.75" customHeight="1" thickBot="1" x14ac:dyDescent="0.3">
      <c r="B74" s="307"/>
      <c r="C74" s="364"/>
      <c r="D74" s="173" t="str">
        <f>START!$C$13</f>
        <v>Dips</v>
      </c>
      <c r="E74" s="173">
        <v>12</v>
      </c>
      <c r="F74" s="52"/>
      <c r="G74" s="173">
        <v>12</v>
      </c>
      <c r="H74" s="52"/>
      <c r="I74" s="173">
        <v>12</v>
      </c>
      <c r="J74" s="52"/>
      <c r="K74" s="149" t="s">
        <v>21</v>
      </c>
      <c r="L74" s="52"/>
      <c r="M74" s="53"/>
      <c r="N74" s="53"/>
      <c r="O74" s="53"/>
      <c r="P74" s="53"/>
      <c r="Q74" s="354" t="s">
        <v>22</v>
      </c>
      <c r="R74" s="355"/>
      <c r="S74" s="355"/>
      <c r="T74" s="115" t="str">
        <f>IFERROR(E74+G74+I74+K74,"?")</f>
        <v>?</v>
      </c>
      <c r="U74" s="13"/>
      <c r="V74" s="13"/>
    </row>
    <row r="75" spans="2:22" ht="18.75" customHeight="1" x14ac:dyDescent="0.25">
      <c r="B75" s="307"/>
      <c r="C75" s="297" t="s">
        <v>191</v>
      </c>
      <c r="D75" s="137" t="str">
        <f>START!$F$11</f>
        <v>Deadlift</v>
      </c>
      <c r="E75" s="137">
        <f>$G$7</f>
        <v>6</v>
      </c>
      <c r="F75" s="137">
        <f>MROUND($C$6*$H$7,$C$9)</f>
        <v>85</v>
      </c>
      <c r="G75" s="137">
        <f>$I$7</f>
        <v>6</v>
      </c>
      <c r="H75" s="137">
        <f>MROUND($C$6*$J$7,$C$9)</f>
        <v>85</v>
      </c>
      <c r="I75" s="137">
        <f>$K$7</f>
        <v>6</v>
      </c>
      <c r="J75" s="137">
        <f>MROUND($C$6*$L$7,$C$9)</f>
        <v>95</v>
      </c>
      <c r="K75" s="137">
        <f>$M$7</f>
        <v>6</v>
      </c>
      <c r="L75" s="137">
        <f>MROUND($C$6*$N$7,$C$9)</f>
        <v>95</v>
      </c>
      <c r="M75" s="48"/>
      <c r="N75" s="48"/>
      <c r="O75" s="48"/>
      <c r="P75" s="48"/>
      <c r="Q75" s="300"/>
      <c r="R75" s="301"/>
      <c r="S75" s="301"/>
      <c r="T75" s="302"/>
      <c r="U75" s="13"/>
      <c r="V75" s="13"/>
    </row>
    <row r="76" spans="2:22" ht="18.75" customHeight="1" x14ac:dyDescent="0.25">
      <c r="B76" s="307"/>
      <c r="C76" s="298"/>
      <c r="D76" s="168" t="str">
        <f>START!$C$24</f>
        <v>Barbell Shrugs</v>
      </c>
      <c r="E76" s="168">
        <v>8</v>
      </c>
      <c r="F76" s="44"/>
      <c r="G76" s="168">
        <v>8</v>
      </c>
      <c r="H76" s="44"/>
      <c r="I76" s="168">
        <v>8</v>
      </c>
      <c r="J76" s="44"/>
      <c r="K76" s="43"/>
      <c r="L76" s="43"/>
      <c r="M76" s="43"/>
      <c r="N76" s="43"/>
      <c r="O76" s="43"/>
      <c r="P76" s="43"/>
      <c r="Q76" s="303"/>
      <c r="R76" s="304"/>
      <c r="S76" s="304"/>
      <c r="T76" s="305"/>
      <c r="U76" s="13"/>
      <c r="V76" s="13"/>
    </row>
    <row r="77" spans="2:22" ht="18.75" customHeight="1" x14ac:dyDescent="0.25">
      <c r="B77" s="307"/>
      <c r="C77" s="298"/>
      <c r="D77" s="168" t="str">
        <f>START!$C$18</f>
        <v>Pull-Ups</v>
      </c>
      <c r="E77" s="168">
        <v>10</v>
      </c>
      <c r="F77" s="44"/>
      <c r="G77" s="148" t="s">
        <v>19</v>
      </c>
      <c r="H77" s="44"/>
      <c r="I77" s="43"/>
      <c r="J77" s="43"/>
      <c r="K77" s="43"/>
      <c r="L77" s="43"/>
      <c r="M77" s="43"/>
      <c r="N77" s="43"/>
      <c r="O77" s="43"/>
      <c r="P77" s="43"/>
      <c r="Q77" s="316" t="s">
        <v>24</v>
      </c>
      <c r="R77" s="315"/>
      <c r="S77" s="315"/>
      <c r="T77" s="51" t="str">
        <f>IFERROR(+G78+E78+E77+G77,"?")</f>
        <v>?</v>
      </c>
      <c r="U77" s="13"/>
      <c r="V77" s="13"/>
    </row>
    <row r="78" spans="2:22" ht="18.75" customHeight="1" x14ac:dyDescent="0.25">
      <c r="B78" s="307"/>
      <c r="C78" s="298"/>
      <c r="D78" s="168" t="str">
        <f>START!$C$20</f>
        <v>T-Bar Rows</v>
      </c>
      <c r="E78" s="168">
        <v>10</v>
      </c>
      <c r="F78" s="44"/>
      <c r="G78" s="148" t="s">
        <v>19</v>
      </c>
      <c r="H78" s="44"/>
      <c r="I78" s="43"/>
      <c r="J78" s="43"/>
      <c r="K78" s="43"/>
      <c r="L78" s="43"/>
      <c r="M78" s="43"/>
      <c r="N78" s="43"/>
      <c r="O78" s="43"/>
      <c r="P78" s="43"/>
      <c r="Q78" s="314" t="s">
        <v>26</v>
      </c>
      <c r="R78" s="315"/>
      <c r="S78" s="315"/>
      <c r="T78" s="51">
        <f>IFERROR(E76+G76+I76,"?")</f>
        <v>24</v>
      </c>
      <c r="U78" s="13"/>
      <c r="V78" s="13"/>
    </row>
    <row r="79" spans="2:22" ht="18.75" customHeight="1" thickBot="1" x14ac:dyDescent="0.3">
      <c r="B79" s="307"/>
      <c r="C79" s="299"/>
      <c r="D79" s="167" t="str">
        <f>START!$C$22</f>
        <v>Preacher Curls</v>
      </c>
      <c r="E79" s="167">
        <v>12</v>
      </c>
      <c r="F79" s="52"/>
      <c r="G79" s="167">
        <v>12</v>
      </c>
      <c r="H79" s="52"/>
      <c r="I79" s="167">
        <v>12</v>
      </c>
      <c r="J79" s="52"/>
      <c r="K79" s="149" t="s">
        <v>21</v>
      </c>
      <c r="L79" s="52"/>
      <c r="M79" s="53"/>
      <c r="N79" s="53"/>
      <c r="O79" s="53"/>
      <c r="P79" s="53"/>
      <c r="Q79" s="293" t="s">
        <v>27</v>
      </c>
      <c r="R79" s="294"/>
      <c r="S79" s="294"/>
      <c r="T79" s="54" t="str">
        <f>IFERROR(E79+G79+I79+K79,"?")</f>
        <v>?</v>
      </c>
      <c r="U79" s="13"/>
      <c r="V79" s="13"/>
    </row>
    <row r="80" spans="2:22" ht="18.75" customHeight="1" x14ac:dyDescent="0.25">
      <c r="B80" s="307"/>
      <c r="C80" s="290" t="s">
        <v>94</v>
      </c>
      <c r="D80" s="174" t="str">
        <f>D27</f>
        <v>Squat</v>
      </c>
      <c r="E80" s="174">
        <f>$G$8</f>
        <v>10</v>
      </c>
      <c r="F80" s="174">
        <f>MROUND($C$5*$H$8,$C$9)</f>
        <v>65</v>
      </c>
      <c r="G80" s="174">
        <f>$I$8</f>
        <v>10</v>
      </c>
      <c r="H80" s="174">
        <f>MROUND($C$5*$J$8,$C$9)</f>
        <v>65</v>
      </c>
      <c r="I80" s="174">
        <f>$K$8</f>
        <v>10</v>
      </c>
      <c r="J80" s="174">
        <f>MROUND($C$5*$L$8,$C$9)</f>
        <v>65</v>
      </c>
      <c r="K80" s="9"/>
      <c r="L80" s="48"/>
      <c r="M80" s="48"/>
      <c r="N80" s="48"/>
      <c r="O80" s="48"/>
      <c r="P80" s="48"/>
      <c r="Q80" s="336"/>
      <c r="R80" s="337"/>
      <c r="S80" s="337"/>
      <c r="T80" s="129"/>
      <c r="U80" s="13"/>
      <c r="V80" s="13"/>
    </row>
    <row r="81" spans="2:22" ht="18.75" customHeight="1" x14ac:dyDescent="0.25">
      <c r="B81" s="307"/>
      <c r="C81" s="291"/>
      <c r="D81" s="166" t="str">
        <f>START!$C$29</f>
        <v>Stiff-Leg Deadlifts</v>
      </c>
      <c r="E81" s="166">
        <v>10</v>
      </c>
      <c r="F81" s="44"/>
      <c r="G81" s="166">
        <v>10</v>
      </c>
      <c r="H81" s="44"/>
      <c r="I81" s="148" t="s">
        <v>19</v>
      </c>
      <c r="J81" s="44"/>
      <c r="K81" s="43"/>
      <c r="L81" s="43"/>
      <c r="M81" s="43"/>
      <c r="N81" s="43"/>
      <c r="O81" s="43"/>
      <c r="P81" s="43"/>
      <c r="Q81" s="310" t="s">
        <v>28</v>
      </c>
      <c r="R81" s="311"/>
      <c r="S81" s="311"/>
      <c r="T81" s="117" t="str">
        <f>IFERROR(G82+I82+K82+E80+G80+I80+E82,"?")</f>
        <v>?</v>
      </c>
      <c r="U81" s="13"/>
      <c r="V81" s="13"/>
    </row>
    <row r="82" spans="2:22" ht="18.75" customHeight="1" x14ac:dyDescent="0.25">
      <c r="B82" s="307"/>
      <c r="C82" s="291"/>
      <c r="D82" s="247" t="str">
        <f>START!$C$27</f>
        <v>Leg Extensions</v>
      </c>
      <c r="E82" s="166">
        <v>12</v>
      </c>
      <c r="F82" s="44"/>
      <c r="G82" s="166">
        <v>12</v>
      </c>
      <c r="H82" s="44"/>
      <c r="I82" s="166">
        <v>12</v>
      </c>
      <c r="J82" s="44"/>
      <c r="K82" s="148" t="s">
        <v>21</v>
      </c>
      <c r="L82" s="44"/>
      <c r="M82" s="43"/>
      <c r="N82" s="43"/>
      <c r="O82" s="43"/>
      <c r="P82" s="43"/>
      <c r="Q82" s="310" t="s">
        <v>29</v>
      </c>
      <c r="R82" s="311"/>
      <c r="S82" s="311"/>
      <c r="T82" s="117" t="str">
        <f>IFERROR(E83+G83+I83+K83+E81+G81+I81+K81,"?")</f>
        <v>?</v>
      </c>
      <c r="U82" s="13"/>
      <c r="V82" s="13"/>
    </row>
    <row r="83" spans="2:22" ht="18.75" customHeight="1" x14ac:dyDescent="0.25">
      <c r="B83" s="307"/>
      <c r="C83" s="291"/>
      <c r="D83" s="166" t="str">
        <f>START!$C$28</f>
        <v>Lying Leg Curls</v>
      </c>
      <c r="E83" s="166">
        <v>12</v>
      </c>
      <c r="F83" s="44"/>
      <c r="G83" s="166">
        <v>12</v>
      </c>
      <c r="H83" s="44"/>
      <c r="I83" s="166">
        <v>12</v>
      </c>
      <c r="J83" s="45"/>
      <c r="K83" s="148" t="s">
        <v>21</v>
      </c>
      <c r="L83" s="45"/>
      <c r="M83" s="43"/>
      <c r="N83" s="43"/>
      <c r="O83" s="43"/>
      <c r="P83" s="43"/>
      <c r="Q83" s="310" t="s">
        <v>30</v>
      </c>
      <c r="R83" s="311"/>
      <c r="S83" s="311"/>
      <c r="T83" s="117" t="str">
        <f>IFERROR(E84+G84+I84+K84,"?")</f>
        <v>?</v>
      </c>
      <c r="U83" s="13"/>
      <c r="V83" s="13"/>
    </row>
    <row r="84" spans="2:22" ht="18.75" customHeight="1" thickBot="1" x14ac:dyDescent="0.3">
      <c r="B84" s="307"/>
      <c r="C84" s="292"/>
      <c r="D84" s="176" t="str">
        <f>START!$C$30</f>
        <v>Standing Calve Raises</v>
      </c>
      <c r="E84" s="176">
        <v>12</v>
      </c>
      <c r="F84" s="55"/>
      <c r="G84" s="176">
        <v>12</v>
      </c>
      <c r="H84" s="55"/>
      <c r="I84" s="176">
        <v>12</v>
      </c>
      <c r="J84" s="55"/>
      <c r="K84" s="149" t="s">
        <v>21</v>
      </c>
      <c r="L84" s="55"/>
      <c r="M84" s="53"/>
      <c r="N84" s="53"/>
      <c r="O84" s="53"/>
      <c r="P84" s="53"/>
      <c r="Q84" s="175"/>
      <c r="R84" s="176"/>
      <c r="S84" s="176"/>
      <c r="T84" s="118"/>
      <c r="U84" s="13"/>
      <c r="V84" s="13"/>
    </row>
    <row r="85" spans="2:22" ht="18.75" customHeight="1" x14ac:dyDescent="0.25">
      <c r="B85" s="307"/>
      <c r="C85" s="338" t="s">
        <v>31</v>
      </c>
      <c r="D85" s="339"/>
      <c r="E85" s="339"/>
      <c r="F85" s="339"/>
      <c r="G85" s="339"/>
      <c r="H85" s="339"/>
      <c r="I85" s="339"/>
      <c r="J85" s="339"/>
      <c r="K85" s="339"/>
      <c r="L85" s="339"/>
      <c r="M85" s="339"/>
      <c r="N85" s="339"/>
      <c r="O85" s="339"/>
      <c r="P85" s="339"/>
      <c r="Q85" s="339"/>
      <c r="R85" s="339"/>
      <c r="S85" s="339"/>
      <c r="T85" s="340"/>
      <c r="U85" s="13"/>
      <c r="V85" s="13"/>
    </row>
    <row r="86" spans="2:22" ht="18.75" customHeight="1" thickBot="1" x14ac:dyDescent="0.3">
      <c r="B86" s="308"/>
      <c r="C86" s="341"/>
      <c r="D86" s="342"/>
      <c r="E86" s="342"/>
      <c r="F86" s="342"/>
      <c r="G86" s="342"/>
      <c r="H86" s="342"/>
      <c r="I86" s="342"/>
      <c r="J86" s="342"/>
      <c r="K86" s="342"/>
      <c r="L86" s="342"/>
      <c r="M86" s="342"/>
      <c r="N86" s="342"/>
      <c r="O86" s="342"/>
      <c r="P86" s="342"/>
      <c r="Q86" s="342"/>
      <c r="R86" s="342"/>
      <c r="S86" s="342"/>
      <c r="T86" s="343"/>
      <c r="U86" s="13"/>
      <c r="V86" s="13"/>
    </row>
    <row r="87" spans="2:22" ht="18.75" customHeight="1" thickBot="1" x14ac:dyDescent="0.35">
      <c r="B87" s="57" t="s">
        <v>114</v>
      </c>
      <c r="C87" s="108" t="s">
        <v>15</v>
      </c>
      <c r="D87" s="108" t="s">
        <v>16</v>
      </c>
      <c r="E87" s="309" t="s">
        <v>0</v>
      </c>
      <c r="F87" s="309"/>
      <c r="G87" s="309" t="s">
        <v>1</v>
      </c>
      <c r="H87" s="309"/>
      <c r="I87" s="309" t="s">
        <v>2</v>
      </c>
      <c r="J87" s="309"/>
      <c r="K87" s="309" t="s">
        <v>3</v>
      </c>
      <c r="L87" s="309"/>
      <c r="M87" s="309" t="s">
        <v>4</v>
      </c>
      <c r="N87" s="309"/>
      <c r="O87" s="309" t="s">
        <v>5</v>
      </c>
      <c r="P87" s="309"/>
      <c r="Q87" s="309"/>
      <c r="R87" s="309"/>
      <c r="S87" s="309"/>
      <c r="T87" s="335"/>
      <c r="U87" s="13"/>
      <c r="V87" s="13"/>
    </row>
    <row r="88" spans="2:22" ht="18.75" customHeight="1" x14ac:dyDescent="0.25">
      <c r="B88" s="306" t="s">
        <v>117</v>
      </c>
      <c r="C88" s="347" t="s">
        <v>92</v>
      </c>
      <c r="D88" s="169" t="str">
        <f>D16</f>
        <v>Bench Press</v>
      </c>
      <c r="E88" s="190">
        <f>$G$9</f>
        <v>4</v>
      </c>
      <c r="F88" s="169">
        <f>MROUND($C$4*$H$9,$C$9)</f>
        <v>75</v>
      </c>
      <c r="G88" s="169">
        <f>$I$9</f>
        <v>4</v>
      </c>
      <c r="H88" s="169">
        <f>MROUND($C$4*$J$9,$C$9)</f>
        <v>75</v>
      </c>
      <c r="I88" s="169">
        <f>$K$9</f>
        <v>4</v>
      </c>
      <c r="J88" s="169">
        <f>MROUND($C$4*$L$9,$C$9)</f>
        <v>75</v>
      </c>
      <c r="K88" s="169">
        <f>$M$9</f>
        <v>4</v>
      </c>
      <c r="L88" s="169">
        <f>MROUND($C$4*$N$9,$C$9)</f>
        <v>75</v>
      </c>
      <c r="M88" s="169">
        <f>$O$9</f>
        <v>4</v>
      </c>
      <c r="N88" s="169">
        <f>MROUND($C$4*$P$9,$C$9)</f>
        <v>75</v>
      </c>
      <c r="O88" s="48"/>
      <c r="P88" s="48"/>
      <c r="Q88" s="120"/>
      <c r="R88" s="121"/>
      <c r="S88" s="121"/>
      <c r="T88" s="122"/>
      <c r="U88" s="13"/>
      <c r="V88" s="13"/>
    </row>
    <row r="89" spans="2:22" ht="18.75" customHeight="1" x14ac:dyDescent="0.25">
      <c r="B89" s="307"/>
      <c r="C89" s="348"/>
      <c r="D89" s="172" t="str">
        <f>D17</f>
        <v>Seated OHP</v>
      </c>
      <c r="E89" s="172">
        <f>$G$10</f>
        <v>10</v>
      </c>
      <c r="F89" s="172">
        <f>MROUND($C$7*$H$10,$C$9)</f>
        <v>30</v>
      </c>
      <c r="G89" s="172">
        <f>$I$10</f>
        <v>10</v>
      </c>
      <c r="H89" s="172">
        <f>MROUND($C$7*$J$10,$C$9)</f>
        <v>30</v>
      </c>
      <c r="I89" s="172">
        <f>$K$10</f>
        <v>10</v>
      </c>
      <c r="J89" s="172">
        <f>MROUND($C$7*$L$10,$C$9)</f>
        <v>30</v>
      </c>
      <c r="K89" s="43"/>
      <c r="L89" s="43"/>
      <c r="M89" s="43"/>
      <c r="N89" s="43"/>
      <c r="O89" s="43"/>
      <c r="P89" s="43"/>
      <c r="Q89" s="123"/>
      <c r="R89" s="124"/>
      <c r="S89" s="124"/>
      <c r="T89" s="125"/>
      <c r="U89" s="13"/>
      <c r="V89" s="13"/>
    </row>
    <row r="90" spans="2:22" ht="18.75" customHeight="1" x14ac:dyDescent="0.25">
      <c r="B90" s="307"/>
      <c r="C90" s="348"/>
      <c r="D90" s="172" t="str">
        <f>D54</f>
        <v>Dumbbell Bench Press</v>
      </c>
      <c r="E90" s="172">
        <v>8</v>
      </c>
      <c r="F90" s="44"/>
      <c r="G90" s="172">
        <v>8</v>
      </c>
      <c r="H90" s="44"/>
      <c r="I90" s="172">
        <v>8</v>
      </c>
      <c r="J90" s="44"/>
      <c r="K90" s="172">
        <v>8</v>
      </c>
      <c r="L90" s="44"/>
      <c r="M90" s="43"/>
      <c r="N90" s="43"/>
      <c r="O90" s="43"/>
      <c r="P90" s="43"/>
      <c r="Q90" s="295"/>
      <c r="R90" s="296"/>
      <c r="S90" s="296"/>
      <c r="T90" s="398"/>
      <c r="U90" s="13"/>
      <c r="V90" s="13"/>
    </row>
    <row r="91" spans="2:22" ht="18.75" customHeight="1" x14ac:dyDescent="0.25">
      <c r="B91" s="307"/>
      <c r="C91" s="348"/>
      <c r="D91" s="172" t="str">
        <f>D55</f>
        <v>Lateral Cable Raise</v>
      </c>
      <c r="E91" s="172">
        <v>10</v>
      </c>
      <c r="F91" s="44"/>
      <c r="G91" s="172">
        <v>10</v>
      </c>
      <c r="H91" s="44"/>
      <c r="I91" s="148" t="s">
        <v>19</v>
      </c>
      <c r="J91" s="44"/>
      <c r="K91" s="43"/>
      <c r="L91" s="43"/>
      <c r="M91" s="43"/>
      <c r="N91" s="43"/>
      <c r="O91" s="43"/>
      <c r="P91" s="43"/>
      <c r="Q91" s="295" t="s">
        <v>18</v>
      </c>
      <c r="R91" s="296"/>
      <c r="S91" s="296"/>
      <c r="T91" s="114">
        <f>IFERROR(E88+G88+I88+E90+G90+I90+K90,"?")</f>
        <v>44</v>
      </c>
      <c r="U91" s="13"/>
      <c r="V91" s="13"/>
    </row>
    <row r="92" spans="2:22" ht="18.75" customHeight="1" x14ac:dyDescent="0.25">
      <c r="B92" s="307"/>
      <c r="C92" s="348"/>
      <c r="D92" s="172" t="str">
        <f>D56</f>
        <v>Cable Rear Lateral Raise</v>
      </c>
      <c r="E92" s="172">
        <v>12</v>
      </c>
      <c r="F92" s="45"/>
      <c r="G92" s="172">
        <v>12</v>
      </c>
      <c r="H92" s="45"/>
      <c r="I92" s="148" t="s">
        <v>21</v>
      </c>
      <c r="J92" s="45"/>
      <c r="K92" s="43"/>
      <c r="L92" s="43"/>
      <c r="M92" s="43"/>
      <c r="N92" s="43"/>
      <c r="O92" s="43"/>
      <c r="P92" s="43"/>
      <c r="Q92" s="295" t="s">
        <v>20</v>
      </c>
      <c r="R92" s="296"/>
      <c r="S92" s="296"/>
      <c r="T92" s="114" t="str">
        <f>IFERROR(E89+G89+I89+E91+G91+I91+E92+G92+I92,"?")</f>
        <v>?</v>
      </c>
      <c r="U92" s="13"/>
      <c r="V92" s="13"/>
    </row>
    <row r="93" spans="2:22" ht="18.75" customHeight="1" thickBot="1" x14ac:dyDescent="0.3">
      <c r="B93" s="307"/>
      <c r="C93" s="349"/>
      <c r="D93" s="173" t="str">
        <f t="shared" ref="D93" si="2">D57</f>
        <v>Cable Tricep Extensions</v>
      </c>
      <c r="E93" s="173">
        <v>12</v>
      </c>
      <c r="F93" s="55"/>
      <c r="G93" s="173">
        <v>12</v>
      </c>
      <c r="H93" s="55"/>
      <c r="I93" s="173">
        <v>12</v>
      </c>
      <c r="J93" s="55"/>
      <c r="K93" s="149" t="s">
        <v>21</v>
      </c>
      <c r="L93" s="55"/>
      <c r="M93" s="53"/>
      <c r="N93" s="53"/>
      <c r="O93" s="53"/>
      <c r="P93" s="53"/>
      <c r="Q93" s="354" t="s">
        <v>22</v>
      </c>
      <c r="R93" s="355"/>
      <c r="S93" s="355"/>
      <c r="T93" s="115" t="str">
        <f>IFERROR(E93+G93+I93+K93,"?")</f>
        <v>?</v>
      </c>
      <c r="U93" s="13"/>
      <c r="V93" s="13"/>
    </row>
    <row r="94" spans="2:22" ht="18.75" customHeight="1" x14ac:dyDescent="0.25">
      <c r="B94" s="307"/>
      <c r="C94" s="297" t="s">
        <v>190</v>
      </c>
      <c r="D94" s="98" t="s">
        <v>23</v>
      </c>
      <c r="E94" s="137">
        <v>10</v>
      </c>
      <c r="F94" s="47"/>
      <c r="G94" s="137">
        <v>10</v>
      </c>
      <c r="H94" s="47"/>
      <c r="I94" s="137">
        <v>10</v>
      </c>
      <c r="J94" s="47"/>
      <c r="K94" s="48"/>
      <c r="L94" s="48"/>
      <c r="M94" s="48"/>
      <c r="N94" s="48"/>
      <c r="O94" s="48"/>
      <c r="P94" s="48"/>
      <c r="Q94" s="136"/>
      <c r="R94" s="137"/>
      <c r="S94" s="137"/>
      <c r="T94" s="49"/>
      <c r="U94" s="13"/>
      <c r="V94" s="13"/>
    </row>
    <row r="95" spans="2:22" ht="18.75" customHeight="1" x14ac:dyDescent="0.25">
      <c r="B95" s="307"/>
      <c r="C95" s="298"/>
      <c r="D95" s="168" t="str">
        <f>START!$C$19</f>
        <v>Lat Pulldowns</v>
      </c>
      <c r="E95" s="168">
        <v>12</v>
      </c>
      <c r="F95" s="50"/>
      <c r="G95" s="168">
        <v>12</v>
      </c>
      <c r="H95" s="50"/>
      <c r="I95" s="168">
        <v>12</v>
      </c>
      <c r="J95" s="50"/>
      <c r="K95" s="148" t="s">
        <v>21</v>
      </c>
      <c r="L95" s="50"/>
      <c r="M95" s="43"/>
      <c r="N95" s="43"/>
      <c r="O95" s="43"/>
      <c r="P95" s="43"/>
      <c r="Q95" s="314" t="s">
        <v>24</v>
      </c>
      <c r="R95" s="315"/>
      <c r="S95" s="315"/>
      <c r="T95" s="51" t="str">
        <f>IFERROR(G95+I95+K95+E95+E96+G96+I96+K96,"?")</f>
        <v>?</v>
      </c>
      <c r="U95" s="13"/>
      <c r="V95" s="13"/>
    </row>
    <row r="96" spans="2:22" ht="18.75" customHeight="1" x14ac:dyDescent="0.25">
      <c r="B96" s="307"/>
      <c r="C96" s="298"/>
      <c r="D96" s="168" t="str">
        <f>START!$C$21</f>
        <v>Machine Rows</v>
      </c>
      <c r="E96" s="168">
        <v>12</v>
      </c>
      <c r="F96" s="50"/>
      <c r="G96" s="168">
        <v>12</v>
      </c>
      <c r="H96" s="50"/>
      <c r="I96" s="168">
        <v>12</v>
      </c>
      <c r="J96" s="50"/>
      <c r="K96" s="148" t="s">
        <v>21</v>
      </c>
      <c r="L96" s="50"/>
      <c r="M96" s="43"/>
      <c r="N96" s="43"/>
      <c r="O96" s="43"/>
      <c r="P96" s="43"/>
      <c r="Q96" s="314" t="s">
        <v>25</v>
      </c>
      <c r="R96" s="315"/>
      <c r="S96" s="315"/>
      <c r="T96" s="51">
        <f>IFERROR(G94+I94+K94+E94,"?")</f>
        <v>30</v>
      </c>
      <c r="U96" s="13"/>
      <c r="V96" s="13"/>
    </row>
    <row r="97" spans="2:22" ht="18.75" customHeight="1" x14ac:dyDescent="0.25">
      <c r="B97" s="307"/>
      <c r="C97" s="298"/>
      <c r="D97" s="168" t="str">
        <f>START!$C$25</f>
        <v>Dumbbell Shrugs</v>
      </c>
      <c r="E97" s="168">
        <v>12</v>
      </c>
      <c r="F97" s="50"/>
      <c r="G97" s="168">
        <v>12</v>
      </c>
      <c r="H97" s="50"/>
      <c r="I97" s="168">
        <v>12</v>
      </c>
      <c r="J97" s="50"/>
      <c r="K97" s="148" t="s">
        <v>21</v>
      </c>
      <c r="L97" s="50"/>
      <c r="M97" s="43"/>
      <c r="N97" s="43"/>
      <c r="O97" s="43"/>
      <c r="P97" s="43"/>
      <c r="Q97" s="314" t="s">
        <v>26</v>
      </c>
      <c r="R97" s="315"/>
      <c r="S97" s="315"/>
      <c r="T97" s="51" t="str">
        <f>IFERROR(E97+G97+I97+K97,"?")</f>
        <v>?</v>
      </c>
      <c r="U97" s="13"/>
      <c r="V97" s="13"/>
    </row>
    <row r="98" spans="2:22" ht="18.75" customHeight="1" thickBot="1" x14ac:dyDescent="0.3">
      <c r="B98" s="307"/>
      <c r="C98" s="299"/>
      <c r="D98" s="167" t="str">
        <f>START!$C$23</f>
        <v>Dumbbell Curls</v>
      </c>
      <c r="E98" s="167">
        <v>12</v>
      </c>
      <c r="F98" s="52"/>
      <c r="G98" s="167">
        <v>12</v>
      </c>
      <c r="H98" s="52"/>
      <c r="I98" s="167">
        <v>12</v>
      </c>
      <c r="J98" s="52"/>
      <c r="K98" s="149" t="s">
        <v>21</v>
      </c>
      <c r="L98" s="52"/>
      <c r="M98" s="53"/>
      <c r="N98" s="53"/>
      <c r="O98" s="53"/>
      <c r="P98" s="53"/>
      <c r="Q98" s="293" t="s">
        <v>27</v>
      </c>
      <c r="R98" s="294"/>
      <c r="S98" s="294"/>
      <c r="T98" s="54" t="str">
        <f>IFERROR(E98+G98+I98+K98,"?")</f>
        <v>?</v>
      </c>
      <c r="U98" s="13"/>
      <c r="V98" s="13"/>
    </row>
    <row r="99" spans="2:22" ht="18.75" customHeight="1" x14ac:dyDescent="0.25">
      <c r="B99" s="307"/>
      <c r="C99" s="290" t="s">
        <v>93</v>
      </c>
      <c r="D99" s="174" t="str">
        <f>D27</f>
        <v>Squat</v>
      </c>
      <c r="E99" s="191">
        <f>$G$9</f>
        <v>4</v>
      </c>
      <c r="F99" s="174">
        <f>MROUND($C$5*$H$9,$C$9)</f>
        <v>90</v>
      </c>
      <c r="G99" s="174">
        <f>$I$9</f>
        <v>4</v>
      </c>
      <c r="H99" s="174">
        <f>MROUND($C$5*$J$9,$C$9)</f>
        <v>90</v>
      </c>
      <c r="I99" s="174">
        <f>$K$9</f>
        <v>4</v>
      </c>
      <c r="J99" s="174">
        <f>MROUND($C$5*$L$9,$C$9)</f>
        <v>90</v>
      </c>
      <c r="K99" s="174">
        <f>$M$9</f>
        <v>4</v>
      </c>
      <c r="L99" s="174">
        <f>MROUND($C$5*$N$9,$C$9)</f>
        <v>90</v>
      </c>
      <c r="M99" s="174">
        <f>$O$9</f>
        <v>4</v>
      </c>
      <c r="N99" s="174">
        <f>MROUND($C$5*$P$9,$C$9)</f>
        <v>90</v>
      </c>
      <c r="O99" s="48"/>
      <c r="P99" s="48"/>
      <c r="Q99" s="130"/>
      <c r="R99" s="131"/>
      <c r="S99" s="131"/>
      <c r="T99" s="132"/>
      <c r="U99" s="13"/>
      <c r="V99" s="13"/>
    </row>
    <row r="100" spans="2:22" ht="18.75" customHeight="1" x14ac:dyDescent="0.25">
      <c r="B100" s="307"/>
      <c r="C100" s="291"/>
      <c r="D100" s="166" t="str">
        <f>START!$C$26</f>
        <v>Leg Press</v>
      </c>
      <c r="E100" s="166">
        <v>10</v>
      </c>
      <c r="F100" s="44"/>
      <c r="G100" s="166">
        <v>10</v>
      </c>
      <c r="H100" s="44"/>
      <c r="I100" s="148" t="s">
        <v>19</v>
      </c>
      <c r="J100" s="44"/>
      <c r="K100" s="43"/>
      <c r="L100" s="43"/>
      <c r="M100" s="43"/>
      <c r="N100" s="43"/>
      <c r="O100" s="43"/>
      <c r="P100" s="43"/>
      <c r="Q100" s="179"/>
      <c r="R100" s="180"/>
      <c r="S100" s="180"/>
      <c r="T100" s="181"/>
      <c r="U100" s="13"/>
      <c r="V100" s="13"/>
    </row>
    <row r="101" spans="2:22" ht="18.75" customHeight="1" x14ac:dyDescent="0.25">
      <c r="B101" s="307"/>
      <c r="C101" s="291"/>
      <c r="D101" s="166" t="str">
        <f>START!$C$28</f>
        <v>Lying Leg Curls</v>
      </c>
      <c r="E101" s="166">
        <v>12</v>
      </c>
      <c r="F101" s="44"/>
      <c r="G101" s="166">
        <v>12</v>
      </c>
      <c r="H101" s="44"/>
      <c r="I101" s="166">
        <v>12</v>
      </c>
      <c r="J101" s="44"/>
      <c r="K101" s="148" t="s">
        <v>21</v>
      </c>
      <c r="L101" s="44"/>
      <c r="M101" s="43"/>
      <c r="N101" s="43"/>
      <c r="O101" s="43"/>
      <c r="P101" s="43"/>
      <c r="Q101" s="310" t="s">
        <v>28</v>
      </c>
      <c r="R101" s="311"/>
      <c r="S101" s="311"/>
      <c r="T101" s="117" t="str">
        <f>IFERROR(E99+G99+I99+E100+G100+I100,"?")</f>
        <v>?</v>
      </c>
      <c r="U101" s="13"/>
      <c r="V101" s="13"/>
    </row>
    <row r="102" spans="2:22" ht="18.75" customHeight="1" x14ac:dyDescent="0.25">
      <c r="B102" s="307"/>
      <c r="C102" s="291"/>
      <c r="D102" s="166" t="str">
        <f>START!$C$30</f>
        <v>Standing Calve Raises</v>
      </c>
      <c r="E102" s="166">
        <v>12</v>
      </c>
      <c r="F102" s="44"/>
      <c r="G102" s="166">
        <v>12</v>
      </c>
      <c r="H102" s="44"/>
      <c r="I102" s="166">
        <v>12</v>
      </c>
      <c r="J102" s="44"/>
      <c r="K102" s="148" t="s">
        <v>21</v>
      </c>
      <c r="L102" s="44"/>
      <c r="M102" s="43"/>
      <c r="N102" s="43"/>
      <c r="O102" s="43"/>
      <c r="P102" s="43"/>
      <c r="Q102" s="310" t="s">
        <v>29</v>
      </c>
      <c r="R102" s="311"/>
      <c r="S102" s="311"/>
      <c r="T102" s="117" t="str">
        <f>IFERROR(E101+G101+I101+K101,"?")</f>
        <v>?</v>
      </c>
      <c r="U102" s="13"/>
      <c r="V102" s="13"/>
    </row>
    <row r="103" spans="2:22" ht="18.75" customHeight="1" thickBot="1" x14ac:dyDescent="0.3">
      <c r="B103" s="307"/>
      <c r="C103" s="292"/>
      <c r="D103" s="176"/>
      <c r="E103" s="176"/>
      <c r="F103" s="176"/>
      <c r="G103" s="176"/>
      <c r="H103" s="176"/>
      <c r="I103" s="176"/>
      <c r="J103" s="176"/>
      <c r="K103" s="176"/>
      <c r="L103" s="176"/>
      <c r="M103" s="53"/>
      <c r="N103" s="53"/>
      <c r="O103" s="53"/>
      <c r="P103" s="53"/>
      <c r="Q103" s="312" t="s">
        <v>30</v>
      </c>
      <c r="R103" s="313"/>
      <c r="S103" s="313"/>
      <c r="T103" s="118" t="str">
        <f>IFERROR(E102+G102+I102+K102,"?")</f>
        <v>?</v>
      </c>
      <c r="U103" s="13"/>
      <c r="V103" s="13"/>
    </row>
    <row r="104" spans="2:22" ht="18.75" customHeight="1" x14ac:dyDescent="0.25">
      <c r="B104" s="307"/>
      <c r="C104" s="345" t="s">
        <v>31</v>
      </c>
      <c r="D104" s="345"/>
      <c r="E104" s="345"/>
      <c r="F104" s="345"/>
      <c r="G104" s="345"/>
      <c r="H104" s="345"/>
      <c r="I104" s="345"/>
      <c r="J104" s="345"/>
      <c r="K104" s="345"/>
      <c r="L104" s="345"/>
      <c r="M104" s="345"/>
      <c r="N104" s="345"/>
      <c r="O104" s="345"/>
      <c r="P104" s="345"/>
      <c r="Q104" s="345"/>
      <c r="R104" s="345"/>
      <c r="S104" s="345"/>
      <c r="T104" s="346"/>
      <c r="U104" s="13"/>
      <c r="V104" s="13"/>
    </row>
    <row r="105" spans="2:22" ht="18.75" customHeight="1" thickBot="1" x14ac:dyDescent="0.3">
      <c r="B105" s="307"/>
      <c r="C105" s="345"/>
      <c r="D105" s="345"/>
      <c r="E105" s="345"/>
      <c r="F105" s="345"/>
      <c r="G105" s="345"/>
      <c r="H105" s="345"/>
      <c r="I105" s="345"/>
      <c r="J105" s="345"/>
      <c r="K105" s="345"/>
      <c r="L105" s="345"/>
      <c r="M105" s="345"/>
      <c r="N105" s="345"/>
      <c r="O105" s="345"/>
      <c r="P105" s="345"/>
      <c r="Q105" s="345"/>
      <c r="R105" s="345"/>
      <c r="S105" s="345"/>
      <c r="T105" s="346"/>
      <c r="U105" s="13"/>
      <c r="V105" s="13"/>
    </row>
    <row r="106" spans="2:22" ht="18.75" customHeight="1" x14ac:dyDescent="0.25">
      <c r="B106" s="307"/>
      <c r="C106" s="347" t="s">
        <v>32</v>
      </c>
      <c r="D106" s="169" t="str">
        <f>D17</f>
        <v>Seated OHP</v>
      </c>
      <c r="E106" s="190">
        <f>$G$9</f>
        <v>4</v>
      </c>
      <c r="F106" s="169">
        <f>MROUND($C$7*$H$9,$C$9)</f>
        <v>45</v>
      </c>
      <c r="G106" s="169">
        <f>$I$9</f>
        <v>4</v>
      </c>
      <c r="H106" s="169">
        <f>MROUND($C$7*$J$9,$C$9)</f>
        <v>45</v>
      </c>
      <c r="I106" s="169">
        <f>$K$9</f>
        <v>4</v>
      </c>
      <c r="J106" s="169">
        <f>MROUND($C$7*$L$9,$C$9)</f>
        <v>45</v>
      </c>
      <c r="K106" s="169">
        <f>$M$9</f>
        <v>4</v>
      </c>
      <c r="L106" s="169">
        <f>MROUND($C$7*$N$9,$C$9)</f>
        <v>45</v>
      </c>
      <c r="M106" s="169">
        <f>$O$9</f>
        <v>4</v>
      </c>
      <c r="N106" s="169">
        <f>MROUND($C$7*$P$9,$C$9)</f>
        <v>45</v>
      </c>
      <c r="O106" s="48"/>
      <c r="P106" s="48"/>
      <c r="Q106" s="120"/>
      <c r="R106" s="121"/>
      <c r="S106" s="121"/>
      <c r="T106" s="122"/>
      <c r="U106" s="13"/>
      <c r="V106" s="13"/>
    </row>
    <row r="107" spans="2:22" ht="18.75" customHeight="1" x14ac:dyDescent="0.25">
      <c r="B107" s="307"/>
      <c r="C107" s="363"/>
      <c r="D107" s="172" t="str">
        <f>START!$C$11</f>
        <v>Incline Bench Press</v>
      </c>
      <c r="E107" s="172">
        <f>$G$4</f>
        <v>10</v>
      </c>
      <c r="F107" s="172">
        <f>IF(D35="Bench Press",MROUND($C$4*$H$8,$C$9),MROUND($C$4*$H$8*85%,$C$9))</f>
        <v>45</v>
      </c>
      <c r="G107" s="172">
        <f>$I$4</f>
        <v>10</v>
      </c>
      <c r="H107" s="172">
        <f>IF(D35="Bench Press",MROUND($C$4*$J$8,$C$9),MROUND($C$4*$J$8*85%,$C$9))</f>
        <v>45</v>
      </c>
      <c r="I107" s="172">
        <f>$K$4</f>
        <v>10</v>
      </c>
      <c r="J107" s="172">
        <f>IF(D35="Bench Press",MROUND($C$4*$L$8,$C$9),MROUND($C$4*$L$8*85%,$C$9))</f>
        <v>45</v>
      </c>
      <c r="K107" s="43"/>
      <c r="L107" s="43"/>
      <c r="M107" s="43"/>
      <c r="N107" s="43"/>
      <c r="O107" s="43"/>
      <c r="P107" s="43"/>
      <c r="Q107" s="123"/>
      <c r="R107" s="124"/>
      <c r="S107" s="124"/>
      <c r="T107" s="125"/>
      <c r="U107" s="13"/>
      <c r="V107" s="13"/>
    </row>
    <row r="108" spans="2:22" ht="18.75" customHeight="1" x14ac:dyDescent="0.25">
      <c r="B108" s="307"/>
      <c r="C108" s="363"/>
      <c r="D108" s="172" t="str">
        <f>START!$C$15</f>
        <v>Lateral Dumbbell Raise</v>
      </c>
      <c r="E108" s="172">
        <v>10</v>
      </c>
      <c r="F108" s="44"/>
      <c r="G108" s="172">
        <v>10</v>
      </c>
      <c r="H108" s="44"/>
      <c r="I108" s="172">
        <v>10</v>
      </c>
      <c r="J108" s="44"/>
      <c r="K108" s="148" t="s">
        <v>19</v>
      </c>
      <c r="L108" s="44"/>
      <c r="M108" s="43"/>
      <c r="N108" s="43"/>
      <c r="O108" s="43"/>
      <c r="P108" s="43"/>
      <c r="Q108" s="295" t="s">
        <v>18</v>
      </c>
      <c r="R108" s="296"/>
      <c r="S108" s="296"/>
      <c r="T108" s="114" t="str">
        <f>IFERROR(E107+G107+I107+E109+G109+I109+K109,"?")</f>
        <v>?</v>
      </c>
      <c r="U108" s="13"/>
      <c r="V108" s="13"/>
    </row>
    <row r="109" spans="2:22" ht="18.75" customHeight="1" x14ac:dyDescent="0.25">
      <c r="B109" s="307"/>
      <c r="C109" s="363"/>
      <c r="D109" s="172" t="str">
        <f>START!$C$12</f>
        <v>Cable Crossovers</v>
      </c>
      <c r="E109" s="172">
        <v>12</v>
      </c>
      <c r="F109" s="44"/>
      <c r="G109" s="172">
        <v>12</v>
      </c>
      <c r="H109" s="44"/>
      <c r="I109" s="172">
        <v>12</v>
      </c>
      <c r="J109" s="44"/>
      <c r="K109" s="148" t="s">
        <v>21</v>
      </c>
      <c r="L109" s="44"/>
      <c r="M109" s="43"/>
      <c r="N109" s="43"/>
      <c r="O109" s="43"/>
      <c r="P109" s="43"/>
      <c r="Q109" s="295" t="s">
        <v>20</v>
      </c>
      <c r="R109" s="296"/>
      <c r="S109" s="296"/>
      <c r="T109" s="114" t="str">
        <f>IFERROR(E106+G106+I106+E108+G108+I108+K108,"?")</f>
        <v>?</v>
      </c>
      <c r="U109" s="13"/>
      <c r="V109" s="13"/>
    </row>
    <row r="110" spans="2:22" ht="18.75" customHeight="1" thickBot="1" x14ac:dyDescent="0.3">
      <c r="B110" s="307"/>
      <c r="C110" s="364"/>
      <c r="D110" s="173" t="str">
        <f>START!$C$13</f>
        <v>Dips</v>
      </c>
      <c r="E110" s="173">
        <v>12</v>
      </c>
      <c r="F110" s="52"/>
      <c r="G110" s="173">
        <v>12</v>
      </c>
      <c r="H110" s="52"/>
      <c r="I110" s="173">
        <v>12</v>
      </c>
      <c r="J110" s="52"/>
      <c r="K110" s="149" t="s">
        <v>21</v>
      </c>
      <c r="L110" s="52"/>
      <c r="M110" s="53"/>
      <c r="N110" s="53"/>
      <c r="O110" s="53"/>
      <c r="P110" s="53"/>
      <c r="Q110" s="354" t="s">
        <v>22</v>
      </c>
      <c r="R110" s="355"/>
      <c r="S110" s="355"/>
      <c r="T110" s="115" t="str">
        <f>IFERROR(E110+G110+I110+K110,"?")</f>
        <v>?</v>
      </c>
      <c r="U110" s="13"/>
      <c r="V110" s="13"/>
    </row>
    <row r="111" spans="2:22" ht="18.75" customHeight="1" x14ac:dyDescent="0.25">
      <c r="B111" s="307"/>
      <c r="C111" s="297" t="s">
        <v>191</v>
      </c>
      <c r="D111" s="137" t="str">
        <f>START!$F$11</f>
        <v>Deadlift</v>
      </c>
      <c r="E111" s="137">
        <f>$G$9</f>
        <v>4</v>
      </c>
      <c r="F111" s="137">
        <f>MROUND($C$6*$H$9,$C$9)</f>
        <v>100</v>
      </c>
      <c r="G111" s="137">
        <f>$I$9</f>
        <v>4</v>
      </c>
      <c r="H111" s="137">
        <f>MROUND($C$6*$J$9,$C$9)</f>
        <v>100</v>
      </c>
      <c r="I111" s="137">
        <f>$K$9</f>
        <v>4</v>
      </c>
      <c r="J111" s="137">
        <f>MROUND($C$6*$L$9,$C$9)</f>
        <v>100</v>
      </c>
      <c r="K111" s="137">
        <f>$M$9</f>
        <v>4</v>
      </c>
      <c r="L111" s="137">
        <f>MROUND($C$6*$N$9,$C$9)</f>
        <v>100</v>
      </c>
      <c r="M111" s="137">
        <f>$O$9</f>
        <v>4</v>
      </c>
      <c r="N111" s="137">
        <f>MROUND($C$6*$P$9,$C$9)</f>
        <v>100</v>
      </c>
      <c r="O111" s="48"/>
      <c r="P111" s="48"/>
      <c r="Q111" s="182"/>
      <c r="R111" s="183"/>
      <c r="S111" s="183"/>
      <c r="T111" s="184"/>
      <c r="U111" s="13"/>
      <c r="V111" s="13"/>
    </row>
    <row r="112" spans="2:22" ht="18.75" customHeight="1" x14ac:dyDescent="0.25">
      <c r="B112" s="307"/>
      <c r="C112" s="298"/>
      <c r="D112" s="168" t="str">
        <f>START!$C$24</f>
        <v>Barbell Shrugs</v>
      </c>
      <c r="E112" s="168">
        <v>8</v>
      </c>
      <c r="F112" s="44"/>
      <c r="G112" s="168">
        <v>8</v>
      </c>
      <c r="H112" s="44"/>
      <c r="I112" s="168">
        <v>8</v>
      </c>
      <c r="J112" s="44"/>
      <c r="K112" s="43"/>
      <c r="L112" s="43"/>
      <c r="M112" s="43"/>
      <c r="N112" s="43"/>
      <c r="O112" s="43"/>
      <c r="P112" s="43"/>
      <c r="Q112" s="185"/>
      <c r="R112" s="186"/>
      <c r="S112" s="186"/>
      <c r="T112" s="187"/>
      <c r="U112" s="13"/>
      <c r="V112" s="13"/>
    </row>
    <row r="113" spans="2:22" ht="18.75" customHeight="1" x14ac:dyDescent="0.25">
      <c r="B113" s="307"/>
      <c r="C113" s="298"/>
      <c r="D113" s="168" t="str">
        <f>START!$C$18</f>
        <v>Pull-Ups</v>
      </c>
      <c r="E113" s="168">
        <v>10</v>
      </c>
      <c r="F113" s="44"/>
      <c r="G113" s="148" t="s">
        <v>19</v>
      </c>
      <c r="H113" s="44"/>
      <c r="I113" s="43"/>
      <c r="J113" s="43"/>
      <c r="K113" s="43"/>
      <c r="L113" s="43"/>
      <c r="M113" s="43"/>
      <c r="N113" s="43"/>
      <c r="O113" s="43"/>
      <c r="P113" s="43"/>
      <c r="Q113" s="316" t="s">
        <v>24</v>
      </c>
      <c r="R113" s="315"/>
      <c r="S113" s="315"/>
      <c r="T113" s="51" t="str">
        <f>IFERROR(+G114+E114+E113+G113,"?")</f>
        <v>?</v>
      </c>
      <c r="U113" s="13"/>
      <c r="V113" s="13"/>
    </row>
    <row r="114" spans="2:22" ht="18.75" customHeight="1" x14ac:dyDescent="0.25">
      <c r="B114" s="307"/>
      <c r="C114" s="298"/>
      <c r="D114" s="168" t="str">
        <f>START!$C$20</f>
        <v>T-Bar Rows</v>
      </c>
      <c r="E114" s="168">
        <v>10</v>
      </c>
      <c r="F114" s="44"/>
      <c r="G114" s="148" t="s">
        <v>19</v>
      </c>
      <c r="H114" s="44"/>
      <c r="I114" s="43"/>
      <c r="J114" s="43"/>
      <c r="K114" s="43"/>
      <c r="L114" s="43"/>
      <c r="M114" s="43"/>
      <c r="N114" s="43"/>
      <c r="O114" s="43"/>
      <c r="P114" s="43"/>
      <c r="Q114" s="314" t="s">
        <v>26</v>
      </c>
      <c r="R114" s="315"/>
      <c r="S114" s="315"/>
      <c r="T114" s="51">
        <f>IFERROR(E112+G112+I112,"?")</f>
        <v>24</v>
      </c>
      <c r="U114" s="13"/>
      <c r="V114" s="13"/>
    </row>
    <row r="115" spans="2:22" ht="18.75" customHeight="1" thickBot="1" x14ac:dyDescent="0.3">
      <c r="B115" s="307"/>
      <c r="C115" s="299"/>
      <c r="D115" s="167" t="str">
        <f>START!$C$22</f>
        <v>Preacher Curls</v>
      </c>
      <c r="E115" s="167">
        <v>12</v>
      </c>
      <c r="F115" s="52"/>
      <c r="G115" s="167">
        <v>12</v>
      </c>
      <c r="H115" s="52"/>
      <c r="I115" s="167">
        <v>12</v>
      </c>
      <c r="J115" s="52"/>
      <c r="K115" s="149" t="s">
        <v>21</v>
      </c>
      <c r="L115" s="52"/>
      <c r="M115" s="53"/>
      <c r="N115" s="53"/>
      <c r="O115" s="53"/>
      <c r="P115" s="53"/>
      <c r="Q115" s="293" t="s">
        <v>27</v>
      </c>
      <c r="R115" s="294"/>
      <c r="S115" s="294"/>
      <c r="T115" s="54" t="str">
        <f>IFERROR(E115+G115+I115+K115,"?")</f>
        <v>?</v>
      </c>
      <c r="U115" s="13"/>
      <c r="V115" s="13"/>
    </row>
    <row r="116" spans="2:22" ht="18.75" customHeight="1" x14ac:dyDescent="0.25">
      <c r="B116" s="307"/>
      <c r="C116" s="290" t="s">
        <v>94</v>
      </c>
      <c r="D116" s="174" t="str">
        <f>D27</f>
        <v>Squat</v>
      </c>
      <c r="E116" s="174">
        <f>$G$10</f>
        <v>10</v>
      </c>
      <c r="F116" s="174">
        <f>MROUND($C$5*$H$10,$C$9)</f>
        <v>65</v>
      </c>
      <c r="G116" s="174">
        <f>$I$10</f>
        <v>10</v>
      </c>
      <c r="H116" s="174">
        <f>MROUND($C$5*$J$10,$C$9)</f>
        <v>65</v>
      </c>
      <c r="I116" s="174">
        <f>$K$10</f>
        <v>10</v>
      </c>
      <c r="J116" s="174">
        <f>MROUND($C$5*$L$10,$C$9)</f>
        <v>65</v>
      </c>
      <c r="K116" s="48"/>
      <c r="L116" s="48"/>
      <c r="M116" s="48"/>
      <c r="N116" s="48"/>
      <c r="O116" s="48"/>
      <c r="P116" s="48"/>
      <c r="Q116" s="336"/>
      <c r="R116" s="337"/>
      <c r="S116" s="337"/>
      <c r="T116" s="129"/>
      <c r="U116" s="13"/>
      <c r="V116" s="13"/>
    </row>
    <row r="117" spans="2:22" ht="18.75" customHeight="1" x14ac:dyDescent="0.25">
      <c r="B117" s="307"/>
      <c r="C117" s="291"/>
      <c r="D117" s="166" t="str">
        <f>START!$C$29</f>
        <v>Stiff-Leg Deadlifts</v>
      </c>
      <c r="E117" s="166">
        <v>10</v>
      </c>
      <c r="F117" s="44"/>
      <c r="G117" s="166">
        <v>10</v>
      </c>
      <c r="H117" s="44"/>
      <c r="I117" s="148" t="s">
        <v>19</v>
      </c>
      <c r="J117" s="44"/>
      <c r="K117" s="43"/>
      <c r="L117" s="43"/>
      <c r="M117" s="43"/>
      <c r="N117" s="43"/>
      <c r="O117" s="43"/>
      <c r="P117" s="43"/>
      <c r="Q117" s="310" t="s">
        <v>28</v>
      </c>
      <c r="R117" s="311"/>
      <c r="S117" s="311"/>
      <c r="T117" s="117" t="str">
        <f>IFERROR(G118+I118+K118+E116+G116+I116+E118,"?")</f>
        <v>?</v>
      </c>
      <c r="U117" s="13"/>
      <c r="V117" s="13"/>
    </row>
    <row r="118" spans="2:22" ht="18.75" customHeight="1" x14ac:dyDescent="0.25">
      <c r="B118" s="307"/>
      <c r="C118" s="291"/>
      <c r="D118" s="247" t="str">
        <f>START!$C$27</f>
        <v>Leg Extensions</v>
      </c>
      <c r="E118" s="166">
        <v>12</v>
      </c>
      <c r="F118" s="44"/>
      <c r="G118" s="166">
        <v>12</v>
      </c>
      <c r="H118" s="44"/>
      <c r="I118" s="166">
        <v>12</v>
      </c>
      <c r="J118" s="44"/>
      <c r="K118" s="148" t="s">
        <v>21</v>
      </c>
      <c r="L118" s="44"/>
      <c r="M118" s="43"/>
      <c r="N118" s="43"/>
      <c r="O118" s="43"/>
      <c r="P118" s="43"/>
      <c r="Q118" s="310" t="s">
        <v>29</v>
      </c>
      <c r="R118" s="311"/>
      <c r="S118" s="311"/>
      <c r="T118" s="117" t="str">
        <f>IFERROR(E119+G119+I119+K119+E117+G117+I117+K117,"?")</f>
        <v>?</v>
      </c>
      <c r="U118" s="13"/>
      <c r="V118" s="13"/>
    </row>
    <row r="119" spans="2:22" ht="18.75" customHeight="1" x14ac:dyDescent="0.25">
      <c r="B119" s="307"/>
      <c r="C119" s="291"/>
      <c r="D119" s="166" t="str">
        <f>START!$C$28</f>
        <v>Lying Leg Curls</v>
      </c>
      <c r="E119" s="166">
        <v>12</v>
      </c>
      <c r="F119" s="44"/>
      <c r="G119" s="166">
        <v>12</v>
      </c>
      <c r="H119" s="44"/>
      <c r="I119" s="166">
        <v>12</v>
      </c>
      <c r="J119" s="45"/>
      <c r="K119" s="148" t="s">
        <v>21</v>
      </c>
      <c r="L119" s="45"/>
      <c r="M119" s="43"/>
      <c r="N119" s="43"/>
      <c r="O119" s="43"/>
      <c r="P119" s="43"/>
      <c r="Q119" s="310" t="s">
        <v>30</v>
      </c>
      <c r="R119" s="311"/>
      <c r="S119" s="311"/>
      <c r="T119" s="117" t="str">
        <f>IFERROR(E120+G120+I120+K120,"?")</f>
        <v>?</v>
      </c>
      <c r="U119" s="13"/>
      <c r="V119" s="13"/>
    </row>
    <row r="120" spans="2:22" ht="18.75" customHeight="1" thickBot="1" x14ac:dyDescent="0.3">
      <c r="B120" s="307"/>
      <c r="C120" s="292"/>
      <c r="D120" s="176" t="str">
        <f>START!$C$30</f>
        <v>Standing Calve Raises</v>
      </c>
      <c r="E120" s="176">
        <v>12</v>
      </c>
      <c r="F120" s="55"/>
      <c r="G120" s="176">
        <v>12</v>
      </c>
      <c r="H120" s="55"/>
      <c r="I120" s="176">
        <v>12</v>
      </c>
      <c r="J120" s="55"/>
      <c r="K120" s="149" t="s">
        <v>21</v>
      </c>
      <c r="L120" s="55"/>
      <c r="M120" s="53"/>
      <c r="N120" s="53"/>
      <c r="O120" s="53"/>
      <c r="P120" s="53"/>
      <c r="Q120" s="175"/>
      <c r="R120" s="176"/>
      <c r="S120" s="176"/>
      <c r="T120" s="118"/>
      <c r="U120" s="13"/>
      <c r="V120" s="13"/>
    </row>
    <row r="121" spans="2:22" ht="18.75" customHeight="1" x14ac:dyDescent="0.25">
      <c r="B121" s="307"/>
      <c r="C121" s="344" t="s">
        <v>31</v>
      </c>
      <c r="D121" s="345"/>
      <c r="E121" s="345"/>
      <c r="F121" s="345"/>
      <c r="G121" s="345"/>
      <c r="H121" s="345"/>
      <c r="I121" s="345"/>
      <c r="J121" s="345"/>
      <c r="K121" s="345"/>
      <c r="L121" s="345"/>
      <c r="M121" s="345"/>
      <c r="N121" s="345"/>
      <c r="O121" s="345"/>
      <c r="P121" s="345"/>
      <c r="Q121" s="345"/>
      <c r="R121" s="345"/>
      <c r="S121" s="345"/>
      <c r="T121" s="346"/>
      <c r="U121" s="13"/>
      <c r="V121" s="13"/>
    </row>
    <row r="122" spans="2:22" ht="18.75" customHeight="1" thickBot="1" x14ac:dyDescent="0.3">
      <c r="B122" s="308"/>
      <c r="C122" s="341"/>
      <c r="D122" s="342"/>
      <c r="E122" s="342"/>
      <c r="F122" s="342"/>
      <c r="G122" s="342"/>
      <c r="H122" s="342"/>
      <c r="I122" s="342"/>
      <c r="J122" s="342"/>
      <c r="K122" s="342"/>
      <c r="L122" s="342"/>
      <c r="M122" s="342"/>
      <c r="N122" s="342"/>
      <c r="O122" s="342"/>
      <c r="P122" s="342"/>
      <c r="Q122" s="342"/>
      <c r="R122" s="342"/>
      <c r="S122" s="342"/>
      <c r="T122" s="343"/>
      <c r="U122" s="13"/>
      <c r="V122" s="13"/>
    </row>
    <row r="123" spans="2:22" ht="18.75" customHeight="1" thickBot="1" x14ac:dyDescent="0.35">
      <c r="B123" s="57" t="s">
        <v>114</v>
      </c>
      <c r="C123" s="108" t="s">
        <v>15</v>
      </c>
      <c r="D123" s="108" t="s">
        <v>16</v>
      </c>
      <c r="E123" s="309" t="s">
        <v>0</v>
      </c>
      <c r="F123" s="309"/>
      <c r="G123" s="309" t="s">
        <v>1</v>
      </c>
      <c r="H123" s="309"/>
      <c r="I123" s="309" t="s">
        <v>2</v>
      </c>
      <c r="J123" s="309"/>
      <c r="K123" s="309" t="s">
        <v>3</v>
      </c>
      <c r="L123" s="309"/>
      <c r="M123" s="309" t="s">
        <v>4</v>
      </c>
      <c r="N123" s="309"/>
      <c r="O123" s="309" t="s">
        <v>5</v>
      </c>
      <c r="P123" s="309"/>
      <c r="Q123" s="309"/>
      <c r="R123" s="309"/>
      <c r="S123" s="309"/>
      <c r="T123" s="335"/>
      <c r="U123" s="13"/>
      <c r="V123" s="13"/>
    </row>
    <row r="124" spans="2:22" ht="18.75" customHeight="1" x14ac:dyDescent="0.25">
      <c r="B124" s="306" t="s">
        <v>118</v>
      </c>
      <c r="C124" s="347" t="s">
        <v>92</v>
      </c>
      <c r="D124" s="169" t="str">
        <f>D16</f>
        <v>Bench Press</v>
      </c>
      <c r="E124" s="151" t="str">
        <f>$G$11</f>
        <v>2+</v>
      </c>
      <c r="F124" s="169">
        <f>MROUND($C$4*$H$11,$C$9)</f>
        <v>80</v>
      </c>
      <c r="G124" s="169">
        <f>$I$11</f>
        <v>2</v>
      </c>
      <c r="H124" s="169">
        <f>MROUND($C$4*$J$11,$C$9)</f>
        <v>80</v>
      </c>
      <c r="I124" s="169">
        <f>$K$11</f>
        <v>2</v>
      </c>
      <c r="J124" s="169">
        <f>MROUND($C$4*$L$11,$C$9)</f>
        <v>75</v>
      </c>
      <c r="K124" s="169">
        <f>$M$11</f>
        <v>2</v>
      </c>
      <c r="L124" s="169">
        <f>MROUND($C$4*$N$11,$C$9)</f>
        <v>75</v>
      </c>
      <c r="M124" s="169">
        <f>$O$11</f>
        <v>2</v>
      </c>
      <c r="N124" s="169">
        <f>MROUND($C$4*$P$11,$C$9)</f>
        <v>75</v>
      </c>
      <c r="O124" s="169">
        <f>$Q$11</f>
        <v>2</v>
      </c>
      <c r="P124" s="169">
        <f>MROUND($C$4*$R$11,$C$9)</f>
        <v>75</v>
      </c>
      <c r="Q124" s="350" t="s">
        <v>11</v>
      </c>
      <c r="R124" s="351"/>
      <c r="S124" s="321" t="str">
        <f>IFERROR(F124/VLOOKUP(E124,Config!$C:$G,5,FALSE),"?")</f>
        <v>?</v>
      </c>
      <c r="T124" s="322"/>
      <c r="U124" s="13"/>
      <c r="V124" s="13"/>
    </row>
    <row r="125" spans="2:22" ht="18.75" customHeight="1" thickBot="1" x14ac:dyDescent="0.3">
      <c r="B125" s="307"/>
      <c r="C125" s="348"/>
      <c r="D125" s="172" t="str">
        <f>D17</f>
        <v>Seated OHP</v>
      </c>
      <c r="E125" s="172">
        <f>$G$10</f>
        <v>10</v>
      </c>
      <c r="F125" s="172">
        <f>MROUND($C$7*$H$10,$C$9)</f>
        <v>30</v>
      </c>
      <c r="G125" s="172">
        <f>$I$10</f>
        <v>10</v>
      </c>
      <c r="H125" s="172">
        <f>MROUND($C$7*$J$10,$C$9)</f>
        <v>30</v>
      </c>
      <c r="I125" s="172">
        <f>$K$10</f>
        <v>10</v>
      </c>
      <c r="J125" s="172">
        <f>MROUND($C$7*$L$10,$C$9)</f>
        <v>30</v>
      </c>
      <c r="K125" s="43"/>
      <c r="L125" s="43"/>
      <c r="M125" s="43"/>
      <c r="N125" s="43"/>
      <c r="O125" s="43"/>
      <c r="P125" s="43"/>
      <c r="Q125" s="352"/>
      <c r="R125" s="353"/>
      <c r="S125" s="323"/>
      <c r="T125" s="324"/>
      <c r="U125" s="13"/>
      <c r="V125" s="13"/>
    </row>
    <row r="126" spans="2:22" ht="18.75" customHeight="1" x14ac:dyDescent="0.25">
      <c r="B126" s="307"/>
      <c r="C126" s="348"/>
      <c r="D126" s="172" t="str">
        <f>D90</f>
        <v>Dumbbell Bench Press</v>
      </c>
      <c r="E126" s="172">
        <v>8</v>
      </c>
      <c r="F126" s="44"/>
      <c r="G126" s="172">
        <v>8</v>
      </c>
      <c r="H126" s="44"/>
      <c r="I126" s="172">
        <v>8</v>
      </c>
      <c r="J126" s="44"/>
      <c r="K126" s="172">
        <v>8</v>
      </c>
      <c r="L126" s="44"/>
      <c r="M126" s="43"/>
      <c r="N126" s="43"/>
      <c r="O126" s="43"/>
      <c r="P126" s="43"/>
      <c r="Q126" s="360"/>
      <c r="R126" s="361"/>
      <c r="S126" s="361"/>
      <c r="T126" s="362"/>
      <c r="U126" s="13"/>
      <c r="V126" s="13"/>
    </row>
    <row r="127" spans="2:22" ht="18.75" customHeight="1" x14ac:dyDescent="0.25">
      <c r="B127" s="307"/>
      <c r="C127" s="348"/>
      <c r="D127" s="172" t="str">
        <f t="shared" ref="D127:D128" si="3">D91</f>
        <v>Lateral Cable Raise</v>
      </c>
      <c r="E127" s="172">
        <v>10</v>
      </c>
      <c r="F127" s="44"/>
      <c r="G127" s="172">
        <v>10</v>
      </c>
      <c r="H127" s="44"/>
      <c r="I127" s="148" t="s">
        <v>19</v>
      </c>
      <c r="J127" s="44"/>
      <c r="K127" s="43"/>
      <c r="L127" s="43"/>
      <c r="M127" s="43"/>
      <c r="N127" s="43"/>
      <c r="O127" s="43"/>
      <c r="P127" s="43"/>
      <c r="Q127" s="295" t="s">
        <v>18</v>
      </c>
      <c r="R127" s="296"/>
      <c r="S127" s="296"/>
      <c r="T127" s="114" t="str">
        <f>IFERROR(E124+G124+I124+E126+G126+I126+K126,"?")</f>
        <v>?</v>
      </c>
      <c r="U127" s="13"/>
      <c r="V127" s="13"/>
    </row>
    <row r="128" spans="2:22" ht="18.75" customHeight="1" x14ac:dyDescent="0.25">
      <c r="B128" s="307"/>
      <c r="C128" s="348"/>
      <c r="D128" s="172" t="str">
        <f t="shared" si="3"/>
        <v>Cable Rear Lateral Raise</v>
      </c>
      <c r="E128" s="172">
        <v>12</v>
      </c>
      <c r="F128" s="45"/>
      <c r="G128" s="172">
        <v>12</v>
      </c>
      <c r="H128" s="45"/>
      <c r="I128" s="148" t="s">
        <v>21</v>
      </c>
      <c r="J128" s="45"/>
      <c r="K128" s="43"/>
      <c r="L128" s="43"/>
      <c r="M128" s="43"/>
      <c r="N128" s="43"/>
      <c r="O128" s="43"/>
      <c r="P128" s="43"/>
      <c r="Q128" s="295" t="s">
        <v>20</v>
      </c>
      <c r="R128" s="296"/>
      <c r="S128" s="296"/>
      <c r="T128" s="114" t="str">
        <f>IFERROR(E125+G125+I125+E127+G127+I127+E128+G128+I128,"?")</f>
        <v>?</v>
      </c>
      <c r="U128" s="13"/>
      <c r="V128" s="13"/>
    </row>
    <row r="129" spans="2:22" ht="18.75" customHeight="1" thickBot="1" x14ac:dyDescent="0.3">
      <c r="B129" s="307"/>
      <c r="C129" s="349"/>
      <c r="D129" s="173" t="str">
        <f t="shared" ref="D129" si="4">D93</f>
        <v>Cable Tricep Extensions</v>
      </c>
      <c r="E129" s="173">
        <v>12</v>
      </c>
      <c r="F129" s="55"/>
      <c r="G129" s="173">
        <v>12</v>
      </c>
      <c r="H129" s="55"/>
      <c r="I129" s="173">
        <v>12</v>
      </c>
      <c r="J129" s="55"/>
      <c r="K129" s="149" t="s">
        <v>21</v>
      </c>
      <c r="L129" s="55"/>
      <c r="M129" s="53"/>
      <c r="N129" s="53"/>
      <c r="O129" s="53"/>
      <c r="P129" s="53"/>
      <c r="Q129" s="354" t="s">
        <v>22</v>
      </c>
      <c r="R129" s="355"/>
      <c r="S129" s="355"/>
      <c r="T129" s="115" t="str">
        <f>IFERROR(E129+G129+I129+K129,"?")</f>
        <v>?</v>
      </c>
      <c r="U129" s="13"/>
      <c r="V129" s="13"/>
    </row>
    <row r="130" spans="2:22" ht="18.75" customHeight="1" x14ac:dyDescent="0.25">
      <c r="B130" s="307"/>
      <c r="C130" s="297" t="s">
        <v>190</v>
      </c>
      <c r="D130" s="98" t="s">
        <v>23</v>
      </c>
      <c r="E130" s="137">
        <v>10</v>
      </c>
      <c r="F130" s="47"/>
      <c r="G130" s="137">
        <v>10</v>
      </c>
      <c r="H130" s="47"/>
      <c r="I130" s="137">
        <v>10</v>
      </c>
      <c r="J130" s="47"/>
      <c r="K130" s="48"/>
      <c r="L130" s="48"/>
      <c r="M130" s="48"/>
      <c r="N130" s="48"/>
      <c r="O130" s="48"/>
      <c r="P130" s="48"/>
      <c r="Q130" s="136"/>
      <c r="R130" s="137"/>
      <c r="S130" s="137"/>
      <c r="T130" s="49"/>
      <c r="U130" s="13"/>
      <c r="V130" s="13"/>
    </row>
    <row r="131" spans="2:22" ht="18.75" customHeight="1" x14ac:dyDescent="0.25">
      <c r="B131" s="307"/>
      <c r="C131" s="298"/>
      <c r="D131" s="168" t="str">
        <f>START!$C$19</f>
        <v>Lat Pulldowns</v>
      </c>
      <c r="E131" s="168">
        <v>12</v>
      </c>
      <c r="F131" s="50"/>
      <c r="G131" s="168">
        <v>12</v>
      </c>
      <c r="H131" s="50"/>
      <c r="I131" s="168">
        <v>12</v>
      </c>
      <c r="J131" s="50"/>
      <c r="K131" s="148" t="s">
        <v>21</v>
      </c>
      <c r="L131" s="50"/>
      <c r="M131" s="43"/>
      <c r="N131" s="43"/>
      <c r="O131" s="43"/>
      <c r="P131" s="43"/>
      <c r="Q131" s="314" t="s">
        <v>24</v>
      </c>
      <c r="R131" s="315"/>
      <c r="S131" s="315"/>
      <c r="T131" s="51" t="str">
        <f>IFERROR(G131+I131+K131+E131+E132+G132+I132+K132,"?")</f>
        <v>?</v>
      </c>
      <c r="U131" s="13"/>
      <c r="V131" s="13"/>
    </row>
    <row r="132" spans="2:22" ht="18.75" customHeight="1" x14ac:dyDescent="0.25">
      <c r="B132" s="307"/>
      <c r="C132" s="298"/>
      <c r="D132" s="168" t="str">
        <f>START!$C$21</f>
        <v>Machine Rows</v>
      </c>
      <c r="E132" s="168">
        <v>12</v>
      </c>
      <c r="F132" s="50"/>
      <c r="G132" s="168">
        <v>12</v>
      </c>
      <c r="H132" s="50"/>
      <c r="I132" s="168">
        <v>12</v>
      </c>
      <c r="J132" s="50"/>
      <c r="K132" s="148" t="s">
        <v>21</v>
      </c>
      <c r="L132" s="50"/>
      <c r="M132" s="43"/>
      <c r="N132" s="43"/>
      <c r="O132" s="43"/>
      <c r="P132" s="43"/>
      <c r="Q132" s="314" t="s">
        <v>25</v>
      </c>
      <c r="R132" s="315"/>
      <c r="S132" s="315"/>
      <c r="T132" s="51">
        <f>IFERROR(G130+I130+K130+E130,"?")</f>
        <v>30</v>
      </c>
      <c r="U132" s="13"/>
      <c r="V132" s="13"/>
    </row>
    <row r="133" spans="2:22" ht="18.75" customHeight="1" x14ac:dyDescent="0.25">
      <c r="B133" s="307"/>
      <c r="C133" s="298"/>
      <c r="D133" s="168" t="str">
        <f>START!$C$25</f>
        <v>Dumbbell Shrugs</v>
      </c>
      <c r="E133" s="168">
        <v>12</v>
      </c>
      <c r="F133" s="50"/>
      <c r="G133" s="168">
        <v>12</v>
      </c>
      <c r="H133" s="50"/>
      <c r="I133" s="168">
        <v>12</v>
      </c>
      <c r="J133" s="50"/>
      <c r="K133" s="148" t="s">
        <v>21</v>
      </c>
      <c r="L133" s="50"/>
      <c r="M133" s="43"/>
      <c r="N133" s="43"/>
      <c r="O133" s="43"/>
      <c r="P133" s="43"/>
      <c r="Q133" s="314" t="s">
        <v>26</v>
      </c>
      <c r="R133" s="315"/>
      <c r="S133" s="315"/>
      <c r="T133" s="51" t="str">
        <f>IFERROR(E133+G133+I133+K133,"?")</f>
        <v>?</v>
      </c>
      <c r="U133" s="13"/>
      <c r="V133" s="13"/>
    </row>
    <row r="134" spans="2:22" ht="18.75" customHeight="1" thickBot="1" x14ac:dyDescent="0.3">
      <c r="B134" s="307"/>
      <c r="C134" s="299"/>
      <c r="D134" s="167" t="str">
        <f>START!$C$23</f>
        <v>Dumbbell Curls</v>
      </c>
      <c r="E134" s="167">
        <v>12</v>
      </c>
      <c r="F134" s="52"/>
      <c r="G134" s="167">
        <v>12</v>
      </c>
      <c r="H134" s="52"/>
      <c r="I134" s="167">
        <v>12</v>
      </c>
      <c r="J134" s="52"/>
      <c r="K134" s="149" t="s">
        <v>21</v>
      </c>
      <c r="L134" s="52"/>
      <c r="M134" s="53"/>
      <c r="N134" s="53"/>
      <c r="O134" s="53"/>
      <c r="P134" s="53"/>
      <c r="Q134" s="293" t="s">
        <v>27</v>
      </c>
      <c r="R134" s="294"/>
      <c r="S134" s="294"/>
      <c r="T134" s="54" t="str">
        <f>IFERROR(E134+G134+I134+K134,"?")</f>
        <v>?</v>
      </c>
      <c r="U134" s="13"/>
      <c r="V134" s="13"/>
    </row>
    <row r="135" spans="2:22" ht="18.75" customHeight="1" x14ac:dyDescent="0.25">
      <c r="B135" s="307"/>
      <c r="C135" s="290" t="s">
        <v>93</v>
      </c>
      <c r="D135" s="174" t="str">
        <f>D27</f>
        <v>Squat</v>
      </c>
      <c r="E135" s="151" t="str">
        <f>$G$11</f>
        <v>2+</v>
      </c>
      <c r="F135" s="174">
        <f>MROUND($C$5*$H$11,$C$9)</f>
        <v>100</v>
      </c>
      <c r="G135" s="174">
        <f>$I$11</f>
        <v>2</v>
      </c>
      <c r="H135" s="174">
        <f>MROUND($C$5*$J$11,$C$9)</f>
        <v>100</v>
      </c>
      <c r="I135" s="174">
        <f>$K$11</f>
        <v>2</v>
      </c>
      <c r="J135" s="174">
        <f>MROUND($C$5*$L$11,$C$9)</f>
        <v>90</v>
      </c>
      <c r="K135" s="174">
        <f>$M$11</f>
        <v>2</v>
      </c>
      <c r="L135" s="174">
        <f>MROUND($C$5*$N$11,$C$9)</f>
        <v>90</v>
      </c>
      <c r="M135" s="174">
        <f>$O$11</f>
        <v>2</v>
      </c>
      <c r="N135" s="174">
        <f>MROUND($C$5*$P$11,$C$9)</f>
        <v>90</v>
      </c>
      <c r="O135" s="174">
        <f>$Q$11</f>
        <v>2</v>
      </c>
      <c r="P135" s="174">
        <f>MROUND($C$5*$R$11,$C$9)</f>
        <v>90</v>
      </c>
      <c r="Q135" s="356" t="s">
        <v>11</v>
      </c>
      <c r="R135" s="357"/>
      <c r="S135" s="321" t="str">
        <f>IFERROR(F135/VLOOKUP(E135,Config!$C:$G,5,FALSE),"?")</f>
        <v>?</v>
      </c>
      <c r="T135" s="322"/>
      <c r="U135" s="13"/>
      <c r="V135" s="13"/>
    </row>
    <row r="136" spans="2:22" ht="18.75" customHeight="1" thickBot="1" x14ac:dyDescent="0.3">
      <c r="B136" s="307"/>
      <c r="C136" s="291"/>
      <c r="D136" s="166" t="str">
        <f>START!$C$26</f>
        <v>Leg Press</v>
      </c>
      <c r="E136" s="166">
        <v>10</v>
      </c>
      <c r="F136" s="44"/>
      <c r="G136" s="166">
        <v>10</v>
      </c>
      <c r="H136" s="44"/>
      <c r="I136" s="148" t="s">
        <v>19</v>
      </c>
      <c r="J136" s="44"/>
      <c r="K136" s="43"/>
      <c r="L136" s="43"/>
      <c r="M136" s="43"/>
      <c r="N136" s="43"/>
      <c r="O136" s="43"/>
      <c r="P136" s="43"/>
      <c r="Q136" s="358"/>
      <c r="R136" s="359"/>
      <c r="S136" s="323"/>
      <c r="T136" s="324"/>
      <c r="U136" s="13"/>
      <c r="V136" s="13"/>
    </row>
    <row r="137" spans="2:22" ht="18.75" customHeight="1" x14ac:dyDescent="0.25">
      <c r="B137" s="307"/>
      <c r="C137" s="291"/>
      <c r="D137" s="166" t="str">
        <f>START!$C$28</f>
        <v>Lying Leg Curls</v>
      </c>
      <c r="E137" s="166">
        <v>12</v>
      </c>
      <c r="F137" s="44"/>
      <c r="G137" s="166">
        <v>12</v>
      </c>
      <c r="H137" s="44"/>
      <c r="I137" s="166">
        <v>12</v>
      </c>
      <c r="J137" s="44"/>
      <c r="K137" s="148" t="s">
        <v>21</v>
      </c>
      <c r="L137" s="44"/>
      <c r="M137" s="43"/>
      <c r="N137" s="43"/>
      <c r="O137" s="43"/>
      <c r="P137" s="43"/>
      <c r="Q137" s="336" t="s">
        <v>28</v>
      </c>
      <c r="R137" s="337"/>
      <c r="S137" s="337"/>
      <c r="T137" s="129" t="str">
        <f>IFERROR(E135+G135+I135+E136+G136+I136,"?")</f>
        <v>?</v>
      </c>
      <c r="U137" s="13"/>
      <c r="V137" s="13"/>
    </row>
    <row r="138" spans="2:22" ht="18.75" customHeight="1" x14ac:dyDescent="0.25">
      <c r="B138" s="307"/>
      <c r="C138" s="291"/>
      <c r="D138" s="166" t="str">
        <f>START!$C$30</f>
        <v>Standing Calve Raises</v>
      </c>
      <c r="E138" s="166">
        <v>12</v>
      </c>
      <c r="F138" s="44"/>
      <c r="G138" s="166">
        <v>12</v>
      </c>
      <c r="H138" s="44"/>
      <c r="I138" s="166">
        <v>12</v>
      </c>
      <c r="J138" s="44"/>
      <c r="K138" s="148" t="s">
        <v>21</v>
      </c>
      <c r="L138" s="44"/>
      <c r="M138" s="43"/>
      <c r="N138" s="43"/>
      <c r="O138" s="43"/>
      <c r="P138" s="43"/>
      <c r="Q138" s="310" t="s">
        <v>29</v>
      </c>
      <c r="R138" s="311"/>
      <c r="S138" s="311"/>
      <c r="T138" s="117" t="str">
        <f>IFERROR(E137+G137+I137+K137,"?")</f>
        <v>?</v>
      </c>
      <c r="U138" s="13"/>
      <c r="V138" s="13"/>
    </row>
    <row r="139" spans="2:22" ht="18.75" customHeight="1" thickBot="1" x14ac:dyDescent="0.3">
      <c r="B139" s="307"/>
      <c r="C139" s="292"/>
      <c r="D139" s="176"/>
      <c r="E139" s="176"/>
      <c r="F139" s="176"/>
      <c r="G139" s="176"/>
      <c r="H139" s="176"/>
      <c r="I139" s="176"/>
      <c r="J139" s="176"/>
      <c r="K139" s="176"/>
      <c r="L139" s="176"/>
      <c r="M139" s="53"/>
      <c r="N139" s="53"/>
      <c r="O139" s="53"/>
      <c r="P139" s="53"/>
      <c r="Q139" s="312" t="s">
        <v>30</v>
      </c>
      <c r="R139" s="313"/>
      <c r="S139" s="313"/>
      <c r="T139" s="118" t="str">
        <f>IFERROR(E138+G138+I138+K138,"?")</f>
        <v>?</v>
      </c>
      <c r="U139" s="13"/>
      <c r="V139" s="13"/>
    </row>
    <row r="140" spans="2:22" ht="18.75" customHeight="1" x14ac:dyDescent="0.25">
      <c r="B140" s="307"/>
      <c r="C140" s="344" t="s">
        <v>31</v>
      </c>
      <c r="D140" s="345"/>
      <c r="E140" s="345"/>
      <c r="F140" s="345"/>
      <c r="G140" s="345"/>
      <c r="H140" s="345"/>
      <c r="I140" s="345"/>
      <c r="J140" s="345"/>
      <c r="K140" s="345"/>
      <c r="L140" s="345"/>
      <c r="M140" s="345"/>
      <c r="N140" s="345"/>
      <c r="O140" s="345"/>
      <c r="P140" s="345"/>
      <c r="Q140" s="345"/>
      <c r="R140" s="345"/>
      <c r="S140" s="345"/>
      <c r="T140" s="346"/>
      <c r="U140" s="13"/>
      <c r="V140" s="13"/>
    </row>
    <row r="141" spans="2:22" ht="18.75" customHeight="1" thickBot="1" x14ac:dyDescent="0.3">
      <c r="B141" s="307"/>
      <c r="C141" s="341"/>
      <c r="D141" s="342"/>
      <c r="E141" s="342"/>
      <c r="F141" s="342"/>
      <c r="G141" s="342"/>
      <c r="H141" s="342"/>
      <c r="I141" s="342"/>
      <c r="J141" s="342"/>
      <c r="K141" s="342"/>
      <c r="L141" s="342"/>
      <c r="M141" s="342"/>
      <c r="N141" s="342"/>
      <c r="O141" s="342"/>
      <c r="P141" s="342"/>
      <c r="Q141" s="342"/>
      <c r="R141" s="342"/>
      <c r="S141" s="342"/>
      <c r="T141" s="343"/>
      <c r="U141" s="13"/>
      <c r="V141" s="13"/>
    </row>
    <row r="142" spans="2:22" ht="18.75" customHeight="1" x14ac:dyDescent="0.25">
      <c r="B142" s="307"/>
      <c r="C142" s="347" t="s">
        <v>32</v>
      </c>
      <c r="D142" s="169" t="str">
        <f>D17</f>
        <v>Seated OHP</v>
      </c>
      <c r="E142" s="151" t="str">
        <f>$G$11</f>
        <v>2+</v>
      </c>
      <c r="F142" s="169">
        <f>MROUND($C$7*$H$11,$C$9)</f>
        <v>50</v>
      </c>
      <c r="G142" s="169">
        <f>$I$11</f>
        <v>2</v>
      </c>
      <c r="H142" s="169">
        <f>MROUND($C$7*$J$11,$C$9)</f>
        <v>50</v>
      </c>
      <c r="I142" s="169">
        <f>$K$11</f>
        <v>2</v>
      </c>
      <c r="J142" s="169">
        <f>MROUND($C$7*$L$11,$C$9)</f>
        <v>45</v>
      </c>
      <c r="K142" s="169">
        <f>$M$11</f>
        <v>2</v>
      </c>
      <c r="L142" s="169">
        <f>MROUND($C$7*$N$11,$C$9)</f>
        <v>45</v>
      </c>
      <c r="M142" s="169">
        <f>$O$11</f>
        <v>2</v>
      </c>
      <c r="N142" s="169">
        <f>MROUND($C$7*$P$11,$C$9)</f>
        <v>45</v>
      </c>
      <c r="O142" s="169">
        <f>$Q$11</f>
        <v>2</v>
      </c>
      <c r="P142" s="169">
        <f>MROUND($C$7*$R$11,$C$9)</f>
        <v>45</v>
      </c>
      <c r="Q142" s="350" t="s">
        <v>11</v>
      </c>
      <c r="R142" s="351"/>
      <c r="S142" s="321" t="str">
        <f>IFERROR(F142/VLOOKUP(E142,Config!$C:$G,5,FALSE),"?")</f>
        <v>?</v>
      </c>
      <c r="T142" s="322"/>
      <c r="U142" s="13"/>
      <c r="V142" s="13"/>
    </row>
    <row r="143" spans="2:22" ht="18.75" customHeight="1" thickBot="1" x14ac:dyDescent="0.3">
      <c r="B143" s="307"/>
      <c r="C143" s="363"/>
      <c r="D143" s="172" t="str">
        <f>START!$C$11</f>
        <v>Incline Bench Press</v>
      </c>
      <c r="E143" s="172">
        <f>$G$4</f>
        <v>10</v>
      </c>
      <c r="F143" s="172">
        <f>IF(D35="Bench Press",MROUND($C$4*$H$10,$C$9),MROUND($C$4*$H$10*85%,$C$9))</f>
        <v>45</v>
      </c>
      <c r="G143" s="172">
        <f>$I$4</f>
        <v>10</v>
      </c>
      <c r="H143" s="172">
        <f>IF(D35="Bench Press",MROUND($C$4*$J$8,$C$9),MROUND($C$4*$J$8*85%,$C$9))</f>
        <v>45</v>
      </c>
      <c r="I143" s="172">
        <f>$K$4</f>
        <v>10</v>
      </c>
      <c r="J143" s="172">
        <f>IF(D35="Bench Press",MROUND($C$4*$L$10,$C$9),MROUND($C$4*$L$10*85%,$C$9))</f>
        <v>45</v>
      </c>
      <c r="K143" s="43"/>
      <c r="L143" s="43"/>
      <c r="M143" s="43"/>
      <c r="N143" s="43"/>
      <c r="O143" s="43"/>
      <c r="P143" s="43"/>
      <c r="Q143" s="352"/>
      <c r="R143" s="353"/>
      <c r="S143" s="323"/>
      <c r="T143" s="324"/>
      <c r="U143" s="13"/>
      <c r="V143" s="13"/>
    </row>
    <row r="144" spans="2:22" ht="18.75" customHeight="1" x14ac:dyDescent="0.25">
      <c r="B144" s="307"/>
      <c r="C144" s="363"/>
      <c r="D144" s="172" t="str">
        <f>START!$C$15</f>
        <v>Lateral Dumbbell Raise</v>
      </c>
      <c r="E144" s="172">
        <v>10</v>
      </c>
      <c r="F144" s="44"/>
      <c r="G144" s="172">
        <v>10</v>
      </c>
      <c r="H144" s="44"/>
      <c r="I144" s="172">
        <v>10</v>
      </c>
      <c r="J144" s="44"/>
      <c r="K144" s="148" t="s">
        <v>19</v>
      </c>
      <c r="L144" s="44"/>
      <c r="M144" s="43"/>
      <c r="N144" s="43"/>
      <c r="O144" s="43"/>
      <c r="P144" s="43"/>
      <c r="Q144" s="360" t="s">
        <v>18</v>
      </c>
      <c r="R144" s="361"/>
      <c r="S144" s="361"/>
      <c r="T144" s="170" t="str">
        <f>IFERROR(E143+G143+I143+E145+G145+I145+K145,"?")</f>
        <v>?</v>
      </c>
      <c r="U144" s="13"/>
      <c r="V144" s="13"/>
    </row>
    <row r="145" spans="2:22" ht="18.75" customHeight="1" x14ac:dyDescent="0.25">
      <c r="B145" s="307"/>
      <c r="C145" s="363"/>
      <c r="D145" s="172" t="str">
        <f>START!$C$12</f>
        <v>Cable Crossovers</v>
      </c>
      <c r="E145" s="172">
        <v>12</v>
      </c>
      <c r="F145" s="44"/>
      <c r="G145" s="172">
        <v>12</v>
      </c>
      <c r="H145" s="44"/>
      <c r="I145" s="172">
        <v>12</v>
      </c>
      <c r="J145" s="44"/>
      <c r="K145" s="148" t="s">
        <v>21</v>
      </c>
      <c r="L145" s="44"/>
      <c r="M145" s="43"/>
      <c r="N145" s="43"/>
      <c r="O145" s="43"/>
      <c r="P145" s="43"/>
      <c r="Q145" s="295" t="s">
        <v>20</v>
      </c>
      <c r="R145" s="296"/>
      <c r="S145" s="296"/>
      <c r="T145" s="114" t="str">
        <f>IFERROR(E142+G142+I142+E144+G144+I144+K144,"?")</f>
        <v>?</v>
      </c>
      <c r="U145" s="13"/>
      <c r="V145" s="13"/>
    </row>
    <row r="146" spans="2:22" ht="18.75" customHeight="1" thickBot="1" x14ac:dyDescent="0.3">
      <c r="B146" s="307"/>
      <c r="C146" s="364"/>
      <c r="D146" s="173" t="str">
        <f>START!$C$13</f>
        <v>Dips</v>
      </c>
      <c r="E146" s="173">
        <v>12</v>
      </c>
      <c r="F146" s="52"/>
      <c r="G146" s="173">
        <v>12</v>
      </c>
      <c r="H146" s="52"/>
      <c r="I146" s="173">
        <v>12</v>
      </c>
      <c r="J146" s="52"/>
      <c r="K146" s="149" t="s">
        <v>21</v>
      </c>
      <c r="L146" s="52"/>
      <c r="M146" s="53"/>
      <c r="N146" s="53"/>
      <c r="O146" s="53"/>
      <c r="P146" s="53"/>
      <c r="Q146" s="354" t="s">
        <v>22</v>
      </c>
      <c r="R146" s="355"/>
      <c r="S146" s="355"/>
      <c r="T146" s="115" t="str">
        <f>IFERROR(E146+G146+I146+K146,"?")</f>
        <v>?</v>
      </c>
      <c r="U146" s="13"/>
      <c r="V146" s="13"/>
    </row>
    <row r="147" spans="2:22" ht="18.75" customHeight="1" x14ac:dyDescent="0.25">
      <c r="B147" s="307"/>
      <c r="C147" s="297" t="s">
        <v>191</v>
      </c>
      <c r="D147" s="137" t="str">
        <f>START!$F$11</f>
        <v>Deadlift</v>
      </c>
      <c r="E147" s="151" t="str">
        <f>$G$11</f>
        <v>2+</v>
      </c>
      <c r="F147" s="137">
        <f>MROUND($C$6*$H$11,$C$9)</f>
        <v>105</v>
      </c>
      <c r="G147" s="137">
        <f>$I$11</f>
        <v>2</v>
      </c>
      <c r="H147" s="137">
        <f>MROUND($C$6*$J$11,$C$9)</f>
        <v>105</v>
      </c>
      <c r="I147" s="137">
        <f>$K$11</f>
        <v>2</v>
      </c>
      <c r="J147" s="137">
        <f>MROUND($C$6*$L$11,$C$9)</f>
        <v>100</v>
      </c>
      <c r="K147" s="137">
        <f>$M$11</f>
        <v>2</v>
      </c>
      <c r="L147" s="137">
        <f>MROUND($C$6*$N$11,$C$9)</f>
        <v>100</v>
      </c>
      <c r="M147" s="137">
        <f>$O$11</f>
        <v>2</v>
      </c>
      <c r="N147" s="137">
        <f>MROUND($C$6*$P$11,$C$9)</f>
        <v>100</v>
      </c>
      <c r="O147" s="137">
        <f>$Q$11</f>
        <v>2</v>
      </c>
      <c r="P147" s="137">
        <f>MROUND($C$6*$R$11,$C$9)</f>
        <v>100</v>
      </c>
      <c r="Q147" s="300" t="s">
        <v>11</v>
      </c>
      <c r="R147" s="302"/>
      <c r="S147" s="321" t="str">
        <f>IFERROR(F147/VLOOKUP(E147,Config!$C:$G,5,FALSE),"?")</f>
        <v>?</v>
      </c>
      <c r="T147" s="322"/>
      <c r="U147" s="13"/>
      <c r="V147" s="13"/>
    </row>
    <row r="148" spans="2:22" ht="18.75" customHeight="1" thickBot="1" x14ac:dyDescent="0.3">
      <c r="B148" s="307"/>
      <c r="C148" s="298"/>
      <c r="D148" s="168" t="str">
        <f>START!$C$24</f>
        <v>Barbell Shrugs</v>
      </c>
      <c r="E148" s="168">
        <v>8</v>
      </c>
      <c r="F148" s="44"/>
      <c r="G148" s="168">
        <v>8</v>
      </c>
      <c r="H148" s="44"/>
      <c r="I148" s="168">
        <v>8</v>
      </c>
      <c r="J148" s="44"/>
      <c r="K148" s="43"/>
      <c r="L148" s="43"/>
      <c r="M148" s="43"/>
      <c r="N148" s="43"/>
      <c r="O148" s="43"/>
      <c r="P148" s="43"/>
      <c r="Q148" s="365"/>
      <c r="R148" s="366"/>
      <c r="S148" s="323"/>
      <c r="T148" s="324"/>
      <c r="U148" s="13"/>
      <c r="V148" s="13"/>
    </row>
    <row r="149" spans="2:22" ht="18.75" customHeight="1" x14ac:dyDescent="0.25">
      <c r="B149" s="307"/>
      <c r="C149" s="298"/>
      <c r="D149" s="168" t="str">
        <f>START!$C$18</f>
        <v>Pull-Ups</v>
      </c>
      <c r="E149" s="168">
        <v>10</v>
      </c>
      <c r="F149" s="44"/>
      <c r="G149" s="148" t="s">
        <v>19</v>
      </c>
      <c r="H149" s="44"/>
      <c r="I149" s="43"/>
      <c r="J149" s="43"/>
      <c r="K149" s="43"/>
      <c r="L149" s="43"/>
      <c r="M149" s="43"/>
      <c r="N149" s="43"/>
      <c r="O149" s="43"/>
      <c r="P149" s="43"/>
      <c r="Q149" s="316" t="s">
        <v>24</v>
      </c>
      <c r="R149" s="315"/>
      <c r="S149" s="315"/>
      <c r="T149" s="51" t="str">
        <f>IFERROR(+G150+E150+E149+G149,"?")</f>
        <v>?</v>
      </c>
      <c r="U149" s="13"/>
      <c r="V149" s="13"/>
    </row>
    <row r="150" spans="2:22" ht="18.75" customHeight="1" x14ac:dyDescent="0.25">
      <c r="B150" s="307"/>
      <c r="C150" s="298"/>
      <c r="D150" s="168" t="str">
        <f>START!$C$20</f>
        <v>T-Bar Rows</v>
      </c>
      <c r="E150" s="168">
        <v>10</v>
      </c>
      <c r="F150" s="44"/>
      <c r="G150" s="148" t="s">
        <v>19</v>
      </c>
      <c r="H150" s="44"/>
      <c r="I150" s="43"/>
      <c r="J150" s="43"/>
      <c r="K150" s="43"/>
      <c r="L150" s="43"/>
      <c r="M150" s="43"/>
      <c r="N150" s="43"/>
      <c r="O150" s="43"/>
      <c r="P150" s="43"/>
      <c r="Q150" s="314" t="s">
        <v>26</v>
      </c>
      <c r="R150" s="315"/>
      <c r="S150" s="315"/>
      <c r="T150" s="51">
        <f>IFERROR(E148+G148+I148,"?")</f>
        <v>24</v>
      </c>
      <c r="U150" s="13"/>
      <c r="V150" s="13"/>
    </row>
    <row r="151" spans="2:22" ht="18.75" customHeight="1" thickBot="1" x14ac:dyDescent="0.3">
      <c r="B151" s="307"/>
      <c r="C151" s="299"/>
      <c r="D151" s="167" t="str">
        <f>START!$C$22</f>
        <v>Preacher Curls</v>
      </c>
      <c r="E151" s="167">
        <v>12</v>
      </c>
      <c r="F151" s="52"/>
      <c r="G151" s="167">
        <v>12</v>
      </c>
      <c r="H151" s="52"/>
      <c r="I151" s="167">
        <v>12</v>
      </c>
      <c r="J151" s="52"/>
      <c r="K151" s="149" t="s">
        <v>21</v>
      </c>
      <c r="L151" s="52"/>
      <c r="M151" s="53"/>
      <c r="N151" s="53"/>
      <c r="O151" s="53"/>
      <c r="P151" s="53"/>
      <c r="Q151" s="293" t="s">
        <v>27</v>
      </c>
      <c r="R151" s="294"/>
      <c r="S151" s="294"/>
      <c r="T151" s="54" t="str">
        <f>IFERROR(E151+G151+I151+K151,"?")</f>
        <v>?</v>
      </c>
      <c r="U151" s="13"/>
      <c r="V151" s="13"/>
    </row>
    <row r="152" spans="2:22" ht="18.75" customHeight="1" x14ac:dyDescent="0.25">
      <c r="B152" s="307"/>
      <c r="C152" s="290" t="s">
        <v>94</v>
      </c>
      <c r="D152" s="174" t="str">
        <f>D27</f>
        <v>Squat</v>
      </c>
      <c r="E152" s="174">
        <f>$G$10</f>
        <v>10</v>
      </c>
      <c r="F152" s="174">
        <f>MROUND($C$5*$H$10,$C$9)</f>
        <v>65</v>
      </c>
      <c r="G152" s="174">
        <f>$I$10</f>
        <v>10</v>
      </c>
      <c r="H152" s="174">
        <f>MROUND($C$5*$J$10,$C$9)</f>
        <v>65</v>
      </c>
      <c r="I152" s="174">
        <f>$K$10</f>
        <v>10</v>
      </c>
      <c r="J152" s="174">
        <f>MROUND($C$5*$L$10,$C$9)</f>
        <v>65</v>
      </c>
      <c r="K152" s="48"/>
      <c r="L152" s="48"/>
      <c r="M152" s="48"/>
      <c r="N152" s="48"/>
      <c r="O152" s="48"/>
      <c r="P152" s="48"/>
      <c r="Q152" s="336"/>
      <c r="R152" s="337"/>
      <c r="S152" s="337"/>
      <c r="T152" s="129"/>
      <c r="U152" s="13"/>
      <c r="V152" s="13"/>
    </row>
    <row r="153" spans="2:22" ht="18.75" customHeight="1" x14ac:dyDescent="0.25">
      <c r="B153" s="307"/>
      <c r="C153" s="291"/>
      <c r="D153" s="166" t="str">
        <f>START!$C$29</f>
        <v>Stiff-Leg Deadlifts</v>
      </c>
      <c r="E153" s="166">
        <v>10</v>
      </c>
      <c r="F153" s="44"/>
      <c r="G153" s="166">
        <v>10</v>
      </c>
      <c r="H153" s="44"/>
      <c r="I153" s="148" t="s">
        <v>19</v>
      </c>
      <c r="J153" s="44"/>
      <c r="K153" s="43"/>
      <c r="L153" s="43"/>
      <c r="M153" s="43"/>
      <c r="N153" s="43"/>
      <c r="O153" s="43"/>
      <c r="P153" s="43"/>
      <c r="Q153" s="310" t="s">
        <v>28</v>
      </c>
      <c r="R153" s="311"/>
      <c r="S153" s="311"/>
      <c r="T153" s="117" t="str">
        <f>IFERROR(G154+I154+K154+E152+G152+I152+E154,"?")</f>
        <v>?</v>
      </c>
      <c r="U153" s="13"/>
      <c r="V153" s="13"/>
    </row>
    <row r="154" spans="2:22" ht="18.75" customHeight="1" x14ac:dyDescent="0.25">
      <c r="B154" s="307"/>
      <c r="C154" s="291"/>
      <c r="D154" s="247" t="str">
        <f>START!$C$27</f>
        <v>Leg Extensions</v>
      </c>
      <c r="E154" s="166">
        <v>12</v>
      </c>
      <c r="F154" s="44"/>
      <c r="G154" s="166">
        <v>12</v>
      </c>
      <c r="H154" s="44"/>
      <c r="I154" s="166">
        <v>12</v>
      </c>
      <c r="J154" s="44"/>
      <c r="K154" s="148" t="s">
        <v>21</v>
      </c>
      <c r="L154" s="44"/>
      <c r="M154" s="43"/>
      <c r="N154" s="43"/>
      <c r="O154" s="43"/>
      <c r="P154" s="43"/>
      <c r="Q154" s="310" t="s">
        <v>29</v>
      </c>
      <c r="R154" s="311"/>
      <c r="S154" s="311"/>
      <c r="T154" s="117" t="str">
        <f>IFERROR(E155+G155+I155+K155+E153+G153+I153+K153,"?")</f>
        <v>?</v>
      </c>
      <c r="U154" s="13"/>
      <c r="V154" s="13"/>
    </row>
    <row r="155" spans="2:22" ht="18.75" customHeight="1" x14ac:dyDescent="0.25">
      <c r="B155" s="307"/>
      <c r="C155" s="291"/>
      <c r="D155" s="166" t="str">
        <f>START!$C$28</f>
        <v>Lying Leg Curls</v>
      </c>
      <c r="E155" s="166">
        <v>12</v>
      </c>
      <c r="F155" s="44"/>
      <c r="G155" s="166">
        <v>12</v>
      </c>
      <c r="H155" s="44"/>
      <c r="I155" s="166">
        <v>12</v>
      </c>
      <c r="J155" s="45"/>
      <c r="K155" s="148" t="s">
        <v>21</v>
      </c>
      <c r="L155" s="45"/>
      <c r="M155" s="43"/>
      <c r="N155" s="43"/>
      <c r="O155" s="43"/>
      <c r="P155" s="43"/>
      <c r="Q155" s="310" t="s">
        <v>30</v>
      </c>
      <c r="R155" s="311"/>
      <c r="S155" s="311"/>
      <c r="T155" s="117" t="str">
        <f>IFERROR(E156+G156+I156+K156,"?")</f>
        <v>?</v>
      </c>
      <c r="U155" s="13"/>
      <c r="V155" s="13"/>
    </row>
    <row r="156" spans="2:22" ht="18.75" customHeight="1" thickBot="1" x14ac:dyDescent="0.3">
      <c r="B156" s="307"/>
      <c r="C156" s="292"/>
      <c r="D156" s="176" t="str">
        <f>START!$C$30</f>
        <v>Standing Calve Raises</v>
      </c>
      <c r="E156" s="176">
        <v>12</v>
      </c>
      <c r="F156" s="55"/>
      <c r="G156" s="176">
        <v>12</v>
      </c>
      <c r="H156" s="55"/>
      <c r="I156" s="176">
        <v>12</v>
      </c>
      <c r="J156" s="55"/>
      <c r="K156" s="149" t="s">
        <v>21</v>
      </c>
      <c r="L156" s="55"/>
      <c r="M156" s="53"/>
      <c r="N156" s="53"/>
      <c r="O156" s="53"/>
      <c r="P156" s="53"/>
      <c r="Q156" s="175"/>
      <c r="R156" s="176"/>
      <c r="S156" s="176"/>
      <c r="T156" s="118"/>
      <c r="U156" s="13"/>
      <c r="V156" s="13"/>
    </row>
    <row r="157" spans="2:22" ht="18.75" customHeight="1" x14ac:dyDescent="0.25">
      <c r="B157" s="307"/>
      <c r="C157" s="338" t="s">
        <v>31</v>
      </c>
      <c r="D157" s="339"/>
      <c r="E157" s="339"/>
      <c r="F157" s="339"/>
      <c r="G157" s="339"/>
      <c r="H157" s="339"/>
      <c r="I157" s="339"/>
      <c r="J157" s="339"/>
      <c r="K157" s="339"/>
      <c r="L157" s="339"/>
      <c r="M157" s="339"/>
      <c r="N157" s="339"/>
      <c r="O157" s="339"/>
      <c r="P157" s="339"/>
      <c r="Q157" s="339"/>
      <c r="R157" s="339"/>
      <c r="S157" s="339"/>
      <c r="T157" s="340"/>
      <c r="U157" s="13"/>
      <c r="V157" s="13"/>
    </row>
    <row r="158" spans="2:22" ht="18.75" customHeight="1" thickBot="1" x14ac:dyDescent="0.3">
      <c r="B158" s="308"/>
      <c r="C158" s="341"/>
      <c r="D158" s="342"/>
      <c r="E158" s="342"/>
      <c r="F158" s="342"/>
      <c r="G158" s="342"/>
      <c r="H158" s="342"/>
      <c r="I158" s="342"/>
      <c r="J158" s="342"/>
      <c r="K158" s="342"/>
      <c r="L158" s="342"/>
      <c r="M158" s="342"/>
      <c r="N158" s="342"/>
      <c r="O158" s="342"/>
      <c r="P158" s="342"/>
      <c r="Q158" s="342"/>
      <c r="R158" s="342"/>
      <c r="S158" s="342"/>
      <c r="T158" s="343"/>
      <c r="U158" s="13"/>
      <c r="V158" s="13"/>
    </row>
    <row r="159" spans="2:22" ht="18.75" customHeight="1" x14ac:dyDescent="0.25">
      <c r="B159" s="389" t="s">
        <v>120</v>
      </c>
      <c r="C159" s="338" t="s">
        <v>31</v>
      </c>
      <c r="D159" s="339"/>
      <c r="E159" s="339"/>
      <c r="F159" s="339"/>
      <c r="G159" s="339"/>
      <c r="H159" s="339"/>
      <c r="I159" s="339"/>
      <c r="J159" s="339"/>
      <c r="K159" s="339"/>
      <c r="L159" s="339"/>
      <c r="M159" s="339"/>
      <c r="N159" s="339"/>
      <c r="O159" s="339"/>
      <c r="P159" s="339"/>
      <c r="Q159" s="339"/>
      <c r="R159" s="339"/>
      <c r="S159" s="339"/>
      <c r="T159" s="340"/>
      <c r="U159" s="13"/>
      <c r="V159" s="13"/>
    </row>
    <row r="160" spans="2:22" ht="18.75" customHeight="1" thickBot="1" x14ac:dyDescent="0.3">
      <c r="B160" s="390"/>
      <c r="C160" s="341"/>
      <c r="D160" s="342"/>
      <c r="E160" s="342"/>
      <c r="F160" s="342"/>
      <c r="G160" s="342"/>
      <c r="H160" s="342"/>
      <c r="I160" s="342"/>
      <c r="J160" s="342"/>
      <c r="K160" s="342"/>
      <c r="L160" s="342"/>
      <c r="M160" s="342"/>
      <c r="N160" s="342"/>
      <c r="O160" s="342"/>
      <c r="P160" s="342"/>
      <c r="Q160" s="342"/>
      <c r="R160" s="342"/>
      <c r="S160" s="342"/>
      <c r="T160" s="343"/>
      <c r="U160" s="13"/>
      <c r="V160" s="13"/>
    </row>
    <row r="161" spans="2:22" ht="18.75" customHeight="1" x14ac:dyDescent="0.25">
      <c r="B161" s="390"/>
      <c r="C161" s="347" t="s">
        <v>124</v>
      </c>
      <c r="D161" s="119" t="str">
        <f>$D$16</f>
        <v>Bench Press</v>
      </c>
      <c r="E161" s="119">
        <v>8</v>
      </c>
      <c r="F161" s="119">
        <f>MROUND($C$4*MID($G$12,9,3),$C$9)</f>
        <v>55</v>
      </c>
      <c r="G161" s="119">
        <v>8</v>
      </c>
      <c r="H161" s="119">
        <f>MROUND($C$4*MID($G$12,9,3),$C$9)</f>
        <v>55</v>
      </c>
      <c r="I161" s="119">
        <v>8</v>
      </c>
      <c r="J161" s="119">
        <f>MROUND($C$4*MID($G$12,9,3),$C$9)</f>
        <v>55</v>
      </c>
      <c r="K161" s="48"/>
      <c r="L161" s="48"/>
      <c r="M161" s="48"/>
      <c r="N161" s="48"/>
      <c r="O161" s="48"/>
      <c r="P161" s="48"/>
      <c r="Q161" s="360" t="s">
        <v>18</v>
      </c>
      <c r="R161" s="361"/>
      <c r="S161" s="361"/>
      <c r="T161" s="128">
        <f t="shared" ref="T161:T166" si="5">IFERROR(E161+G161+I161,"?")</f>
        <v>24</v>
      </c>
      <c r="U161" s="13"/>
      <c r="V161" s="13"/>
    </row>
    <row r="162" spans="2:22" ht="18.75" customHeight="1" x14ac:dyDescent="0.25">
      <c r="B162" s="390"/>
      <c r="C162" s="348"/>
      <c r="D162" s="113" t="s">
        <v>129</v>
      </c>
      <c r="E162" s="112">
        <v>10</v>
      </c>
      <c r="F162" s="44"/>
      <c r="G162" s="112">
        <v>10</v>
      </c>
      <c r="H162" s="44"/>
      <c r="I162" s="112">
        <v>10</v>
      </c>
      <c r="J162" s="44"/>
      <c r="K162" s="43"/>
      <c r="L162" s="43"/>
      <c r="M162" s="43"/>
      <c r="N162" s="43"/>
      <c r="O162" s="43"/>
      <c r="P162" s="43"/>
      <c r="Q162" s="295" t="s">
        <v>20</v>
      </c>
      <c r="R162" s="296"/>
      <c r="S162" s="296"/>
      <c r="T162" s="114">
        <f t="shared" si="5"/>
        <v>30</v>
      </c>
      <c r="U162" s="13"/>
      <c r="V162" s="13"/>
    </row>
    <row r="163" spans="2:22" ht="18.75" customHeight="1" thickBot="1" x14ac:dyDescent="0.3">
      <c r="B163" s="390"/>
      <c r="C163" s="348"/>
      <c r="D163" s="112" t="str">
        <f>$D$21</f>
        <v>Cable Tricep Extensions</v>
      </c>
      <c r="E163" s="112">
        <v>10</v>
      </c>
      <c r="F163" s="52"/>
      <c r="G163" s="112">
        <v>10</v>
      </c>
      <c r="H163" s="52"/>
      <c r="I163" s="112">
        <v>10</v>
      </c>
      <c r="J163" s="52"/>
      <c r="K163" s="43"/>
      <c r="L163" s="43"/>
      <c r="M163" s="43"/>
      <c r="N163" s="43"/>
      <c r="O163" s="43"/>
      <c r="P163" s="43"/>
      <c r="Q163" s="354" t="s">
        <v>22</v>
      </c>
      <c r="R163" s="355"/>
      <c r="S163" s="355"/>
      <c r="T163" s="115">
        <f t="shared" si="5"/>
        <v>30</v>
      </c>
      <c r="U163" s="13"/>
      <c r="V163" s="13"/>
    </row>
    <row r="164" spans="2:22" ht="18.75" customHeight="1" x14ac:dyDescent="0.25">
      <c r="B164" s="390"/>
      <c r="C164" s="297" t="s">
        <v>125</v>
      </c>
      <c r="D164" s="46" t="str">
        <f>$D$39</f>
        <v>Deadlift</v>
      </c>
      <c r="E164" s="137">
        <v>8</v>
      </c>
      <c r="F164" s="137">
        <f>MROUND($C$6*MID($G$12,9,3),$C$9)</f>
        <v>75</v>
      </c>
      <c r="G164" s="137">
        <v>8</v>
      </c>
      <c r="H164" s="137">
        <f>MROUND($C$6*MID($G$12,9,3),$C$9)</f>
        <v>75</v>
      </c>
      <c r="I164" s="137">
        <v>8</v>
      </c>
      <c r="J164" s="137">
        <f>MROUND($C$6*MID($G$12,9,3),$C$9)</f>
        <v>75</v>
      </c>
      <c r="K164" s="110"/>
      <c r="L164" s="110"/>
      <c r="M164" s="48"/>
      <c r="N164" s="48"/>
      <c r="O164" s="48"/>
      <c r="P164" s="48"/>
      <c r="Q164" s="314" t="s">
        <v>25</v>
      </c>
      <c r="R164" s="315"/>
      <c r="S164" s="315"/>
      <c r="T164" s="51">
        <f t="shared" si="5"/>
        <v>24</v>
      </c>
      <c r="U164" s="13"/>
      <c r="V164" s="13"/>
    </row>
    <row r="165" spans="2:22" ht="18.75" customHeight="1" x14ac:dyDescent="0.25">
      <c r="B165" s="390"/>
      <c r="C165" s="298"/>
      <c r="D165" s="109" t="str">
        <f>$D$41</f>
        <v>Pull-Ups</v>
      </c>
      <c r="E165" s="109">
        <v>10</v>
      </c>
      <c r="F165" s="44"/>
      <c r="G165" s="109">
        <v>10</v>
      </c>
      <c r="H165" s="44"/>
      <c r="I165" s="109">
        <v>10</v>
      </c>
      <c r="J165" s="44"/>
      <c r="K165" s="111"/>
      <c r="L165" s="111"/>
      <c r="M165" s="43"/>
      <c r="N165" s="43"/>
      <c r="O165" s="43"/>
      <c r="P165" s="43"/>
      <c r="Q165" s="314" t="s">
        <v>24</v>
      </c>
      <c r="R165" s="315"/>
      <c r="S165" s="315"/>
      <c r="T165" s="51">
        <f t="shared" si="5"/>
        <v>30</v>
      </c>
      <c r="U165" s="13"/>
      <c r="V165" s="13"/>
    </row>
    <row r="166" spans="2:22" ht="18.75" customHeight="1" thickBot="1" x14ac:dyDescent="0.3">
      <c r="B166" s="390"/>
      <c r="C166" s="298"/>
      <c r="D166" s="109" t="str">
        <f>$D$26</f>
        <v>Dumbbell Curls</v>
      </c>
      <c r="E166" s="109">
        <v>10</v>
      </c>
      <c r="F166" s="55"/>
      <c r="G166" s="109">
        <v>10</v>
      </c>
      <c r="H166" s="55"/>
      <c r="I166" s="109">
        <v>10</v>
      </c>
      <c r="J166" s="55"/>
      <c r="K166" s="111"/>
      <c r="L166" s="111"/>
      <c r="M166" s="43"/>
      <c r="N166" s="43"/>
      <c r="O166" s="43"/>
      <c r="P166" s="43"/>
      <c r="Q166" s="293" t="s">
        <v>27</v>
      </c>
      <c r="R166" s="294"/>
      <c r="S166" s="294"/>
      <c r="T166" s="54">
        <f t="shared" si="5"/>
        <v>30</v>
      </c>
      <c r="U166" s="13"/>
      <c r="V166" s="13"/>
    </row>
    <row r="167" spans="2:22" ht="18.75" customHeight="1" x14ac:dyDescent="0.25">
      <c r="B167" s="390"/>
      <c r="C167" s="338" t="s">
        <v>31</v>
      </c>
      <c r="D167" s="339"/>
      <c r="E167" s="339"/>
      <c r="F167" s="339"/>
      <c r="G167" s="339"/>
      <c r="H167" s="339"/>
      <c r="I167" s="339"/>
      <c r="J167" s="339"/>
      <c r="K167" s="339"/>
      <c r="L167" s="339"/>
      <c r="M167" s="339"/>
      <c r="N167" s="339"/>
      <c r="O167" s="339"/>
      <c r="P167" s="339"/>
      <c r="Q167" s="339"/>
      <c r="R167" s="339"/>
      <c r="S167" s="339"/>
      <c r="T167" s="340"/>
      <c r="U167" s="13"/>
      <c r="V167" s="13"/>
    </row>
    <row r="168" spans="2:22" ht="18.75" customHeight="1" thickBot="1" x14ac:dyDescent="0.3">
      <c r="B168" s="390"/>
      <c r="C168" s="341"/>
      <c r="D168" s="342"/>
      <c r="E168" s="342"/>
      <c r="F168" s="342"/>
      <c r="G168" s="342"/>
      <c r="H168" s="342"/>
      <c r="I168" s="342"/>
      <c r="J168" s="342"/>
      <c r="K168" s="342"/>
      <c r="L168" s="342"/>
      <c r="M168" s="342"/>
      <c r="N168" s="342"/>
      <c r="O168" s="342"/>
      <c r="P168" s="342"/>
      <c r="Q168" s="342"/>
      <c r="R168" s="342"/>
      <c r="S168" s="342"/>
      <c r="T168" s="343"/>
      <c r="U168" s="13"/>
      <c r="V168" s="13"/>
    </row>
    <row r="169" spans="2:22" ht="18.75" customHeight="1" x14ac:dyDescent="0.25">
      <c r="B169" s="390"/>
      <c r="C169" s="290" t="s">
        <v>126</v>
      </c>
      <c r="D169" s="116" t="str">
        <f>$D$27</f>
        <v>Squat</v>
      </c>
      <c r="E169" s="116">
        <v>8</v>
      </c>
      <c r="F169" s="116">
        <f>MROUND($C$5*MID($G$12,9,3),$C$9)</f>
        <v>70</v>
      </c>
      <c r="G169" s="116">
        <v>8</v>
      </c>
      <c r="H169" s="116">
        <f>MROUND($C$5*MID($G$12,9,3),$C$9)</f>
        <v>70</v>
      </c>
      <c r="I169" s="116">
        <v>8</v>
      </c>
      <c r="J169" s="116">
        <f>MROUND($C$5*MID($G$12,9,3),$C$9)</f>
        <v>70</v>
      </c>
      <c r="K169" s="43"/>
      <c r="L169" s="43"/>
      <c r="M169" s="48"/>
      <c r="N169" s="48"/>
      <c r="O169" s="48"/>
      <c r="P169" s="48"/>
      <c r="Q169" s="336" t="s">
        <v>28</v>
      </c>
      <c r="R169" s="337"/>
      <c r="S169" s="337"/>
      <c r="T169" s="129">
        <f>IFERROR(+E169+G169+I169,"?")</f>
        <v>24</v>
      </c>
      <c r="U169" s="13"/>
      <c r="V169" s="13"/>
    </row>
    <row r="170" spans="2:22" ht="18.75" customHeight="1" x14ac:dyDescent="0.25">
      <c r="B170" s="390"/>
      <c r="C170" s="291"/>
      <c r="D170" s="116" t="str">
        <f>$D$29</f>
        <v>Lying Leg Curls</v>
      </c>
      <c r="E170" s="116">
        <v>10</v>
      </c>
      <c r="F170" s="44"/>
      <c r="G170" s="116">
        <v>10</v>
      </c>
      <c r="H170" s="44"/>
      <c r="I170" s="116">
        <v>10</v>
      </c>
      <c r="J170" s="44"/>
      <c r="K170" s="43"/>
      <c r="L170" s="43"/>
      <c r="M170" s="43"/>
      <c r="N170" s="43"/>
      <c r="O170" s="43"/>
      <c r="P170" s="43"/>
      <c r="Q170" s="310" t="s">
        <v>29</v>
      </c>
      <c r="R170" s="311"/>
      <c r="S170" s="311"/>
      <c r="T170" s="117">
        <f>IFERROR(+E170+G170+I170,"?")</f>
        <v>30</v>
      </c>
      <c r="U170" s="13"/>
      <c r="V170" s="13"/>
    </row>
    <row r="171" spans="2:22" ht="18.75" customHeight="1" thickBot="1" x14ac:dyDescent="0.3">
      <c r="B171" s="390"/>
      <c r="C171" s="291"/>
      <c r="D171" s="116" t="str">
        <f>$D$30</f>
        <v>Standing Calve Raises</v>
      </c>
      <c r="E171" s="116">
        <v>10</v>
      </c>
      <c r="F171" s="52"/>
      <c r="G171" s="116">
        <v>10</v>
      </c>
      <c r="H171" s="52"/>
      <c r="I171" s="116">
        <v>10</v>
      </c>
      <c r="J171" s="52"/>
      <c r="K171" s="43"/>
      <c r="L171" s="43"/>
      <c r="M171" s="43"/>
      <c r="N171" s="43"/>
      <c r="O171" s="43"/>
      <c r="P171" s="43"/>
      <c r="Q171" s="310" t="s">
        <v>30</v>
      </c>
      <c r="R171" s="311"/>
      <c r="S171" s="311"/>
      <c r="T171" s="117">
        <f>IFERROR(+E171+G171+I171,"?")</f>
        <v>30</v>
      </c>
      <c r="U171" s="13"/>
      <c r="V171" s="13"/>
    </row>
    <row r="172" spans="2:22" ht="18.75" customHeight="1" x14ac:dyDescent="0.25">
      <c r="B172" s="390"/>
      <c r="C172" s="347" t="s">
        <v>127</v>
      </c>
      <c r="D172" s="119" t="str">
        <f>$D$17</f>
        <v>Seated OHP</v>
      </c>
      <c r="E172" s="119">
        <v>8</v>
      </c>
      <c r="F172" s="119">
        <f>MROUND($C$7*MID($G$12,9,3),$C$9)</f>
        <v>35</v>
      </c>
      <c r="G172" s="119">
        <v>8</v>
      </c>
      <c r="H172" s="119">
        <f>MROUND($C$7*MID($G$12,9,3),$C$9)</f>
        <v>35</v>
      </c>
      <c r="I172" s="119">
        <v>8</v>
      </c>
      <c r="J172" s="119">
        <f>MROUND($C$7*MID($G$12,9,3),$C$9)</f>
        <v>35</v>
      </c>
      <c r="K172" s="48"/>
      <c r="L172" s="48"/>
      <c r="M172" s="48"/>
      <c r="N172" s="48"/>
      <c r="O172" s="48"/>
      <c r="P172" s="48"/>
      <c r="Q172" s="360" t="s">
        <v>18</v>
      </c>
      <c r="R172" s="361"/>
      <c r="S172" s="361"/>
      <c r="T172" s="128">
        <f>IFERROR(E172+G172+I172,"?")</f>
        <v>24</v>
      </c>
      <c r="U172" s="13"/>
      <c r="V172" s="13"/>
    </row>
    <row r="173" spans="2:22" ht="18.75" customHeight="1" x14ac:dyDescent="0.25">
      <c r="B173" s="390"/>
      <c r="C173" s="363"/>
      <c r="D173" s="112" t="str">
        <f>$D$18</f>
        <v>Dumbbell Bench Press</v>
      </c>
      <c r="E173" s="112">
        <v>10</v>
      </c>
      <c r="F173" s="44"/>
      <c r="G173" s="112">
        <v>10</v>
      </c>
      <c r="H173" s="44"/>
      <c r="I173" s="112">
        <v>10</v>
      </c>
      <c r="J173" s="44"/>
      <c r="K173" s="43"/>
      <c r="L173" s="43"/>
      <c r="M173" s="43"/>
      <c r="N173" s="43"/>
      <c r="O173" s="43"/>
      <c r="P173" s="43"/>
      <c r="Q173" s="295" t="s">
        <v>20</v>
      </c>
      <c r="R173" s="296"/>
      <c r="S173" s="296"/>
      <c r="T173" s="114">
        <f>IFERROR(E173+G173+I173,"?")</f>
        <v>30</v>
      </c>
      <c r="U173" s="13"/>
      <c r="V173" s="13"/>
    </row>
    <row r="174" spans="2:22" ht="18.75" customHeight="1" thickBot="1" x14ac:dyDescent="0.3">
      <c r="B174" s="390"/>
      <c r="C174" s="363"/>
      <c r="D174" s="112" t="str">
        <f>$D$38</f>
        <v>Dips</v>
      </c>
      <c r="E174" s="112">
        <v>10</v>
      </c>
      <c r="F174" s="52"/>
      <c r="G174" s="112">
        <v>10</v>
      </c>
      <c r="H174" s="52"/>
      <c r="I174" s="112">
        <v>10</v>
      </c>
      <c r="J174" s="52"/>
      <c r="K174" s="43"/>
      <c r="L174" s="43"/>
      <c r="M174" s="43"/>
      <c r="N174" s="43"/>
      <c r="O174" s="43"/>
      <c r="P174" s="43"/>
      <c r="Q174" s="295" t="s">
        <v>22</v>
      </c>
      <c r="R174" s="296"/>
      <c r="S174" s="296"/>
      <c r="T174" s="114">
        <f>IFERROR(E174+G174+I174,"?")</f>
        <v>30</v>
      </c>
      <c r="U174" s="13"/>
      <c r="V174" s="13"/>
    </row>
    <row r="175" spans="2:22" ht="18.75" customHeight="1" x14ac:dyDescent="0.25">
      <c r="B175" s="390"/>
      <c r="C175" s="338" t="s">
        <v>31</v>
      </c>
      <c r="D175" s="339"/>
      <c r="E175" s="339"/>
      <c r="F175" s="339"/>
      <c r="G175" s="339"/>
      <c r="H175" s="339"/>
      <c r="I175" s="339"/>
      <c r="J175" s="339"/>
      <c r="K175" s="339"/>
      <c r="L175" s="339"/>
      <c r="M175" s="339"/>
      <c r="N175" s="339"/>
      <c r="O175" s="339"/>
      <c r="P175" s="339"/>
      <c r="Q175" s="339"/>
      <c r="R175" s="339"/>
      <c r="S175" s="339"/>
      <c r="T175" s="340"/>
      <c r="U175" s="13"/>
      <c r="V175" s="13"/>
    </row>
    <row r="176" spans="2:22" ht="18.75" customHeight="1" thickBot="1" x14ac:dyDescent="0.3">
      <c r="B176" s="390"/>
      <c r="C176" s="341"/>
      <c r="D176" s="342"/>
      <c r="E176" s="342"/>
      <c r="F176" s="342"/>
      <c r="G176" s="342"/>
      <c r="H176" s="342"/>
      <c r="I176" s="342"/>
      <c r="J176" s="342"/>
      <c r="K176" s="342"/>
      <c r="L176" s="342"/>
      <c r="M176" s="342"/>
      <c r="N176" s="342"/>
      <c r="O176" s="342"/>
      <c r="P176" s="342"/>
      <c r="Q176" s="342"/>
      <c r="R176" s="342"/>
      <c r="S176" s="342"/>
      <c r="T176" s="343"/>
      <c r="U176" s="13"/>
      <c r="V176" s="13"/>
    </row>
    <row r="177" spans="2:22" ht="18.75" customHeight="1" x14ac:dyDescent="0.25">
      <c r="B177" s="390"/>
      <c r="C177" s="338" t="s">
        <v>31</v>
      </c>
      <c r="D177" s="339"/>
      <c r="E177" s="339"/>
      <c r="F177" s="339"/>
      <c r="G177" s="339"/>
      <c r="H177" s="339"/>
      <c r="I177" s="339"/>
      <c r="J177" s="339"/>
      <c r="K177" s="339"/>
      <c r="L177" s="339"/>
      <c r="M177" s="339"/>
      <c r="N177" s="339"/>
      <c r="O177" s="339"/>
      <c r="P177" s="339"/>
      <c r="Q177" s="339"/>
      <c r="R177" s="339"/>
      <c r="S177" s="339"/>
      <c r="T177" s="340"/>
      <c r="U177" s="13"/>
      <c r="V177" s="13"/>
    </row>
    <row r="178" spans="2:22" ht="18.75" customHeight="1" thickBot="1" x14ac:dyDescent="0.3">
      <c r="B178" s="391"/>
      <c r="C178" s="341"/>
      <c r="D178" s="342"/>
      <c r="E178" s="342"/>
      <c r="F178" s="342"/>
      <c r="G178" s="342"/>
      <c r="H178" s="342"/>
      <c r="I178" s="342"/>
      <c r="J178" s="342"/>
      <c r="K178" s="342"/>
      <c r="L178" s="342"/>
      <c r="M178" s="342"/>
      <c r="N178" s="342"/>
      <c r="O178" s="342"/>
      <c r="P178" s="342"/>
      <c r="Q178" s="342"/>
      <c r="R178" s="342"/>
      <c r="S178" s="342"/>
      <c r="T178" s="343"/>
      <c r="U178" s="13"/>
      <c r="V178" s="13"/>
    </row>
    <row r="179" spans="2:22" ht="18.75" customHeight="1" x14ac:dyDescent="0.25">
      <c r="B179" s="13"/>
      <c r="C179" s="13"/>
      <c r="D179" s="13"/>
      <c r="E179" s="13"/>
      <c r="F179" s="13"/>
      <c r="G179" s="13"/>
      <c r="H179" s="13"/>
      <c r="I179" s="13"/>
      <c r="J179" s="13"/>
      <c r="K179" s="13"/>
      <c r="L179" s="13"/>
      <c r="M179" s="13"/>
      <c r="N179" s="13"/>
      <c r="O179" s="13"/>
      <c r="P179" s="13"/>
      <c r="Q179" s="13"/>
      <c r="R179" s="13"/>
      <c r="S179" s="13"/>
      <c r="T179" s="13"/>
      <c r="U179" s="13"/>
      <c r="V179" s="13"/>
    </row>
    <row r="180" spans="2:22" ht="18.75" customHeight="1" x14ac:dyDescent="0.25">
      <c r="B180" s="13"/>
      <c r="C180" s="13"/>
      <c r="D180" s="13"/>
      <c r="E180" s="13"/>
      <c r="F180" s="13"/>
      <c r="G180" s="13"/>
      <c r="H180" s="13"/>
      <c r="I180" s="13"/>
      <c r="J180" s="13"/>
      <c r="K180" s="13"/>
      <c r="L180" s="13"/>
      <c r="M180" s="13"/>
      <c r="N180" s="13"/>
      <c r="O180" s="13"/>
      <c r="P180" s="13"/>
      <c r="Q180" s="13"/>
      <c r="R180" s="13"/>
      <c r="S180" s="13"/>
      <c r="T180" s="13"/>
      <c r="U180" s="13"/>
      <c r="V180" s="13"/>
    </row>
    <row r="181" spans="2:22" ht="18.75" customHeight="1" x14ac:dyDescent="0.25">
      <c r="B181" s="13"/>
      <c r="C181" s="13"/>
      <c r="D181" s="13"/>
      <c r="E181" s="13"/>
      <c r="F181" s="13"/>
      <c r="G181" s="13"/>
      <c r="H181" s="13"/>
      <c r="I181" s="13"/>
      <c r="J181" s="13"/>
      <c r="K181" s="13"/>
      <c r="L181" s="13"/>
      <c r="M181" s="13"/>
      <c r="N181" s="13"/>
      <c r="O181" s="13"/>
      <c r="P181" s="13"/>
      <c r="Q181" s="13"/>
      <c r="R181" s="13"/>
      <c r="S181" s="13"/>
      <c r="T181" s="13"/>
      <c r="U181" s="13"/>
      <c r="V181" s="13"/>
    </row>
    <row r="182" spans="2:22" ht="18.75" customHeight="1" x14ac:dyDescent="0.25">
      <c r="B182" s="13"/>
      <c r="C182" s="13"/>
      <c r="D182" s="13"/>
      <c r="E182" s="13"/>
      <c r="F182" s="13"/>
      <c r="G182" s="13"/>
      <c r="H182" s="13"/>
      <c r="I182" s="13"/>
      <c r="J182" s="13"/>
      <c r="K182" s="13"/>
      <c r="L182" s="13"/>
      <c r="M182" s="13"/>
      <c r="N182" s="13"/>
      <c r="O182" s="13"/>
      <c r="P182" s="13"/>
      <c r="Q182" s="13"/>
      <c r="R182" s="13"/>
      <c r="S182" s="13"/>
      <c r="T182" s="13"/>
      <c r="U182" s="13"/>
      <c r="V182" s="13"/>
    </row>
    <row r="183" spans="2:22" ht="18.75" customHeight="1" x14ac:dyDescent="0.25">
      <c r="B183" s="13"/>
      <c r="C183" s="13"/>
      <c r="D183" s="13"/>
      <c r="E183" s="13"/>
      <c r="F183" s="13"/>
      <c r="G183" s="13"/>
      <c r="H183" s="13"/>
      <c r="I183" s="13"/>
      <c r="J183" s="13"/>
      <c r="K183" s="13"/>
      <c r="L183" s="13"/>
      <c r="M183" s="13"/>
      <c r="N183" s="13"/>
      <c r="O183" s="13"/>
      <c r="P183" s="13"/>
      <c r="Q183" s="13"/>
      <c r="R183" s="13"/>
      <c r="S183" s="13"/>
      <c r="T183" s="13"/>
      <c r="U183" s="13"/>
      <c r="V183" s="13"/>
    </row>
    <row r="184" spans="2:22" ht="18.75" customHeight="1" x14ac:dyDescent="0.25">
      <c r="B184" s="13"/>
      <c r="C184" s="13"/>
      <c r="D184" s="13"/>
      <c r="E184" s="13"/>
      <c r="F184" s="13"/>
      <c r="G184" s="13"/>
      <c r="H184" s="13"/>
      <c r="I184" s="13"/>
      <c r="J184" s="13"/>
      <c r="K184" s="13"/>
      <c r="L184" s="13"/>
      <c r="M184" s="13"/>
      <c r="N184" s="13"/>
      <c r="O184" s="13"/>
      <c r="P184" s="13"/>
      <c r="Q184" s="13"/>
      <c r="R184" s="13"/>
      <c r="S184" s="13"/>
      <c r="T184" s="13"/>
      <c r="U184" s="13"/>
      <c r="V184" s="13"/>
    </row>
    <row r="185" spans="2:22" ht="18.75" customHeight="1" x14ac:dyDescent="0.25">
      <c r="B185" s="13"/>
      <c r="C185" s="13"/>
      <c r="D185" s="13"/>
      <c r="E185" s="13"/>
      <c r="F185" s="13"/>
      <c r="G185" s="13"/>
      <c r="H185" s="13"/>
      <c r="I185" s="13"/>
      <c r="J185" s="13"/>
      <c r="K185" s="13"/>
      <c r="L185" s="13"/>
      <c r="M185" s="13"/>
      <c r="N185" s="13"/>
      <c r="O185" s="13"/>
      <c r="P185" s="13"/>
      <c r="Q185" s="13"/>
      <c r="R185" s="13"/>
      <c r="S185" s="13"/>
      <c r="T185" s="13"/>
      <c r="U185" s="13"/>
      <c r="V185" s="13"/>
    </row>
    <row r="186" spans="2:22" ht="18.75" customHeight="1" x14ac:dyDescent="0.25">
      <c r="B186" s="13"/>
      <c r="C186" s="13"/>
      <c r="D186" s="13"/>
      <c r="E186" s="13"/>
      <c r="F186" s="13"/>
      <c r="G186" s="13"/>
      <c r="H186" s="13"/>
      <c r="I186" s="13"/>
      <c r="J186" s="13"/>
      <c r="K186" s="13"/>
      <c r="L186" s="13"/>
      <c r="M186" s="13"/>
      <c r="N186" s="13"/>
      <c r="O186" s="13"/>
      <c r="P186" s="13"/>
      <c r="Q186" s="13"/>
      <c r="R186" s="13"/>
      <c r="S186" s="13"/>
      <c r="T186" s="13"/>
      <c r="U186" s="13"/>
      <c r="V186" s="13"/>
    </row>
    <row r="187" spans="2:22" ht="18.75" customHeight="1" x14ac:dyDescent="0.25">
      <c r="B187" s="13"/>
      <c r="C187" s="13"/>
      <c r="D187" s="13"/>
      <c r="E187" s="13"/>
      <c r="F187" s="13"/>
      <c r="G187" s="13"/>
      <c r="H187" s="13"/>
      <c r="I187" s="13"/>
      <c r="J187" s="13"/>
      <c r="K187" s="13"/>
      <c r="L187" s="13"/>
      <c r="M187" s="13"/>
      <c r="N187" s="13"/>
      <c r="O187" s="13"/>
      <c r="P187" s="13"/>
      <c r="Q187" s="13"/>
      <c r="R187" s="13"/>
      <c r="S187" s="13"/>
      <c r="T187" s="13"/>
      <c r="U187" s="13"/>
      <c r="V187" s="13"/>
    </row>
    <row r="188" spans="2:22" ht="18.75" customHeight="1" x14ac:dyDescent="0.25">
      <c r="B188" s="13"/>
      <c r="C188" s="13"/>
      <c r="D188" s="13"/>
      <c r="E188" s="13"/>
      <c r="F188" s="13"/>
      <c r="G188" s="13"/>
      <c r="H188" s="13"/>
      <c r="I188" s="13"/>
      <c r="J188" s="13"/>
      <c r="K188" s="13"/>
      <c r="L188" s="13"/>
      <c r="M188" s="13"/>
      <c r="N188" s="13"/>
      <c r="O188" s="13"/>
      <c r="P188" s="13"/>
      <c r="Q188" s="13"/>
      <c r="R188" s="13"/>
      <c r="S188" s="13"/>
      <c r="T188" s="13"/>
      <c r="U188" s="13"/>
      <c r="V188" s="13"/>
    </row>
    <row r="189" spans="2:22" ht="18.75" customHeight="1" x14ac:dyDescent="0.25">
      <c r="B189" s="13"/>
      <c r="C189" s="13"/>
      <c r="D189" s="13"/>
      <c r="E189" s="13"/>
      <c r="F189" s="13"/>
      <c r="G189" s="13"/>
      <c r="H189" s="13"/>
      <c r="I189" s="13"/>
      <c r="J189" s="13"/>
      <c r="K189" s="13"/>
      <c r="L189" s="13"/>
      <c r="M189" s="13"/>
      <c r="N189" s="13"/>
      <c r="O189" s="13"/>
      <c r="P189" s="13"/>
      <c r="Q189" s="13"/>
      <c r="R189" s="13"/>
      <c r="S189" s="13"/>
      <c r="T189" s="13"/>
      <c r="U189" s="13"/>
      <c r="V189" s="13"/>
    </row>
    <row r="190" spans="2:22" ht="18.75" customHeight="1" x14ac:dyDescent="0.25">
      <c r="B190" s="13"/>
      <c r="C190" s="13"/>
      <c r="D190" s="13"/>
      <c r="E190" s="13"/>
      <c r="F190" s="13"/>
      <c r="G190" s="13"/>
      <c r="H190" s="13"/>
      <c r="I190" s="13"/>
      <c r="J190" s="13"/>
      <c r="K190" s="13"/>
      <c r="L190" s="13"/>
      <c r="M190" s="13"/>
      <c r="N190" s="13"/>
      <c r="O190" s="13"/>
      <c r="P190" s="13"/>
      <c r="Q190" s="13"/>
      <c r="R190" s="13"/>
      <c r="S190" s="13"/>
      <c r="T190" s="13"/>
      <c r="U190" s="13"/>
      <c r="V190" s="13"/>
    </row>
    <row r="191" spans="2:22" ht="18.75" customHeight="1" x14ac:dyDescent="0.25">
      <c r="B191" s="13"/>
      <c r="C191" s="13"/>
      <c r="D191" s="13"/>
      <c r="E191" s="13"/>
      <c r="F191" s="13"/>
      <c r="G191" s="13"/>
      <c r="H191" s="13"/>
      <c r="I191" s="13"/>
      <c r="J191" s="13"/>
      <c r="K191" s="13"/>
      <c r="L191" s="13"/>
      <c r="M191" s="13"/>
      <c r="N191" s="13"/>
      <c r="O191" s="13"/>
      <c r="P191" s="13"/>
      <c r="Q191" s="13"/>
      <c r="R191" s="13"/>
      <c r="S191" s="13"/>
      <c r="T191" s="13"/>
      <c r="U191" s="13"/>
      <c r="V191" s="13"/>
    </row>
    <row r="192" spans="2:22" ht="18.75" customHeight="1" x14ac:dyDescent="0.25">
      <c r="B192" s="13"/>
      <c r="C192" s="13"/>
      <c r="D192" s="13"/>
      <c r="E192" s="13"/>
      <c r="F192" s="13"/>
      <c r="G192" s="13"/>
      <c r="H192" s="13"/>
      <c r="I192" s="13"/>
      <c r="J192" s="13"/>
      <c r="K192" s="13"/>
      <c r="L192" s="13"/>
      <c r="M192" s="13"/>
      <c r="N192" s="13"/>
      <c r="O192" s="13"/>
      <c r="P192" s="13"/>
      <c r="Q192" s="13"/>
      <c r="R192" s="13"/>
      <c r="S192" s="13"/>
      <c r="T192" s="13"/>
      <c r="U192" s="13"/>
      <c r="V192" s="13"/>
    </row>
    <row r="193" spans="2:22" ht="18.75" customHeight="1" x14ac:dyDescent="0.25">
      <c r="B193" s="13"/>
      <c r="C193" s="13"/>
      <c r="D193" s="13"/>
      <c r="E193" s="13"/>
      <c r="F193" s="13"/>
      <c r="G193" s="13"/>
      <c r="H193" s="13"/>
      <c r="I193" s="13"/>
      <c r="J193" s="13"/>
      <c r="K193" s="13"/>
      <c r="L193" s="13"/>
      <c r="M193" s="13"/>
      <c r="N193" s="13"/>
      <c r="O193" s="13"/>
      <c r="P193" s="13"/>
      <c r="Q193" s="13"/>
      <c r="R193" s="13"/>
      <c r="S193" s="13"/>
      <c r="T193" s="13"/>
      <c r="U193" s="13"/>
      <c r="V193" s="13"/>
    </row>
    <row r="194" spans="2:22" ht="18.75" customHeight="1" x14ac:dyDescent="0.25">
      <c r="B194" s="13"/>
      <c r="C194" s="13"/>
      <c r="D194" s="13"/>
      <c r="E194" s="13"/>
      <c r="F194" s="13"/>
      <c r="G194" s="13"/>
      <c r="H194" s="13"/>
      <c r="I194" s="13"/>
      <c r="J194" s="13"/>
      <c r="K194" s="13"/>
      <c r="L194" s="13"/>
      <c r="M194" s="13"/>
      <c r="N194" s="13"/>
      <c r="O194" s="13"/>
      <c r="P194" s="13"/>
      <c r="Q194" s="13"/>
      <c r="R194" s="13"/>
      <c r="S194" s="13"/>
      <c r="T194" s="13"/>
      <c r="U194" s="13"/>
      <c r="V194" s="13"/>
    </row>
    <row r="195" spans="2:22" ht="18.75" customHeight="1" x14ac:dyDescent="0.25">
      <c r="B195" s="13"/>
      <c r="C195" s="13"/>
      <c r="D195" s="13"/>
      <c r="E195" s="13"/>
      <c r="F195" s="13"/>
      <c r="G195" s="13"/>
      <c r="H195" s="13"/>
      <c r="I195" s="13"/>
      <c r="J195" s="13"/>
      <c r="K195" s="13"/>
      <c r="L195" s="13"/>
      <c r="M195" s="13"/>
      <c r="N195" s="13"/>
      <c r="O195" s="13"/>
      <c r="P195" s="13"/>
      <c r="Q195" s="13"/>
      <c r="R195" s="13"/>
      <c r="S195" s="13"/>
      <c r="T195" s="13"/>
      <c r="U195" s="13"/>
      <c r="V195" s="13"/>
    </row>
    <row r="196" spans="2:22" ht="18.75" customHeight="1" x14ac:dyDescent="0.25">
      <c r="B196" s="13"/>
      <c r="C196" s="13"/>
      <c r="D196" s="13"/>
      <c r="E196" s="13"/>
      <c r="F196" s="13"/>
      <c r="G196" s="13"/>
      <c r="H196" s="13"/>
      <c r="I196" s="13"/>
      <c r="J196" s="13"/>
      <c r="K196" s="13"/>
      <c r="L196" s="13"/>
      <c r="M196" s="13"/>
      <c r="N196" s="13"/>
      <c r="O196" s="13"/>
      <c r="P196" s="13"/>
      <c r="Q196" s="13"/>
      <c r="R196" s="13"/>
      <c r="S196" s="13"/>
      <c r="T196" s="13"/>
      <c r="U196" s="13"/>
      <c r="V196" s="13"/>
    </row>
    <row r="197" spans="2:22" ht="18.75" customHeight="1" x14ac:dyDescent="0.25">
      <c r="B197" s="13"/>
      <c r="C197" s="13"/>
      <c r="D197" s="13"/>
      <c r="E197" s="13"/>
      <c r="F197" s="13"/>
      <c r="G197" s="13"/>
      <c r="H197" s="13"/>
      <c r="I197" s="13"/>
      <c r="J197" s="13"/>
      <c r="K197" s="13"/>
      <c r="L197" s="13"/>
      <c r="M197" s="13"/>
      <c r="N197" s="13"/>
      <c r="O197" s="13"/>
      <c r="P197" s="13"/>
      <c r="Q197" s="13"/>
      <c r="R197" s="13"/>
      <c r="S197" s="13"/>
      <c r="T197" s="13"/>
      <c r="U197" s="13"/>
      <c r="V197" s="13"/>
    </row>
    <row r="198" spans="2:22" ht="18.75" customHeight="1" x14ac:dyDescent="0.25">
      <c r="B198" s="13"/>
      <c r="C198" s="13"/>
      <c r="D198" s="13"/>
      <c r="E198" s="13"/>
      <c r="F198" s="13"/>
      <c r="G198" s="13"/>
      <c r="H198" s="13"/>
      <c r="I198" s="13"/>
      <c r="J198" s="13"/>
      <c r="K198" s="13"/>
      <c r="L198" s="13"/>
      <c r="M198" s="13"/>
      <c r="N198" s="13"/>
      <c r="O198" s="13"/>
      <c r="P198" s="13"/>
      <c r="Q198" s="13"/>
      <c r="R198" s="13"/>
      <c r="S198" s="13"/>
      <c r="T198" s="13"/>
      <c r="U198" s="13"/>
      <c r="V198" s="13"/>
    </row>
    <row r="199" spans="2:22" ht="18.75" customHeight="1" x14ac:dyDescent="0.25">
      <c r="B199" s="13"/>
      <c r="C199" s="13"/>
      <c r="D199" s="13"/>
      <c r="E199" s="13"/>
      <c r="F199" s="13"/>
      <c r="G199" s="13"/>
      <c r="H199" s="13"/>
      <c r="I199" s="13"/>
      <c r="J199" s="13"/>
      <c r="K199" s="13"/>
      <c r="L199" s="13"/>
      <c r="M199" s="13"/>
      <c r="N199" s="13"/>
      <c r="O199" s="13"/>
      <c r="P199" s="13"/>
      <c r="Q199" s="13"/>
      <c r="R199" s="13"/>
      <c r="S199" s="13"/>
      <c r="T199" s="13"/>
      <c r="U199" s="13"/>
      <c r="V199" s="13"/>
    </row>
    <row r="200" spans="2:22" ht="18.75" customHeight="1" x14ac:dyDescent="0.25">
      <c r="B200" s="13"/>
      <c r="C200" s="13"/>
      <c r="D200" s="13"/>
      <c r="E200" s="13"/>
      <c r="F200" s="13"/>
      <c r="G200" s="13"/>
      <c r="H200" s="13"/>
      <c r="I200" s="13"/>
      <c r="J200" s="13"/>
      <c r="K200" s="13"/>
      <c r="L200" s="13"/>
      <c r="M200" s="13"/>
      <c r="N200" s="13"/>
      <c r="O200" s="13"/>
      <c r="P200" s="13"/>
      <c r="Q200" s="13"/>
      <c r="R200" s="13"/>
      <c r="S200" s="13"/>
      <c r="T200" s="13"/>
      <c r="U200" s="13"/>
      <c r="V200" s="13"/>
    </row>
    <row r="201" spans="2:22" ht="18.75" customHeight="1" x14ac:dyDescent="0.25">
      <c r="B201" s="13"/>
      <c r="C201" s="13"/>
      <c r="D201" s="13"/>
      <c r="E201" s="13"/>
      <c r="F201" s="13"/>
      <c r="G201" s="13"/>
      <c r="H201" s="13"/>
      <c r="I201" s="13"/>
      <c r="J201" s="13"/>
      <c r="K201" s="13"/>
      <c r="L201" s="13"/>
      <c r="M201" s="13"/>
      <c r="N201" s="13"/>
      <c r="O201" s="13"/>
      <c r="P201" s="13"/>
      <c r="Q201" s="13"/>
      <c r="R201" s="13"/>
      <c r="S201" s="13"/>
      <c r="T201" s="13"/>
      <c r="U201" s="13"/>
      <c r="V201" s="13"/>
    </row>
    <row r="202" spans="2:22" ht="18.75" customHeight="1" x14ac:dyDescent="0.25">
      <c r="B202" s="13"/>
      <c r="C202" s="13"/>
      <c r="D202" s="13"/>
      <c r="E202" s="13"/>
      <c r="F202" s="13"/>
      <c r="G202" s="13"/>
      <c r="H202" s="13"/>
      <c r="I202" s="13"/>
      <c r="J202" s="13"/>
      <c r="K202" s="13"/>
      <c r="L202" s="13"/>
      <c r="M202" s="13"/>
      <c r="N202" s="13"/>
      <c r="O202" s="13"/>
      <c r="P202" s="13"/>
      <c r="Q202" s="13"/>
      <c r="R202" s="13"/>
      <c r="S202" s="13"/>
      <c r="T202" s="13"/>
      <c r="U202" s="13"/>
      <c r="V202" s="13"/>
    </row>
    <row r="203" spans="2:22" ht="18.75" customHeight="1" x14ac:dyDescent="0.25">
      <c r="B203" s="13"/>
      <c r="C203" s="13"/>
      <c r="D203" s="13"/>
      <c r="E203" s="13"/>
      <c r="F203" s="13"/>
      <c r="G203" s="13"/>
      <c r="H203" s="13"/>
      <c r="I203" s="13"/>
      <c r="J203" s="13"/>
      <c r="K203" s="13"/>
      <c r="L203" s="13"/>
      <c r="M203" s="13"/>
      <c r="N203" s="13"/>
      <c r="O203" s="13"/>
      <c r="P203" s="13"/>
      <c r="Q203" s="13"/>
      <c r="R203" s="13"/>
      <c r="S203" s="13"/>
      <c r="T203" s="13"/>
      <c r="U203" s="13"/>
      <c r="V203" s="13"/>
    </row>
    <row r="204" spans="2:22" ht="18.75" customHeight="1" x14ac:dyDescent="0.25">
      <c r="B204" s="13"/>
      <c r="C204" s="13"/>
      <c r="D204" s="13"/>
      <c r="E204" s="13"/>
      <c r="F204" s="13"/>
      <c r="G204" s="13"/>
      <c r="H204" s="13"/>
      <c r="I204" s="13"/>
      <c r="J204" s="13"/>
      <c r="K204" s="13"/>
      <c r="L204" s="13"/>
      <c r="M204" s="13"/>
      <c r="N204" s="13"/>
      <c r="O204" s="13"/>
      <c r="P204" s="13"/>
      <c r="Q204" s="13"/>
      <c r="R204" s="13"/>
      <c r="S204" s="13"/>
      <c r="T204" s="13"/>
      <c r="U204" s="13"/>
      <c r="V204" s="13"/>
    </row>
    <row r="205" spans="2:22" ht="18.75" customHeight="1" x14ac:dyDescent="0.25">
      <c r="B205" s="13"/>
      <c r="C205" s="13"/>
      <c r="D205" s="13"/>
      <c r="E205" s="13"/>
      <c r="F205" s="13"/>
      <c r="G205" s="13"/>
      <c r="H205" s="13"/>
      <c r="I205" s="13"/>
      <c r="J205" s="13"/>
      <c r="K205" s="13"/>
      <c r="L205" s="13"/>
      <c r="M205" s="13"/>
      <c r="N205" s="13"/>
      <c r="O205" s="13"/>
      <c r="P205" s="13"/>
      <c r="Q205" s="13"/>
      <c r="R205" s="13"/>
      <c r="S205" s="13"/>
      <c r="T205" s="13"/>
      <c r="U205" s="13"/>
      <c r="V205" s="13"/>
    </row>
    <row r="206" spans="2:22" ht="18.75" customHeight="1" x14ac:dyDescent="0.25">
      <c r="B206" s="13"/>
      <c r="C206" s="13"/>
      <c r="D206" s="13"/>
      <c r="E206" s="13"/>
      <c r="F206" s="13"/>
      <c r="G206" s="13"/>
      <c r="H206" s="13"/>
      <c r="I206" s="13"/>
      <c r="J206" s="13"/>
      <c r="K206" s="13"/>
      <c r="L206" s="13"/>
      <c r="M206" s="13"/>
      <c r="N206" s="13"/>
      <c r="O206" s="13"/>
      <c r="P206" s="13"/>
      <c r="Q206" s="13"/>
      <c r="R206" s="13"/>
      <c r="S206" s="13"/>
      <c r="T206" s="13"/>
      <c r="U206" s="13"/>
      <c r="V206" s="13"/>
    </row>
    <row r="207" spans="2:22" ht="18.75" customHeight="1" x14ac:dyDescent="0.25">
      <c r="B207" s="13"/>
      <c r="C207" s="13"/>
      <c r="D207" s="13"/>
      <c r="E207" s="13"/>
      <c r="F207" s="13"/>
      <c r="G207" s="13"/>
      <c r="H207" s="13"/>
      <c r="I207" s="13"/>
      <c r="J207" s="13"/>
      <c r="K207" s="13"/>
      <c r="L207" s="13"/>
      <c r="M207" s="13"/>
      <c r="N207" s="13"/>
      <c r="O207" s="13"/>
      <c r="P207" s="13"/>
      <c r="Q207" s="13"/>
      <c r="R207" s="13"/>
      <c r="S207" s="13"/>
      <c r="T207" s="13"/>
      <c r="U207" s="13"/>
      <c r="V207" s="13"/>
    </row>
    <row r="208" spans="2:22" ht="18.75" customHeight="1" x14ac:dyDescent="0.25">
      <c r="B208" s="13"/>
      <c r="C208" s="13"/>
      <c r="D208" s="13"/>
      <c r="E208" s="13"/>
      <c r="F208" s="13"/>
      <c r="G208" s="13"/>
      <c r="H208" s="13"/>
      <c r="I208" s="13"/>
      <c r="J208" s="13"/>
      <c r="K208" s="13"/>
      <c r="L208" s="13"/>
      <c r="M208" s="13"/>
      <c r="N208" s="13"/>
      <c r="O208" s="13"/>
      <c r="P208" s="13"/>
      <c r="Q208" s="13"/>
      <c r="R208" s="13"/>
      <c r="S208" s="13"/>
      <c r="T208" s="13"/>
      <c r="U208" s="13"/>
      <c r="V208" s="13"/>
    </row>
    <row r="209" spans="2:22" ht="18.75" customHeight="1" x14ac:dyDescent="0.25">
      <c r="B209" s="13"/>
      <c r="C209" s="13"/>
      <c r="D209" s="13"/>
      <c r="E209" s="13"/>
      <c r="F209" s="13"/>
      <c r="G209" s="13"/>
      <c r="H209" s="13"/>
      <c r="I209" s="13"/>
      <c r="J209" s="13"/>
      <c r="K209" s="13"/>
      <c r="L209" s="13"/>
      <c r="M209" s="13"/>
      <c r="N209" s="13"/>
      <c r="O209" s="13"/>
      <c r="P209" s="13"/>
      <c r="Q209" s="13"/>
      <c r="R209" s="13"/>
      <c r="S209" s="13"/>
      <c r="T209" s="13"/>
      <c r="U209" s="13"/>
      <c r="V209" s="13"/>
    </row>
    <row r="210" spans="2:22" ht="18.75" customHeight="1" x14ac:dyDescent="0.25">
      <c r="B210" s="13"/>
      <c r="C210" s="13"/>
      <c r="D210" s="13"/>
      <c r="E210" s="13"/>
      <c r="F210" s="13"/>
      <c r="G210" s="13"/>
      <c r="H210" s="13"/>
      <c r="I210" s="13"/>
      <c r="J210" s="13"/>
      <c r="K210" s="13"/>
      <c r="L210" s="13"/>
      <c r="M210" s="13"/>
      <c r="N210" s="13"/>
      <c r="O210" s="13"/>
      <c r="P210" s="13"/>
      <c r="Q210" s="13"/>
      <c r="R210" s="13"/>
      <c r="S210" s="13"/>
      <c r="T210" s="13"/>
      <c r="U210" s="13"/>
      <c r="V210" s="13"/>
    </row>
    <row r="211" spans="2:22" ht="18.75" customHeight="1" x14ac:dyDescent="0.25">
      <c r="B211" s="13"/>
      <c r="C211" s="13"/>
      <c r="D211" s="13"/>
      <c r="E211" s="13"/>
      <c r="F211" s="13"/>
      <c r="G211" s="13"/>
      <c r="H211" s="13"/>
      <c r="I211" s="13"/>
      <c r="J211" s="13"/>
      <c r="K211" s="13"/>
      <c r="L211" s="13"/>
      <c r="M211" s="13"/>
      <c r="N211" s="13"/>
      <c r="O211" s="13"/>
      <c r="P211" s="13"/>
      <c r="Q211" s="13"/>
      <c r="R211" s="13"/>
      <c r="S211" s="13"/>
      <c r="T211" s="13"/>
      <c r="U211" s="13"/>
      <c r="V211" s="13"/>
    </row>
    <row r="212" spans="2:22" ht="18.75" customHeight="1" x14ac:dyDescent="0.25">
      <c r="B212" s="13"/>
      <c r="C212" s="13"/>
      <c r="D212" s="13"/>
      <c r="E212" s="13"/>
      <c r="F212" s="13"/>
      <c r="G212" s="13"/>
      <c r="H212" s="13"/>
      <c r="I212" s="13"/>
      <c r="J212" s="13"/>
      <c r="K212" s="13"/>
      <c r="L212" s="13"/>
      <c r="M212" s="13"/>
      <c r="N212" s="13"/>
      <c r="O212" s="13"/>
      <c r="P212" s="13"/>
      <c r="Q212" s="13"/>
      <c r="R212" s="13"/>
      <c r="S212" s="13"/>
      <c r="T212" s="13"/>
      <c r="U212" s="13"/>
      <c r="V212" s="13"/>
    </row>
    <row r="213" spans="2:22" ht="18.75" customHeight="1" x14ac:dyDescent="0.25">
      <c r="B213" s="13"/>
      <c r="C213" s="13"/>
      <c r="D213" s="13"/>
      <c r="E213" s="13"/>
      <c r="F213" s="13"/>
      <c r="G213" s="13"/>
      <c r="H213" s="13"/>
      <c r="I213" s="13"/>
      <c r="J213" s="13"/>
      <c r="K213" s="13"/>
      <c r="L213" s="13"/>
      <c r="M213" s="13"/>
      <c r="N213" s="13"/>
      <c r="O213" s="13"/>
      <c r="P213" s="13"/>
      <c r="Q213" s="13"/>
      <c r="R213" s="13"/>
      <c r="S213" s="13"/>
      <c r="T213" s="13"/>
      <c r="U213" s="13"/>
      <c r="V213" s="13"/>
    </row>
    <row r="214" spans="2:22" ht="18.75" customHeight="1" x14ac:dyDescent="0.25">
      <c r="B214" s="13"/>
      <c r="C214" s="13"/>
      <c r="D214" s="13"/>
      <c r="E214" s="13"/>
      <c r="F214" s="13"/>
      <c r="G214" s="13"/>
      <c r="H214" s="13"/>
      <c r="I214" s="13"/>
      <c r="J214" s="13"/>
      <c r="K214" s="13"/>
      <c r="L214" s="13"/>
      <c r="M214" s="13"/>
      <c r="N214" s="13"/>
      <c r="O214" s="13"/>
      <c r="P214" s="13"/>
      <c r="Q214" s="13"/>
      <c r="R214" s="13"/>
      <c r="S214" s="13"/>
      <c r="T214" s="13"/>
      <c r="U214" s="13"/>
      <c r="V214" s="13"/>
    </row>
    <row r="215" spans="2:22" ht="18.75" customHeight="1" x14ac:dyDescent="0.25">
      <c r="B215" s="13"/>
      <c r="C215" s="13"/>
      <c r="D215" s="13"/>
      <c r="E215" s="13"/>
      <c r="F215" s="13"/>
      <c r="G215" s="13"/>
      <c r="H215" s="13"/>
      <c r="I215" s="13"/>
      <c r="J215" s="13"/>
      <c r="K215" s="13"/>
      <c r="L215" s="13"/>
      <c r="M215" s="13"/>
      <c r="N215" s="13"/>
      <c r="O215" s="13"/>
      <c r="P215" s="13"/>
      <c r="Q215" s="13"/>
      <c r="R215" s="13"/>
      <c r="S215" s="13"/>
      <c r="T215" s="13"/>
      <c r="U215" s="13"/>
      <c r="V215" s="13"/>
    </row>
    <row r="216" spans="2:22" ht="18.75" customHeight="1" x14ac:dyDescent="0.25">
      <c r="B216" s="13"/>
      <c r="C216" s="13"/>
      <c r="D216" s="13"/>
      <c r="E216" s="13"/>
      <c r="F216" s="13"/>
      <c r="G216" s="13"/>
      <c r="H216" s="13"/>
      <c r="I216" s="13"/>
      <c r="J216" s="13"/>
      <c r="K216" s="13"/>
      <c r="L216" s="13"/>
      <c r="M216" s="13"/>
      <c r="N216" s="13"/>
      <c r="O216" s="13"/>
      <c r="P216" s="13"/>
      <c r="Q216" s="13"/>
      <c r="R216" s="13"/>
      <c r="S216" s="13"/>
      <c r="T216" s="13"/>
      <c r="U216" s="13"/>
      <c r="V216" s="13"/>
    </row>
    <row r="217" spans="2:22" ht="18.75" customHeight="1" x14ac:dyDescent="0.25">
      <c r="B217" s="13"/>
      <c r="C217" s="13"/>
      <c r="D217" s="13"/>
      <c r="E217" s="13"/>
      <c r="F217" s="13"/>
      <c r="G217" s="13"/>
      <c r="H217" s="13"/>
      <c r="I217" s="13"/>
      <c r="J217" s="13"/>
      <c r="K217" s="13"/>
      <c r="L217" s="13"/>
      <c r="M217" s="13"/>
      <c r="N217" s="13"/>
      <c r="O217" s="13"/>
      <c r="P217" s="13"/>
      <c r="Q217" s="13"/>
      <c r="R217" s="13"/>
      <c r="S217" s="13"/>
      <c r="T217" s="13"/>
      <c r="U217" s="13"/>
      <c r="V217" s="13"/>
    </row>
    <row r="218" spans="2:22" ht="18.75" customHeight="1" x14ac:dyDescent="0.25">
      <c r="B218" s="13"/>
      <c r="C218" s="13"/>
      <c r="D218" s="13"/>
      <c r="E218" s="13"/>
      <c r="F218" s="13"/>
      <c r="G218" s="13"/>
      <c r="H218" s="13"/>
      <c r="I218" s="13"/>
      <c r="J218" s="13"/>
      <c r="K218" s="13"/>
      <c r="L218" s="13"/>
      <c r="M218" s="13"/>
      <c r="N218" s="13"/>
      <c r="O218" s="13"/>
      <c r="P218" s="13"/>
      <c r="Q218" s="13"/>
      <c r="R218" s="13"/>
      <c r="S218" s="13"/>
      <c r="T218" s="13"/>
      <c r="U218" s="13"/>
      <c r="V218" s="13"/>
    </row>
    <row r="219" spans="2:22" ht="18.75" customHeight="1" x14ac:dyDescent="0.25">
      <c r="B219" s="13"/>
      <c r="C219" s="13"/>
      <c r="D219" s="13"/>
      <c r="E219" s="13"/>
      <c r="F219" s="13"/>
      <c r="G219" s="13"/>
      <c r="H219" s="13"/>
      <c r="I219" s="13"/>
      <c r="J219" s="13"/>
      <c r="K219" s="13"/>
      <c r="L219" s="13"/>
      <c r="M219" s="13"/>
      <c r="N219" s="13"/>
      <c r="O219" s="13"/>
      <c r="P219" s="13"/>
      <c r="Q219" s="13"/>
      <c r="R219" s="13"/>
      <c r="S219" s="13"/>
      <c r="T219" s="13"/>
      <c r="U219" s="13"/>
      <c r="V219" s="13"/>
    </row>
    <row r="220" spans="2:22" ht="18.75" customHeight="1" x14ac:dyDescent="0.25">
      <c r="B220" s="13"/>
      <c r="C220" s="13"/>
      <c r="D220" s="13"/>
      <c r="E220" s="13"/>
      <c r="F220" s="13"/>
      <c r="G220" s="13"/>
      <c r="H220" s="13"/>
      <c r="I220" s="13"/>
      <c r="J220" s="13"/>
      <c r="K220" s="13"/>
      <c r="L220" s="13"/>
      <c r="M220" s="13"/>
      <c r="N220" s="13"/>
      <c r="O220" s="13"/>
      <c r="P220" s="13"/>
      <c r="Q220" s="13"/>
      <c r="R220" s="13"/>
      <c r="S220" s="13"/>
      <c r="T220" s="13"/>
      <c r="U220" s="13"/>
      <c r="V220" s="13"/>
    </row>
    <row r="221" spans="2:22" ht="18.75" customHeight="1" x14ac:dyDescent="0.25">
      <c r="B221" s="13"/>
      <c r="C221" s="13"/>
      <c r="D221" s="13"/>
      <c r="E221" s="13"/>
      <c r="F221" s="13"/>
      <c r="G221" s="13"/>
      <c r="H221" s="13"/>
      <c r="I221" s="13"/>
      <c r="J221" s="13"/>
      <c r="K221" s="13"/>
      <c r="L221" s="13"/>
      <c r="M221" s="13"/>
      <c r="N221" s="13"/>
      <c r="O221" s="13"/>
      <c r="P221" s="13"/>
      <c r="Q221" s="13"/>
      <c r="R221" s="13"/>
      <c r="S221" s="13"/>
      <c r="T221" s="13"/>
      <c r="U221" s="13"/>
      <c r="V221" s="13"/>
    </row>
    <row r="222" spans="2:22" ht="18.75" customHeight="1" x14ac:dyDescent="0.25">
      <c r="B222" s="13"/>
      <c r="C222" s="13"/>
      <c r="D222" s="13"/>
      <c r="E222" s="13"/>
      <c r="F222" s="13"/>
      <c r="G222" s="13"/>
      <c r="H222" s="13"/>
      <c r="I222" s="13"/>
      <c r="J222" s="13"/>
      <c r="K222" s="13"/>
      <c r="L222" s="13"/>
      <c r="M222" s="13"/>
      <c r="N222" s="13"/>
      <c r="O222" s="13"/>
      <c r="P222" s="13"/>
      <c r="Q222" s="13"/>
      <c r="R222" s="13"/>
      <c r="S222" s="13"/>
      <c r="T222" s="13"/>
      <c r="U222" s="13"/>
      <c r="V222" s="13"/>
    </row>
    <row r="223" spans="2:22" ht="18.75" customHeight="1" x14ac:dyDescent="0.25">
      <c r="B223" s="13"/>
      <c r="C223" s="13"/>
      <c r="D223" s="13"/>
      <c r="E223" s="13"/>
      <c r="F223" s="13"/>
      <c r="G223" s="13"/>
      <c r="H223" s="13"/>
      <c r="I223" s="13"/>
      <c r="J223" s="13"/>
      <c r="K223" s="13"/>
      <c r="L223" s="13"/>
      <c r="M223" s="13"/>
      <c r="N223" s="13"/>
      <c r="O223" s="13"/>
      <c r="P223" s="13"/>
      <c r="Q223" s="13"/>
      <c r="R223" s="13"/>
      <c r="S223" s="13"/>
      <c r="T223" s="13"/>
      <c r="U223" s="13"/>
      <c r="V223" s="13"/>
    </row>
    <row r="224" spans="2:22" ht="18.75" customHeight="1" x14ac:dyDescent="0.25">
      <c r="B224" s="13"/>
      <c r="C224" s="13"/>
      <c r="D224" s="13"/>
      <c r="E224" s="13"/>
      <c r="F224" s="13"/>
      <c r="G224" s="13"/>
      <c r="H224" s="13"/>
      <c r="I224" s="13"/>
      <c r="J224" s="13"/>
      <c r="K224" s="13"/>
      <c r="L224" s="13"/>
      <c r="M224" s="13"/>
      <c r="N224" s="13"/>
      <c r="O224" s="13"/>
      <c r="P224" s="13"/>
      <c r="Q224" s="13"/>
      <c r="R224" s="13"/>
      <c r="S224" s="13"/>
      <c r="T224" s="13"/>
      <c r="U224" s="13"/>
      <c r="V224" s="13"/>
    </row>
    <row r="225" spans="2:22" ht="18.75" customHeight="1" x14ac:dyDescent="0.25">
      <c r="B225" s="13"/>
      <c r="C225" s="13"/>
      <c r="D225" s="13"/>
      <c r="E225" s="13"/>
      <c r="F225" s="13"/>
      <c r="G225" s="13"/>
      <c r="H225" s="13"/>
      <c r="I225" s="13"/>
      <c r="J225" s="13"/>
      <c r="K225" s="13"/>
      <c r="L225" s="13"/>
      <c r="M225" s="13"/>
      <c r="N225" s="13"/>
      <c r="O225" s="13"/>
      <c r="P225" s="13"/>
      <c r="Q225" s="13"/>
      <c r="R225" s="13"/>
      <c r="S225" s="13"/>
      <c r="T225" s="13"/>
      <c r="U225" s="13"/>
      <c r="V225" s="13"/>
    </row>
    <row r="226" spans="2:22" ht="18.75" customHeight="1" x14ac:dyDescent="0.25">
      <c r="B226" s="13"/>
      <c r="C226" s="13"/>
      <c r="D226" s="13"/>
      <c r="E226" s="13"/>
      <c r="F226" s="13"/>
      <c r="G226" s="13"/>
      <c r="H226" s="13"/>
      <c r="I226" s="13"/>
      <c r="J226" s="13"/>
      <c r="K226" s="13"/>
      <c r="L226" s="13"/>
      <c r="M226" s="13"/>
      <c r="N226" s="13"/>
      <c r="O226" s="13"/>
      <c r="P226" s="13"/>
      <c r="Q226" s="13"/>
      <c r="R226" s="13"/>
      <c r="S226" s="13"/>
      <c r="T226" s="13"/>
      <c r="U226" s="13"/>
      <c r="V226" s="13"/>
    </row>
    <row r="227" spans="2:22" ht="18.75" customHeight="1" x14ac:dyDescent="0.25">
      <c r="B227" s="13"/>
      <c r="C227" s="13"/>
      <c r="D227" s="13"/>
      <c r="E227" s="13"/>
      <c r="F227" s="13"/>
      <c r="G227" s="13"/>
      <c r="H227" s="13"/>
      <c r="I227" s="13"/>
      <c r="J227" s="13"/>
      <c r="K227" s="13"/>
      <c r="L227" s="13"/>
      <c r="M227" s="13"/>
      <c r="N227" s="13"/>
      <c r="O227" s="13"/>
      <c r="P227" s="13"/>
      <c r="Q227" s="13"/>
      <c r="R227" s="13"/>
      <c r="S227" s="13"/>
      <c r="T227" s="13"/>
      <c r="U227" s="13"/>
      <c r="V227" s="13"/>
    </row>
    <row r="228" spans="2:22" ht="18.75" customHeight="1" x14ac:dyDescent="0.25">
      <c r="B228" s="13"/>
      <c r="C228" s="13"/>
      <c r="D228" s="13"/>
      <c r="E228" s="13"/>
      <c r="F228" s="13"/>
      <c r="G228" s="13"/>
      <c r="H228" s="13"/>
      <c r="I228" s="13"/>
      <c r="J228" s="13"/>
      <c r="K228" s="13"/>
      <c r="L228" s="13"/>
      <c r="M228" s="13"/>
      <c r="N228" s="13"/>
      <c r="O228" s="13"/>
      <c r="P228" s="13"/>
      <c r="Q228" s="13"/>
      <c r="R228" s="13"/>
      <c r="S228" s="13"/>
      <c r="T228" s="13"/>
      <c r="U228" s="13"/>
      <c r="V228" s="13"/>
    </row>
    <row r="229" spans="2:22" ht="18.75" customHeight="1" x14ac:dyDescent="0.25">
      <c r="B229" s="13"/>
      <c r="C229" s="13"/>
      <c r="D229" s="13"/>
      <c r="E229" s="13"/>
      <c r="F229" s="13"/>
      <c r="G229" s="13"/>
      <c r="H229" s="13"/>
      <c r="I229" s="13"/>
      <c r="J229" s="13"/>
      <c r="K229" s="13"/>
      <c r="L229" s="13"/>
      <c r="M229" s="13"/>
      <c r="N229" s="13"/>
      <c r="O229" s="13"/>
      <c r="P229" s="13"/>
      <c r="Q229" s="13"/>
      <c r="R229" s="13"/>
      <c r="S229" s="13"/>
      <c r="T229" s="13"/>
      <c r="U229" s="13"/>
      <c r="V229" s="13"/>
    </row>
    <row r="230" spans="2:22" ht="18.75" customHeight="1" x14ac:dyDescent="0.25">
      <c r="B230" s="13"/>
      <c r="C230" s="13"/>
      <c r="D230" s="13"/>
      <c r="E230" s="13"/>
      <c r="F230" s="13"/>
      <c r="G230" s="13"/>
      <c r="H230" s="13"/>
      <c r="I230" s="13"/>
      <c r="J230" s="13"/>
      <c r="K230" s="13"/>
      <c r="L230" s="13"/>
      <c r="M230" s="13"/>
      <c r="N230" s="13"/>
      <c r="O230" s="13"/>
      <c r="P230" s="13"/>
      <c r="Q230" s="13"/>
      <c r="R230" s="13"/>
      <c r="S230" s="13"/>
      <c r="T230" s="13"/>
      <c r="U230" s="13"/>
      <c r="V230" s="13"/>
    </row>
    <row r="231" spans="2:22" ht="18.75" customHeight="1" x14ac:dyDescent="0.25">
      <c r="B231" s="13"/>
      <c r="C231" s="13"/>
      <c r="D231" s="13"/>
      <c r="E231" s="13"/>
      <c r="F231" s="13"/>
      <c r="G231" s="13"/>
      <c r="H231" s="13"/>
      <c r="I231" s="13"/>
      <c r="J231" s="13"/>
      <c r="K231" s="13"/>
      <c r="L231" s="13"/>
      <c r="M231" s="13"/>
      <c r="N231" s="13"/>
      <c r="O231" s="13"/>
      <c r="P231" s="13"/>
      <c r="Q231" s="13"/>
      <c r="R231" s="13"/>
      <c r="S231" s="13"/>
      <c r="T231" s="13"/>
      <c r="U231" s="13"/>
      <c r="V231" s="13"/>
    </row>
    <row r="232" spans="2:22" ht="18.75" customHeight="1" x14ac:dyDescent="0.25">
      <c r="B232" s="13"/>
      <c r="C232" s="13"/>
      <c r="D232" s="13"/>
      <c r="E232" s="13"/>
      <c r="F232" s="13"/>
      <c r="G232" s="13"/>
      <c r="H232" s="13"/>
      <c r="I232" s="13"/>
      <c r="J232" s="13"/>
      <c r="K232" s="13"/>
      <c r="L232" s="13"/>
      <c r="M232" s="13"/>
      <c r="N232" s="13"/>
      <c r="O232" s="13"/>
      <c r="P232" s="13"/>
      <c r="Q232" s="13"/>
      <c r="R232" s="13"/>
      <c r="S232" s="13"/>
      <c r="T232" s="13"/>
      <c r="U232" s="13"/>
      <c r="V232" s="13"/>
    </row>
    <row r="233" spans="2:22" ht="18.75" customHeight="1" x14ac:dyDescent="0.25">
      <c r="B233" s="13"/>
      <c r="C233" s="13"/>
      <c r="D233" s="13"/>
      <c r="E233" s="13"/>
      <c r="F233" s="13"/>
      <c r="G233" s="13"/>
      <c r="H233" s="13"/>
      <c r="I233" s="13"/>
      <c r="J233" s="13"/>
      <c r="K233" s="13"/>
      <c r="L233" s="13"/>
      <c r="M233" s="13"/>
      <c r="N233" s="13"/>
      <c r="O233" s="13"/>
      <c r="P233" s="13"/>
      <c r="Q233" s="13"/>
      <c r="R233" s="13"/>
      <c r="S233" s="13"/>
      <c r="T233" s="13"/>
      <c r="U233" s="13"/>
      <c r="V233" s="13"/>
    </row>
    <row r="234" spans="2:22" ht="18.75" customHeight="1" x14ac:dyDescent="0.25">
      <c r="B234" s="13"/>
      <c r="C234" s="13"/>
      <c r="D234" s="13"/>
      <c r="E234" s="13"/>
      <c r="F234" s="13"/>
      <c r="G234" s="13"/>
      <c r="H234" s="13"/>
      <c r="I234" s="13"/>
      <c r="J234" s="13"/>
      <c r="K234" s="13"/>
      <c r="L234" s="13"/>
      <c r="M234" s="13"/>
      <c r="N234" s="13"/>
      <c r="O234" s="13"/>
      <c r="P234" s="13"/>
      <c r="Q234" s="13"/>
      <c r="R234" s="13"/>
      <c r="S234" s="13"/>
      <c r="T234" s="13"/>
      <c r="U234" s="13"/>
      <c r="V234" s="13"/>
    </row>
    <row r="235" spans="2:22" ht="18.75" customHeight="1" x14ac:dyDescent="0.25">
      <c r="B235" s="13"/>
      <c r="C235" s="13"/>
      <c r="D235" s="13"/>
      <c r="E235" s="13"/>
      <c r="F235" s="13"/>
      <c r="G235" s="13"/>
      <c r="H235" s="13"/>
      <c r="I235" s="13"/>
      <c r="J235" s="13"/>
      <c r="K235" s="13"/>
      <c r="L235" s="13"/>
      <c r="M235" s="13"/>
      <c r="N235" s="13"/>
      <c r="O235" s="13"/>
      <c r="P235" s="13"/>
      <c r="Q235" s="13"/>
      <c r="R235" s="13"/>
      <c r="S235" s="13"/>
      <c r="T235" s="13"/>
      <c r="U235" s="13"/>
      <c r="V235" s="13"/>
    </row>
    <row r="236" spans="2:22" ht="18.75" customHeight="1" x14ac:dyDescent="0.25">
      <c r="B236" s="13"/>
      <c r="C236" s="13"/>
      <c r="D236" s="13"/>
      <c r="E236" s="13"/>
      <c r="F236" s="13"/>
      <c r="G236" s="13"/>
      <c r="H236" s="13"/>
      <c r="I236" s="13"/>
      <c r="J236" s="13"/>
      <c r="K236" s="13"/>
      <c r="L236" s="13"/>
      <c r="M236" s="13"/>
      <c r="N236" s="13"/>
      <c r="O236" s="13"/>
      <c r="P236" s="13"/>
      <c r="Q236" s="13"/>
      <c r="R236" s="13"/>
      <c r="S236" s="13"/>
      <c r="T236" s="13"/>
      <c r="U236" s="13"/>
      <c r="V236" s="13"/>
    </row>
    <row r="237" spans="2:22" ht="18.75" customHeight="1" x14ac:dyDescent="0.25">
      <c r="B237" s="13"/>
      <c r="C237" s="13"/>
      <c r="D237" s="13"/>
      <c r="E237" s="13"/>
      <c r="F237" s="13"/>
      <c r="G237" s="13"/>
      <c r="H237" s="13"/>
      <c r="I237" s="13"/>
      <c r="J237" s="13"/>
      <c r="K237" s="13"/>
      <c r="L237" s="13"/>
      <c r="M237" s="13"/>
      <c r="N237" s="13"/>
      <c r="O237" s="13"/>
      <c r="P237" s="13"/>
      <c r="Q237" s="13"/>
      <c r="R237" s="13"/>
      <c r="S237" s="13"/>
      <c r="T237" s="13"/>
      <c r="U237" s="13"/>
      <c r="V237" s="13"/>
    </row>
    <row r="238" spans="2:22" ht="18.75" customHeight="1" x14ac:dyDescent="0.25">
      <c r="B238" s="13"/>
      <c r="C238" s="13"/>
      <c r="D238" s="13"/>
      <c r="E238" s="13"/>
      <c r="F238" s="13"/>
      <c r="G238" s="13"/>
      <c r="H238" s="13"/>
      <c r="I238" s="13"/>
      <c r="J238" s="13"/>
      <c r="K238" s="13"/>
      <c r="L238" s="13"/>
      <c r="M238" s="13"/>
      <c r="N238" s="13"/>
      <c r="O238" s="13"/>
      <c r="P238" s="13"/>
      <c r="Q238" s="13"/>
      <c r="R238" s="13"/>
      <c r="S238" s="13"/>
      <c r="T238" s="13"/>
      <c r="U238" s="13"/>
      <c r="V238" s="13"/>
    </row>
    <row r="239" spans="2:22" ht="18.75" customHeight="1" x14ac:dyDescent="0.25">
      <c r="B239" s="13"/>
      <c r="C239" s="13"/>
      <c r="D239" s="13"/>
      <c r="E239" s="13"/>
      <c r="F239" s="13"/>
      <c r="G239" s="13"/>
      <c r="H239" s="13"/>
      <c r="I239" s="13"/>
      <c r="J239" s="13"/>
      <c r="K239" s="13"/>
      <c r="L239" s="13"/>
      <c r="M239" s="13"/>
      <c r="N239" s="13"/>
      <c r="O239" s="13"/>
      <c r="P239" s="13"/>
      <c r="Q239" s="13"/>
      <c r="R239" s="13"/>
      <c r="S239" s="13"/>
      <c r="T239" s="13"/>
      <c r="U239" s="13"/>
      <c r="V239" s="13"/>
    </row>
    <row r="240" spans="2:22" ht="18.75" customHeight="1" x14ac:dyDescent="0.25">
      <c r="B240" s="13"/>
      <c r="C240" s="13"/>
      <c r="D240" s="13"/>
      <c r="E240" s="13"/>
      <c r="F240" s="13"/>
      <c r="G240" s="13"/>
      <c r="H240" s="13"/>
      <c r="I240" s="13"/>
      <c r="J240" s="13"/>
      <c r="K240" s="13"/>
      <c r="L240" s="13"/>
      <c r="M240" s="13"/>
      <c r="N240" s="13"/>
      <c r="O240" s="13"/>
      <c r="P240" s="13"/>
      <c r="Q240" s="13"/>
      <c r="R240" s="13"/>
      <c r="S240" s="13"/>
      <c r="T240" s="13"/>
      <c r="U240" s="13"/>
      <c r="V240" s="13"/>
    </row>
    <row r="241" spans="2:22" ht="18.75" customHeight="1" x14ac:dyDescent="0.25">
      <c r="B241" s="13"/>
      <c r="C241" s="13"/>
      <c r="D241" s="13"/>
      <c r="E241" s="13"/>
      <c r="F241" s="13"/>
      <c r="G241" s="13"/>
      <c r="H241" s="13"/>
      <c r="I241" s="13"/>
      <c r="J241" s="13"/>
      <c r="K241" s="13"/>
      <c r="L241" s="13"/>
      <c r="M241" s="13"/>
      <c r="N241" s="13"/>
      <c r="O241" s="13"/>
      <c r="P241" s="13"/>
      <c r="Q241" s="13"/>
      <c r="R241" s="13"/>
      <c r="S241" s="13"/>
      <c r="T241" s="13"/>
      <c r="U241" s="13"/>
      <c r="V241" s="13"/>
    </row>
    <row r="242" spans="2:22" ht="18.75" customHeight="1" x14ac:dyDescent="0.25">
      <c r="B242" s="13"/>
      <c r="C242" s="13"/>
      <c r="D242" s="13"/>
      <c r="E242" s="13"/>
      <c r="F242" s="13"/>
      <c r="G242" s="13"/>
      <c r="H242" s="13"/>
      <c r="I242" s="13"/>
      <c r="J242" s="13"/>
      <c r="K242" s="13"/>
      <c r="L242" s="13"/>
      <c r="M242" s="13"/>
      <c r="N242" s="13"/>
      <c r="O242" s="13"/>
      <c r="P242" s="13"/>
      <c r="Q242" s="13"/>
      <c r="R242" s="13"/>
      <c r="S242" s="13"/>
      <c r="T242" s="13"/>
      <c r="U242" s="13"/>
      <c r="V242" s="13"/>
    </row>
    <row r="243" spans="2:22" ht="18.75" customHeight="1" x14ac:dyDescent="0.25">
      <c r="B243" s="13"/>
      <c r="C243" s="13"/>
      <c r="D243" s="13"/>
      <c r="E243" s="13"/>
      <c r="F243" s="13"/>
      <c r="G243" s="13"/>
      <c r="H243" s="13"/>
      <c r="I243" s="13"/>
      <c r="J243" s="13"/>
      <c r="K243" s="13"/>
      <c r="L243" s="13"/>
      <c r="M243" s="13"/>
      <c r="N243" s="13"/>
      <c r="O243" s="13"/>
      <c r="P243" s="13"/>
      <c r="Q243" s="13"/>
      <c r="R243" s="13"/>
      <c r="S243" s="13"/>
      <c r="T243" s="13"/>
      <c r="U243" s="13"/>
      <c r="V243" s="13"/>
    </row>
    <row r="244" spans="2:22" ht="18.75" customHeight="1" x14ac:dyDescent="0.25">
      <c r="B244" s="13"/>
      <c r="C244" s="13"/>
      <c r="D244" s="13"/>
      <c r="E244" s="13"/>
      <c r="F244" s="13"/>
      <c r="G244" s="13"/>
      <c r="H244" s="13"/>
      <c r="I244" s="13"/>
      <c r="J244" s="13"/>
      <c r="K244" s="13"/>
      <c r="L244" s="13"/>
      <c r="M244" s="13"/>
      <c r="N244" s="13"/>
      <c r="O244" s="13"/>
      <c r="P244" s="13"/>
      <c r="Q244" s="13"/>
      <c r="R244" s="13"/>
      <c r="S244" s="13"/>
      <c r="T244" s="13"/>
      <c r="U244" s="13"/>
      <c r="V244" s="13"/>
    </row>
    <row r="245" spans="2:22" ht="18.75" customHeight="1" x14ac:dyDescent="0.25">
      <c r="B245" s="13"/>
      <c r="C245" s="13"/>
      <c r="D245" s="13"/>
      <c r="E245" s="13"/>
      <c r="F245" s="13"/>
      <c r="G245" s="13"/>
      <c r="H245" s="13"/>
      <c r="I245" s="13"/>
      <c r="J245" s="13"/>
      <c r="K245" s="13"/>
      <c r="L245" s="13"/>
      <c r="M245" s="13"/>
      <c r="N245" s="13"/>
      <c r="O245" s="13"/>
      <c r="P245" s="13"/>
      <c r="Q245" s="13"/>
      <c r="R245" s="13"/>
      <c r="S245" s="13"/>
      <c r="T245" s="13"/>
      <c r="U245" s="13"/>
      <c r="V245" s="13"/>
    </row>
    <row r="246" spans="2:22" ht="18.75" customHeight="1" x14ac:dyDescent="0.25">
      <c r="B246" s="13"/>
      <c r="C246" s="13"/>
      <c r="D246" s="13"/>
      <c r="E246" s="13"/>
      <c r="F246" s="13"/>
      <c r="G246" s="13"/>
      <c r="H246" s="13"/>
      <c r="I246" s="13"/>
      <c r="J246" s="13"/>
      <c r="K246" s="13"/>
      <c r="L246" s="13"/>
      <c r="M246" s="13"/>
      <c r="N246" s="13"/>
      <c r="O246" s="13"/>
      <c r="P246" s="13"/>
      <c r="Q246" s="13"/>
      <c r="R246" s="13"/>
      <c r="S246" s="13"/>
      <c r="T246" s="13"/>
      <c r="U246" s="13"/>
      <c r="V246" s="13"/>
    </row>
    <row r="247" spans="2:22" ht="18.75" customHeight="1" x14ac:dyDescent="0.25">
      <c r="B247" s="13"/>
      <c r="C247" s="13"/>
      <c r="D247" s="13"/>
      <c r="E247" s="13"/>
      <c r="F247" s="13"/>
      <c r="G247" s="13"/>
      <c r="H247" s="13"/>
      <c r="I247" s="13"/>
      <c r="J247" s="13"/>
      <c r="K247" s="13"/>
      <c r="L247" s="13"/>
      <c r="M247" s="13"/>
      <c r="N247" s="13"/>
      <c r="O247" s="13"/>
      <c r="P247" s="13"/>
      <c r="Q247" s="13"/>
      <c r="R247" s="13"/>
      <c r="S247" s="13"/>
      <c r="T247" s="13"/>
      <c r="U247" s="13"/>
      <c r="V247" s="13"/>
    </row>
    <row r="248" spans="2:22" ht="18.75" customHeight="1" x14ac:dyDescent="0.25">
      <c r="B248" s="13"/>
      <c r="C248" s="13"/>
      <c r="D248" s="13"/>
      <c r="E248" s="13"/>
      <c r="F248" s="13"/>
      <c r="G248" s="13"/>
      <c r="H248" s="13"/>
      <c r="I248" s="13"/>
      <c r="J248" s="13"/>
      <c r="K248" s="13"/>
      <c r="L248" s="13"/>
      <c r="M248" s="13"/>
      <c r="N248" s="13"/>
      <c r="O248" s="13"/>
      <c r="P248" s="13"/>
      <c r="Q248" s="13"/>
      <c r="R248" s="13"/>
      <c r="S248" s="13"/>
      <c r="T248" s="13"/>
      <c r="U248" s="13"/>
      <c r="V248" s="13"/>
    </row>
    <row r="249" spans="2:22" ht="18.75" customHeight="1" x14ac:dyDescent="0.25">
      <c r="B249" s="13"/>
      <c r="C249" s="13"/>
      <c r="D249" s="13"/>
      <c r="E249" s="13"/>
      <c r="F249" s="13"/>
      <c r="G249" s="13"/>
      <c r="H249" s="13"/>
      <c r="I249" s="13"/>
      <c r="J249" s="13"/>
      <c r="K249" s="13"/>
      <c r="L249" s="13"/>
      <c r="M249" s="13"/>
      <c r="N249" s="13"/>
      <c r="O249" s="13"/>
      <c r="P249" s="13"/>
      <c r="Q249" s="13"/>
      <c r="R249" s="13"/>
      <c r="S249" s="13"/>
      <c r="T249" s="13"/>
      <c r="U249" s="13"/>
      <c r="V249" s="13"/>
    </row>
    <row r="250" spans="2:22" ht="18.75" customHeight="1" x14ac:dyDescent="0.25">
      <c r="B250" s="13"/>
      <c r="C250" s="13"/>
      <c r="D250" s="13"/>
      <c r="E250" s="13"/>
      <c r="F250" s="13"/>
      <c r="G250" s="13"/>
      <c r="H250" s="13"/>
      <c r="I250" s="13"/>
      <c r="J250" s="13"/>
      <c r="K250" s="13"/>
      <c r="L250" s="13"/>
      <c r="M250" s="13"/>
      <c r="N250" s="13"/>
      <c r="O250" s="13"/>
      <c r="P250" s="13"/>
      <c r="Q250" s="13"/>
      <c r="R250" s="13"/>
      <c r="S250" s="13"/>
      <c r="T250" s="13"/>
      <c r="U250" s="13"/>
      <c r="V250" s="13"/>
    </row>
    <row r="251" spans="2:22" ht="18.75" customHeight="1" x14ac:dyDescent="0.25">
      <c r="B251" s="13"/>
      <c r="C251" s="13"/>
      <c r="D251" s="13"/>
      <c r="E251" s="13"/>
      <c r="F251" s="13"/>
      <c r="G251" s="13"/>
      <c r="H251" s="13"/>
      <c r="I251" s="13"/>
      <c r="J251" s="13"/>
      <c r="K251" s="13"/>
      <c r="L251" s="13"/>
      <c r="M251" s="13"/>
      <c r="N251" s="13"/>
      <c r="O251" s="13"/>
      <c r="P251" s="13"/>
      <c r="Q251" s="13"/>
      <c r="R251" s="13"/>
      <c r="S251" s="13"/>
      <c r="T251" s="13"/>
      <c r="U251" s="13"/>
      <c r="V251" s="13"/>
    </row>
    <row r="252" spans="2:22" ht="18.75" customHeight="1" x14ac:dyDescent="0.25">
      <c r="B252" s="13"/>
      <c r="C252" s="13"/>
      <c r="D252" s="13"/>
      <c r="E252" s="13"/>
      <c r="F252" s="13"/>
      <c r="G252" s="13"/>
      <c r="H252" s="13"/>
      <c r="I252" s="13"/>
      <c r="J252" s="13"/>
      <c r="K252" s="13"/>
      <c r="L252" s="13"/>
      <c r="M252" s="13"/>
      <c r="N252" s="13"/>
      <c r="O252" s="13"/>
      <c r="P252" s="13"/>
      <c r="Q252" s="13"/>
      <c r="R252" s="13"/>
      <c r="S252" s="13"/>
      <c r="T252" s="13"/>
      <c r="U252" s="13"/>
      <c r="V252" s="13"/>
    </row>
    <row r="253" spans="2:22" ht="18.75" customHeight="1" x14ac:dyDescent="0.25">
      <c r="B253" s="13"/>
      <c r="C253" s="13"/>
      <c r="D253" s="13"/>
      <c r="E253" s="13"/>
      <c r="F253" s="13"/>
      <c r="G253" s="13"/>
      <c r="H253" s="13"/>
      <c r="I253" s="13"/>
      <c r="J253" s="13"/>
      <c r="K253" s="13"/>
      <c r="L253" s="13"/>
      <c r="M253" s="13"/>
      <c r="N253" s="13"/>
      <c r="O253" s="13"/>
      <c r="P253" s="13"/>
      <c r="Q253" s="13"/>
      <c r="R253" s="13"/>
      <c r="S253" s="13"/>
      <c r="T253" s="13"/>
      <c r="U253" s="13"/>
      <c r="V253" s="13"/>
    </row>
    <row r="254" spans="2:22" ht="18.75" customHeight="1" x14ac:dyDescent="0.25">
      <c r="B254" s="13"/>
      <c r="C254" s="13"/>
      <c r="D254" s="13"/>
      <c r="E254" s="13"/>
      <c r="F254" s="13"/>
      <c r="G254" s="13"/>
      <c r="H254" s="13"/>
      <c r="I254" s="13"/>
      <c r="J254" s="13"/>
      <c r="K254" s="13"/>
      <c r="L254" s="13"/>
      <c r="M254" s="13"/>
      <c r="N254" s="13"/>
      <c r="O254" s="13"/>
      <c r="P254" s="13"/>
      <c r="Q254" s="13"/>
      <c r="R254" s="13"/>
      <c r="S254" s="13"/>
      <c r="T254" s="13"/>
      <c r="U254" s="13"/>
      <c r="V254" s="13"/>
    </row>
    <row r="255" spans="2:22" ht="18.75" customHeight="1" x14ac:dyDescent="0.25">
      <c r="B255" s="13"/>
      <c r="C255" s="13"/>
      <c r="D255" s="13"/>
      <c r="E255" s="13"/>
      <c r="F255" s="13"/>
      <c r="G255" s="13"/>
      <c r="H255" s="13"/>
      <c r="I255" s="13"/>
      <c r="J255" s="13"/>
      <c r="K255" s="13"/>
      <c r="L255" s="13"/>
      <c r="M255" s="13"/>
      <c r="N255" s="13"/>
      <c r="O255" s="13"/>
      <c r="P255" s="13"/>
      <c r="Q255" s="13"/>
      <c r="R255" s="13"/>
      <c r="S255" s="13"/>
      <c r="T255" s="13"/>
      <c r="U255" s="13"/>
      <c r="V255" s="13"/>
    </row>
    <row r="256" spans="2:22" ht="18.75" customHeight="1" x14ac:dyDescent="0.25">
      <c r="B256" s="13"/>
      <c r="C256" s="13"/>
      <c r="D256" s="13"/>
      <c r="E256" s="13"/>
      <c r="F256" s="13"/>
      <c r="G256" s="13"/>
      <c r="H256" s="13"/>
      <c r="I256" s="13"/>
      <c r="J256" s="13"/>
      <c r="K256" s="13"/>
      <c r="L256" s="13"/>
      <c r="M256" s="13"/>
      <c r="N256" s="13"/>
      <c r="O256" s="13"/>
      <c r="P256" s="13"/>
      <c r="Q256" s="13"/>
      <c r="R256" s="13"/>
      <c r="S256" s="13"/>
      <c r="T256" s="13"/>
      <c r="U256" s="13"/>
      <c r="V256" s="13"/>
    </row>
    <row r="257" spans="2:22" ht="18.75" customHeight="1" x14ac:dyDescent="0.25">
      <c r="B257" s="13"/>
      <c r="C257" s="13"/>
      <c r="D257" s="13"/>
      <c r="E257" s="13"/>
      <c r="F257" s="13"/>
      <c r="G257" s="13"/>
      <c r="H257" s="13"/>
      <c r="I257" s="13"/>
      <c r="J257" s="13"/>
      <c r="K257" s="13"/>
      <c r="L257" s="13"/>
      <c r="M257" s="13"/>
      <c r="N257" s="13"/>
      <c r="O257" s="13"/>
      <c r="P257" s="13"/>
      <c r="Q257" s="13"/>
      <c r="R257" s="13"/>
      <c r="S257" s="13"/>
      <c r="T257" s="13"/>
      <c r="U257" s="13"/>
      <c r="V257" s="13"/>
    </row>
    <row r="258" spans="2:22" ht="18.75" customHeight="1" x14ac:dyDescent="0.25">
      <c r="B258" s="13"/>
      <c r="C258" s="13"/>
      <c r="D258" s="13"/>
      <c r="E258" s="13"/>
      <c r="F258" s="13"/>
      <c r="G258" s="13"/>
      <c r="H258" s="13"/>
      <c r="I258" s="13"/>
      <c r="J258" s="13"/>
      <c r="K258" s="13"/>
      <c r="L258" s="13"/>
      <c r="M258" s="13"/>
      <c r="N258" s="13"/>
      <c r="O258" s="13"/>
      <c r="P258" s="13"/>
      <c r="Q258" s="13"/>
      <c r="R258" s="13"/>
      <c r="S258" s="13"/>
      <c r="T258" s="13"/>
      <c r="U258" s="13"/>
      <c r="V258" s="13"/>
    </row>
    <row r="259" spans="2:22" ht="18.75" customHeight="1" x14ac:dyDescent="0.25">
      <c r="B259" s="13"/>
      <c r="C259" s="13"/>
      <c r="D259" s="13"/>
      <c r="E259" s="13"/>
      <c r="F259" s="13"/>
      <c r="G259" s="13"/>
      <c r="H259" s="13"/>
      <c r="I259" s="13"/>
      <c r="J259" s="13"/>
      <c r="K259" s="13"/>
      <c r="L259" s="13"/>
      <c r="M259" s="13"/>
      <c r="N259" s="13"/>
      <c r="O259" s="13"/>
      <c r="P259" s="13"/>
      <c r="Q259" s="13"/>
      <c r="R259" s="13"/>
      <c r="S259" s="13"/>
      <c r="T259" s="13"/>
      <c r="U259" s="13"/>
      <c r="V259" s="13"/>
    </row>
    <row r="260" spans="2:22" ht="18.75" customHeight="1" x14ac:dyDescent="0.25">
      <c r="B260" s="13"/>
      <c r="C260" s="13"/>
      <c r="D260" s="13"/>
      <c r="E260" s="13"/>
      <c r="F260" s="13"/>
      <c r="G260" s="13"/>
      <c r="H260" s="13"/>
      <c r="I260" s="13"/>
      <c r="J260" s="13"/>
      <c r="K260" s="13"/>
      <c r="L260" s="13"/>
      <c r="M260" s="13"/>
      <c r="N260" s="13"/>
      <c r="O260" s="13"/>
      <c r="P260" s="13"/>
      <c r="Q260" s="13"/>
      <c r="R260" s="13"/>
      <c r="S260" s="13"/>
      <c r="T260" s="13"/>
      <c r="U260" s="13"/>
      <c r="V260" s="13"/>
    </row>
    <row r="261" spans="2:22" ht="18.75" customHeight="1" x14ac:dyDescent="0.25">
      <c r="B261" s="13"/>
      <c r="C261" s="13"/>
      <c r="D261" s="13"/>
      <c r="E261" s="13"/>
      <c r="F261" s="13"/>
      <c r="G261" s="13"/>
      <c r="H261" s="13"/>
      <c r="I261" s="13"/>
      <c r="J261" s="13"/>
      <c r="K261" s="13"/>
      <c r="L261" s="13"/>
      <c r="M261" s="13"/>
      <c r="N261" s="13"/>
      <c r="O261" s="13"/>
      <c r="P261" s="13"/>
      <c r="Q261" s="13"/>
      <c r="R261" s="13"/>
      <c r="S261" s="13"/>
      <c r="T261" s="13"/>
      <c r="U261" s="13"/>
      <c r="V261" s="13"/>
    </row>
    <row r="262" spans="2:22" ht="18.75" customHeight="1" x14ac:dyDescent="0.25">
      <c r="B262" s="13"/>
      <c r="C262" s="13"/>
      <c r="D262" s="13"/>
      <c r="E262" s="13"/>
      <c r="F262" s="13"/>
      <c r="G262" s="13"/>
      <c r="H262" s="13"/>
      <c r="I262" s="13"/>
      <c r="J262" s="13"/>
      <c r="K262" s="13"/>
      <c r="L262" s="13"/>
      <c r="M262" s="13"/>
      <c r="N262" s="13"/>
      <c r="O262" s="13"/>
      <c r="P262" s="13"/>
      <c r="Q262" s="13"/>
      <c r="R262" s="13"/>
      <c r="S262" s="13"/>
      <c r="T262" s="13"/>
      <c r="U262" s="13"/>
      <c r="V262" s="13"/>
    </row>
    <row r="263" spans="2:22" ht="18.75" customHeight="1" x14ac:dyDescent="0.25">
      <c r="B263" s="13"/>
      <c r="C263" s="13"/>
      <c r="D263" s="13"/>
      <c r="E263" s="13"/>
      <c r="F263" s="13"/>
      <c r="G263" s="13"/>
      <c r="H263" s="13"/>
      <c r="I263" s="13"/>
      <c r="J263" s="13"/>
      <c r="K263" s="13"/>
      <c r="L263" s="13"/>
      <c r="M263" s="13"/>
      <c r="N263" s="13"/>
      <c r="O263" s="13"/>
      <c r="P263" s="13"/>
      <c r="Q263" s="13"/>
      <c r="R263" s="13"/>
      <c r="S263" s="13"/>
      <c r="T263" s="13"/>
      <c r="U263" s="13"/>
      <c r="V263" s="13"/>
    </row>
    <row r="264" spans="2:22" ht="18.75" customHeight="1" x14ac:dyDescent="0.25">
      <c r="B264" s="13"/>
      <c r="C264" s="13"/>
      <c r="D264" s="13"/>
      <c r="E264" s="13"/>
      <c r="F264" s="13"/>
      <c r="G264" s="13"/>
      <c r="H264" s="13"/>
      <c r="I264" s="13"/>
      <c r="J264" s="13"/>
      <c r="K264" s="13"/>
      <c r="L264" s="13"/>
      <c r="M264" s="13"/>
      <c r="N264" s="13"/>
      <c r="O264" s="13"/>
      <c r="P264" s="13"/>
      <c r="Q264" s="13"/>
      <c r="R264" s="13"/>
      <c r="S264" s="13"/>
      <c r="T264" s="13"/>
      <c r="U264" s="13"/>
      <c r="V264" s="13"/>
    </row>
    <row r="265" spans="2:22" ht="18.75" customHeight="1" x14ac:dyDescent="0.25">
      <c r="B265" s="13"/>
      <c r="C265" s="13"/>
      <c r="D265" s="13"/>
      <c r="E265" s="13"/>
      <c r="F265" s="13"/>
      <c r="G265" s="13"/>
      <c r="H265" s="13"/>
      <c r="I265" s="13"/>
      <c r="J265" s="13"/>
      <c r="K265" s="13"/>
      <c r="L265" s="13"/>
      <c r="M265" s="13"/>
      <c r="N265" s="13"/>
      <c r="O265" s="13"/>
      <c r="P265" s="13"/>
      <c r="Q265" s="13"/>
      <c r="R265" s="13"/>
      <c r="S265" s="13"/>
      <c r="T265" s="13"/>
      <c r="U265" s="13"/>
      <c r="V265" s="13"/>
    </row>
    <row r="266" spans="2:22" ht="18.75" customHeight="1" x14ac:dyDescent="0.25">
      <c r="B266" s="13"/>
      <c r="C266" s="13"/>
      <c r="D266" s="13"/>
      <c r="E266" s="13"/>
      <c r="F266" s="13"/>
      <c r="G266" s="13"/>
      <c r="H266" s="13"/>
      <c r="I266" s="13"/>
      <c r="J266" s="13"/>
      <c r="K266" s="13"/>
      <c r="L266" s="13"/>
      <c r="M266" s="13"/>
      <c r="N266" s="13"/>
      <c r="O266" s="13"/>
      <c r="P266" s="13"/>
      <c r="Q266" s="13"/>
      <c r="R266" s="13"/>
      <c r="S266" s="13"/>
      <c r="T266" s="13"/>
      <c r="U266" s="13"/>
      <c r="V266" s="13"/>
    </row>
    <row r="267" spans="2:22" ht="18.75" customHeight="1" x14ac:dyDescent="0.25">
      <c r="B267" s="13"/>
      <c r="C267" s="13"/>
      <c r="D267" s="13"/>
      <c r="E267" s="13"/>
      <c r="F267" s="13"/>
      <c r="G267" s="13"/>
      <c r="H267" s="13"/>
      <c r="I267" s="13"/>
      <c r="J267" s="13"/>
      <c r="K267" s="13"/>
      <c r="L267" s="13"/>
      <c r="M267" s="13"/>
      <c r="N267" s="13"/>
      <c r="O267" s="13"/>
      <c r="P267" s="13"/>
      <c r="Q267" s="13"/>
      <c r="R267" s="13"/>
      <c r="S267" s="13"/>
      <c r="T267" s="13"/>
      <c r="U267" s="13"/>
      <c r="V267" s="13"/>
    </row>
    <row r="268" spans="2:22" ht="18.75" customHeight="1" x14ac:dyDescent="0.25">
      <c r="B268" s="13"/>
      <c r="C268" s="13"/>
      <c r="D268" s="13"/>
      <c r="E268" s="13"/>
      <c r="F268" s="13"/>
      <c r="G268" s="13"/>
      <c r="H268" s="13"/>
      <c r="I268" s="13"/>
      <c r="J268" s="13"/>
      <c r="K268" s="13"/>
      <c r="L268" s="13"/>
      <c r="M268" s="13"/>
      <c r="N268" s="13"/>
      <c r="O268" s="13"/>
      <c r="P268" s="13"/>
      <c r="Q268" s="13"/>
      <c r="R268" s="13"/>
      <c r="S268" s="13"/>
      <c r="T268" s="13"/>
      <c r="U268" s="13"/>
      <c r="V268" s="13"/>
    </row>
    <row r="269" spans="2:22" ht="18.75" customHeight="1" x14ac:dyDescent="0.25">
      <c r="B269" s="13"/>
      <c r="C269" s="13"/>
      <c r="D269" s="13"/>
      <c r="E269" s="13"/>
      <c r="F269" s="13"/>
      <c r="G269" s="13"/>
      <c r="H269" s="13"/>
      <c r="I269" s="13"/>
      <c r="J269" s="13"/>
      <c r="K269" s="13"/>
      <c r="L269" s="13"/>
      <c r="M269" s="13"/>
      <c r="N269" s="13"/>
      <c r="O269" s="13"/>
      <c r="P269" s="13"/>
      <c r="Q269" s="13"/>
      <c r="R269" s="13"/>
      <c r="S269" s="13"/>
      <c r="T269" s="13"/>
      <c r="U269" s="13"/>
      <c r="V269" s="13"/>
    </row>
    <row r="270" spans="2:22" ht="18.75" customHeight="1" x14ac:dyDescent="0.25">
      <c r="B270" s="13"/>
      <c r="C270" s="13"/>
      <c r="D270" s="13"/>
      <c r="E270" s="13"/>
      <c r="F270" s="13"/>
      <c r="G270" s="13"/>
      <c r="H270" s="13"/>
      <c r="I270" s="13"/>
      <c r="J270" s="13"/>
      <c r="K270" s="13"/>
      <c r="L270" s="13"/>
      <c r="M270" s="13"/>
      <c r="N270" s="13"/>
      <c r="O270" s="13"/>
      <c r="P270" s="13"/>
      <c r="Q270" s="13"/>
      <c r="R270" s="13"/>
      <c r="S270" s="13"/>
      <c r="T270" s="13"/>
      <c r="U270" s="13"/>
      <c r="V270" s="13"/>
    </row>
    <row r="271" spans="2:22" ht="18.75" customHeight="1" x14ac:dyDescent="0.25">
      <c r="B271" s="13"/>
      <c r="C271" s="13"/>
      <c r="D271" s="13"/>
      <c r="E271" s="13"/>
      <c r="F271" s="13"/>
      <c r="G271" s="13"/>
      <c r="H271" s="13"/>
      <c r="I271" s="13"/>
      <c r="J271" s="13"/>
      <c r="K271" s="13"/>
      <c r="L271" s="13"/>
      <c r="M271" s="13"/>
      <c r="N271" s="13"/>
      <c r="O271" s="13"/>
      <c r="P271" s="13"/>
      <c r="Q271" s="13"/>
      <c r="R271" s="13"/>
      <c r="S271" s="13"/>
      <c r="T271" s="13"/>
      <c r="U271" s="13"/>
      <c r="V271" s="13"/>
    </row>
    <row r="272" spans="2:22" ht="18.75" customHeight="1" x14ac:dyDescent="0.25">
      <c r="B272" s="13"/>
      <c r="C272" s="13"/>
      <c r="D272" s="13"/>
      <c r="E272" s="13"/>
      <c r="F272" s="13"/>
      <c r="G272" s="13"/>
      <c r="H272" s="13"/>
      <c r="I272" s="13"/>
      <c r="J272" s="13"/>
      <c r="K272" s="13"/>
      <c r="L272" s="13"/>
      <c r="M272" s="13"/>
      <c r="N272" s="13"/>
      <c r="O272" s="13"/>
      <c r="P272" s="13"/>
      <c r="Q272" s="13"/>
      <c r="R272" s="13"/>
      <c r="S272" s="13"/>
      <c r="T272" s="13"/>
      <c r="U272" s="13"/>
      <c r="V272" s="13"/>
    </row>
    <row r="273" spans="2:22" ht="18.75" customHeight="1" x14ac:dyDescent="0.25">
      <c r="B273" s="13"/>
      <c r="C273" s="13"/>
      <c r="D273" s="13"/>
      <c r="E273" s="13"/>
      <c r="F273" s="13"/>
      <c r="G273" s="13"/>
      <c r="H273" s="13"/>
      <c r="I273" s="13"/>
      <c r="J273" s="13"/>
      <c r="K273" s="13"/>
      <c r="L273" s="13"/>
      <c r="M273" s="13"/>
      <c r="N273" s="13"/>
      <c r="O273" s="13"/>
      <c r="P273" s="13"/>
      <c r="Q273" s="13"/>
      <c r="R273" s="13"/>
      <c r="S273" s="13"/>
      <c r="T273" s="13"/>
      <c r="U273" s="13"/>
      <c r="V273" s="13"/>
    </row>
    <row r="274" spans="2:22" ht="18.75" customHeight="1" x14ac:dyDescent="0.25">
      <c r="B274" s="13"/>
      <c r="C274" s="13"/>
      <c r="D274" s="13"/>
      <c r="E274" s="13"/>
      <c r="F274" s="13"/>
      <c r="G274" s="13"/>
      <c r="H274" s="13"/>
      <c r="I274" s="13"/>
      <c r="J274" s="13"/>
      <c r="K274" s="13"/>
      <c r="L274" s="13"/>
      <c r="M274" s="13"/>
      <c r="N274" s="13"/>
      <c r="O274" s="13"/>
      <c r="P274" s="13"/>
      <c r="Q274" s="13"/>
      <c r="R274" s="13"/>
      <c r="S274" s="13"/>
      <c r="T274" s="13"/>
      <c r="U274" s="13"/>
      <c r="V274" s="13"/>
    </row>
    <row r="275" spans="2:22" ht="18.75" customHeight="1" x14ac:dyDescent="0.25">
      <c r="B275" s="13"/>
      <c r="C275" s="13"/>
      <c r="D275" s="13"/>
      <c r="E275" s="13"/>
      <c r="F275" s="13"/>
      <c r="G275" s="13"/>
      <c r="H275" s="13"/>
      <c r="I275" s="13"/>
      <c r="J275" s="13"/>
      <c r="K275" s="13"/>
      <c r="L275" s="13"/>
      <c r="M275" s="13"/>
      <c r="N275" s="13"/>
      <c r="O275" s="13"/>
      <c r="P275" s="13"/>
      <c r="Q275" s="13"/>
      <c r="R275" s="13"/>
      <c r="S275" s="13"/>
      <c r="T275" s="13"/>
      <c r="U275" s="13"/>
      <c r="V275" s="13"/>
    </row>
    <row r="276" spans="2:22" ht="18.75" customHeight="1" x14ac:dyDescent="0.25">
      <c r="B276" s="13"/>
      <c r="C276" s="13"/>
      <c r="D276" s="13"/>
      <c r="E276" s="13"/>
      <c r="F276" s="13"/>
      <c r="G276" s="13"/>
      <c r="H276" s="13"/>
      <c r="I276" s="13"/>
      <c r="J276" s="13"/>
      <c r="K276" s="13"/>
      <c r="L276" s="13"/>
      <c r="M276" s="13"/>
      <c r="N276" s="13"/>
      <c r="O276" s="13"/>
      <c r="P276" s="13"/>
      <c r="Q276" s="13"/>
      <c r="R276" s="13"/>
      <c r="S276" s="13"/>
      <c r="T276" s="13"/>
      <c r="U276" s="13"/>
      <c r="V276" s="13"/>
    </row>
    <row r="277" spans="2:22" ht="18.75" customHeight="1" x14ac:dyDescent="0.25">
      <c r="B277" s="13"/>
      <c r="C277" s="13"/>
      <c r="D277" s="13"/>
      <c r="E277" s="13"/>
      <c r="F277" s="13"/>
      <c r="G277" s="13"/>
      <c r="H277" s="13"/>
      <c r="I277" s="13"/>
      <c r="J277" s="13"/>
      <c r="K277" s="13"/>
      <c r="L277" s="13"/>
      <c r="M277" s="13"/>
      <c r="N277" s="13"/>
      <c r="O277" s="13"/>
      <c r="P277" s="13"/>
      <c r="Q277" s="13"/>
      <c r="R277" s="13"/>
      <c r="S277" s="13"/>
      <c r="T277" s="13"/>
      <c r="U277" s="13"/>
      <c r="V277" s="13"/>
    </row>
    <row r="278" spans="2:22" ht="18.75" customHeight="1" x14ac:dyDescent="0.25">
      <c r="B278" s="13"/>
      <c r="C278" s="13"/>
      <c r="D278" s="13"/>
      <c r="E278" s="13"/>
      <c r="F278" s="13"/>
      <c r="G278" s="13"/>
      <c r="H278" s="13"/>
      <c r="I278" s="13"/>
      <c r="J278" s="13"/>
      <c r="K278" s="13"/>
      <c r="L278" s="13"/>
      <c r="M278" s="13"/>
      <c r="N278" s="13"/>
      <c r="O278" s="13"/>
      <c r="P278" s="13"/>
      <c r="Q278" s="13"/>
      <c r="R278" s="13"/>
      <c r="S278" s="13"/>
      <c r="T278" s="13"/>
      <c r="U278" s="13"/>
      <c r="V278" s="13"/>
    </row>
    <row r="279" spans="2:22" ht="18.75" customHeight="1" x14ac:dyDescent="0.25">
      <c r="B279" s="13"/>
      <c r="C279" s="13"/>
      <c r="D279" s="13"/>
      <c r="E279" s="13"/>
      <c r="F279" s="13"/>
      <c r="G279" s="13"/>
      <c r="H279" s="13"/>
      <c r="I279" s="13"/>
      <c r="J279" s="13"/>
      <c r="K279" s="13"/>
      <c r="L279" s="13"/>
      <c r="M279" s="13"/>
      <c r="N279" s="13"/>
      <c r="O279" s="13"/>
      <c r="P279" s="13"/>
      <c r="Q279" s="13"/>
      <c r="R279" s="13"/>
      <c r="S279" s="13"/>
      <c r="T279" s="13"/>
      <c r="U279" s="13"/>
      <c r="V279" s="13"/>
    </row>
    <row r="280" spans="2:22" ht="18.75" customHeight="1" x14ac:dyDescent="0.25">
      <c r="B280" s="13"/>
      <c r="C280" s="13"/>
      <c r="D280" s="13"/>
      <c r="E280" s="13"/>
      <c r="F280" s="13"/>
      <c r="G280" s="13"/>
      <c r="H280" s="13"/>
      <c r="I280" s="13"/>
      <c r="J280" s="13"/>
      <c r="K280" s="13"/>
      <c r="L280" s="13"/>
      <c r="M280" s="13"/>
      <c r="N280" s="13"/>
      <c r="O280" s="13"/>
      <c r="P280" s="13"/>
      <c r="Q280" s="13"/>
      <c r="R280" s="13"/>
      <c r="S280" s="13"/>
      <c r="T280" s="13"/>
      <c r="U280" s="13"/>
      <c r="V280" s="13"/>
    </row>
    <row r="281" spans="2:22" ht="18.75" customHeight="1" x14ac:dyDescent="0.25">
      <c r="B281" s="13"/>
      <c r="C281" s="13"/>
      <c r="D281" s="13"/>
      <c r="E281" s="13"/>
      <c r="F281" s="13"/>
      <c r="G281" s="13"/>
      <c r="H281" s="13"/>
      <c r="I281" s="13"/>
      <c r="J281" s="13"/>
      <c r="K281" s="13"/>
      <c r="L281" s="13"/>
      <c r="M281" s="13"/>
      <c r="N281" s="13"/>
      <c r="O281" s="13"/>
      <c r="P281" s="13"/>
      <c r="Q281" s="13"/>
      <c r="R281" s="13"/>
      <c r="S281" s="13"/>
      <c r="T281" s="13"/>
      <c r="U281" s="13"/>
      <c r="V281" s="13"/>
    </row>
    <row r="282" spans="2:22" ht="18.75" customHeight="1" x14ac:dyDescent="0.25">
      <c r="B282" s="13"/>
      <c r="C282" s="13"/>
      <c r="D282" s="13"/>
      <c r="E282" s="13"/>
      <c r="F282" s="13"/>
      <c r="G282" s="13"/>
      <c r="H282" s="13"/>
      <c r="I282" s="13"/>
      <c r="J282" s="13"/>
      <c r="K282" s="13"/>
      <c r="L282" s="13"/>
      <c r="M282" s="13"/>
      <c r="N282" s="13"/>
      <c r="O282" s="13"/>
      <c r="P282" s="13"/>
      <c r="Q282" s="13"/>
      <c r="R282" s="13"/>
      <c r="S282" s="13"/>
      <c r="T282" s="13"/>
      <c r="U282" s="13"/>
      <c r="V282" s="13"/>
    </row>
    <row r="283" spans="2:22" ht="18.75" customHeight="1" x14ac:dyDescent="0.25">
      <c r="B283" s="13"/>
      <c r="C283" s="13"/>
      <c r="D283" s="13"/>
      <c r="E283" s="13"/>
      <c r="F283" s="13"/>
      <c r="G283" s="13"/>
      <c r="H283" s="13"/>
      <c r="I283" s="13"/>
      <c r="J283" s="13"/>
      <c r="K283" s="13"/>
      <c r="L283" s="13"/>
      <c r="M283" s="13"/>
      <c r="N283" s="13"/>
      <c r="O283" s="13"/>
      <c r="P283" s="13"/>
      <c r="Q283" s="13"/>
      <c r="R283" s="13"/>
      <c r="S283" s="13"/>
      <c r="T283" s="13"/>
      <c r="U283" s="13"/>
      <c r="V283" s="13"/>
    </row>
    <row r="284" spans="2:22" ht="18.75" customHeight="1" x14ac:dyDescent="0.25">
      <c r="B284" s="13"/>
      <c r="C284" s="13"/>
      <c r="D284" s="13"/>
      <c r="E284" s="13"/>
      <c r="F284" s="13"/>
      <c r="G284" s="13"/>
      <c r="H284" s="13"/>
      <c r="I284" s="13"/>
      <c r="J284" s="13"/>
      <c r="K284" s="13"/>
      <c r="L284" s="13"/>
      <c r="M284" s="13"/>
      <c r="N284" s="13"/>
      <c r="O284" s="13"/>
      <c r="P284" s="13"/>
      <c r="Q284" s="13"/>
      <c r="R284" s="13"/>
      <c r="S284" s="13"/>
      <c r="T284" s="13"/>
      <c r="U284" s="13"/>
      <c r="V284" s="13"/>
    </row>
    <row r="285" spans="2:22" ht="18.75" customHeight="1" x14ac:dyDescent="0.25">
      <c r="B285" s="13"/>
      <c r="C285" s="13"/>
      <c r="D285" s="13"/>
      <c r="E285" s="13"/>
      <c r="F285" s="13"/>
      <c r="G285" s="13"/>
      <c r="H285" s="13"/>
      <c r="I285" s="13"/>
      <c r="J285" s="13"/>
      <c r="K285" s="13"/>
      <c r="L285" s="13"/>
      <c r="M285" s="13"/>
      <c r="N285" s="13"/>
      <c r="O285" s="13"/>
      <c r="P285" s="13"/>
      <c r="Q285" s="13"/>
      <c r="R285" s="13"/>
      <c r="S285" s="13"/>
      <c r="T285" s="13"/>
      <c r="U285" s="13"/>
      <c r="V285" s="13"/>
    </row>
    <row r="286" spans="2:22" ht="18.75" customHeight="1" x14ac:dyDescent="0.25">
      <c r="B286" s="13"/>
      <c r="C286" s="13"/>
      <c r="D286" s="13"/>
      <c r="E286" s="13"/>
      <c r="F286" s="13"/>
      <c r="G286" s="13"/>
      <c r="H286" s="13"/>
      <c r="I286" s="13"/>
      <c r="J286" s="13"/>
      <c r="K286" s="13"/>
      <c r="L286" s="13"/>
      <c r="M286" s="13"/>
      <c r="N286" s="13"/>
      <c r="O286" s="13"/>
      <c r="P286" s="13"/>
      <c r="Q286" s="13"/>
      <c r="R286" s="13"/>
      <c r="S286" s="13"/>
      <c r="T286" s="13"/>
      <c r="U286" s="13"/>
      <c r="V286" s="13"/>
    </row>
    <row r="287" spans="2:22" ht="18.75" customHeight="1" x14ac:dyDescent="0.25">
      <c r="B287" s="13"/>
      <c r="C287" s="13"/>
      <c r="D287" s="13"/>
      <c r="E287" s="13"/>
      <c r="F287" s="13"/>
      <c r="G287" s="13"/>
      <c r="H287" s="13"/>
      <c r="I287" s="13"/>
      <c r="J287" s="13"/>
      <c r="K287" s="13"/>
      <c r="L287" s="13"/>
      <c r="M287" s="13"/>
      <c r="N287" s="13"/>
      <c r="O287" s="13"/>
      <c r="P287" s="13"/>
      <c r="Q287" s="13"/>
      <c r="R287" s="13"/>
      <c r="S287" s="13"/>
      <c r="T287" s="13"/>
      <c r="U287" s="13"/>
      <c r="V287" s="13"/>
    </row>
    <row r="288" spans="2:22" ht="18.75" customHeight="1" x14ac:dyDescent="0.25">
      <c r="B288" s="13"/>
      <c r="C288" s="13"/>
      <c r="D288" s="13"/>
      <c r="E288" s="13"/>
      <c r="F288" s="13"/>
      <c r="G288" s="13"/>
      <c r="H288" s="13"/>
      <c r="I288" s="13"/>
      <c r="J288" s="13"/>
      <c r="K288" s="13"/>
      <c r="L288" s="13"/>
      <c r="M288" s="13"/>
      <c r="N288" s="13"/>
      <c r="O288" s="13"/>
      <c r="P288" s="13"/>
      <c r="Q288" s="13"/>
      <c r="R288" s="13"/>
      <c r="S288" s="13"/>
      <c r="T288" s="13"/>
      <c r="U288" s="13"/>
      <c r="V288" s="13"/>
    </row>
    <row r="289" spans="2:22" ht="18.75" customHeight="1" x14ac:dyDescent="0.25">
      <c r="B289" s="13"/>
      <c r="C289" s="13"/>
      <c r="D289" s="13"/>
      <c r="E289" s="13"/>
      <c r="F289" s="13"/>
      <c r="G289" s="13"/>
      <c r="H289" s="13"/>
      <c r="I289" s="13"/>
      <c r="J289" s="13"/>
      <c r="K289" s="13"/>
      <c r="L289" s="13"/>
      <c r="M289" s="13"/>
      <c r="N289" s="13"/>
      <c r="O289" s="13"/>
      <c r="P289" s="13"/>
      <c r="Q289" s="13"/>
      <c r="R289" s="13"/>
      <c r="S289" s="13"/>
      <c r="T289" s="13"/>
      <c r="U289" s="13"/>
      <c r="V289" s="13"/>
    </row>
    <row r="290" spans="2:22" ht="18.75" customHeight="1" x14ac:dyDescent="0.25">
      <c r="B290" s="13"/>
      <c r="C290" s="13"/>
      <c r="D290" s="13"/>
      <c r="E290" s="13"/>
      <c r="F290" s="13"/>
      <c r="G290" s="13"/>
      <c r="H290" s="13"/>
      <c r="I290" s="13"/>
      <c r="J290" s="13"/>
      <c r="K290" s="13"/>
      <c r="L290" s="13"/>
      <c r="M290" s="13"/>
      <c r="N290" s="13"/>
      <c r="O290" s="13"/>
      <c r="P290" s="13"/>
      <c r="Q290" s="13"/>
      <c r="R290" s="13"/>
      <c r="S290" s="13"/>
      <c r="T290" s="13"/>
      <c r="U290" s="13"/>
      <c r="V290" s="13"/>
    </row>
    <row r="291" spans="2:22" ht="18.75" customHeight="1" x14ac:dyDescent="0.25">
      <c r="B291" s="13"/>
      <c r="C291" s="13"/>
      <c r="D291" s="13"/>
      <c r="E291" s="13"/>
      <c r="F291" s="13"/>
      <c r="G291" s="13"/>
      <c r="H291" s="13"/>
      <c r="I291" s="13"/>
      <c r="J291" s="13"/>
      <c r="K291" s="13"/>
      <c r="L291" s="13"/>
      <c r="M291" s="13"/>
      <c r="N291" s="13"/>
      <c r="O291" s="13"/>
      <c r="P291" s="13"/>
      <c r="Q291" s="13"/>
      <c r="R291" s="13"/>
      <c r="S291" s="13"/>
      <c r="T291" s="13"/>
      <c r="U291" s="13"/>
      <c r="V291" s="13"/>
    </row>
    <row r="292" spans="2:22" ht="18.75" customHeight="1" x14ac:dyDescent="0.25">
      <c r="B292" s="13"/>
      <c r="C292" s="13"/>
      <c r="D292" s="13"/>
      <c r="E292" s="13"/>
      <c r="F292" s="13"/>
      <c r="G292" s="13"/>
      <c r="H292" s="13"/>
      <c r="I292" s="13"/>
      <c r="J292" s="13"/>
      <c r="K292" s="13"/>
      <c r="L292" s="13"/>
      <c r="M292" s="13"/>
      <c r="N292" s="13"/>
      <c r="O292" s="13"/>
      <c r="P292" s="13"/>
      <c r="Q292" s="13"/>
      <c r="R292" s="13"/>
      <c r="S292" s="13"/>
      <c r="T292" s="13"/>
      <c r="U292" s="13"/>
      <c r="V292" s="13"/>
    </row>
    <row r="293" spans="2:22" ht="18.75" customHeight="1" x14ac:dyDescent="0.25">
      <c r="B293" s="13"/>
      <c r="C293" s="13"/>
      <c r="D293" s="13"/>
      <c r="E293" s="13"/>
      <c r="F293" s="13"/>
      <c r="G293" s="13"/>
      <c r="H293" s="13"/>
      <c r="I293" s="13"/>
      <c r="J293" s="13"/>
      <c r="K293" s="13"/>
      <c r="L293" s="13"/>
      <c r="M293" s="13"/>
      <c r="N293" s="13"/>
      <c r="O293" s="13"/>
      <c r="P293" s="13"/>
      <c r="Q293" s="13"/>
      <c r="R293" s="13"/>
      <c r="S293" s="13"/>
      <c r="T293" s="13"/>
      <c r="U293" s="13"/>
      <c r="V293" s="13"/>
    </row>
    <row r="294" spans="2:22" ht="18.75" customHeight="1" x14ac:dyDescent="0.25">
      <c r="B294" s="13"/>
      <c r="C294" s="13"/>
      <c r="D294" s="13"/>
      <c r="E294" s="13"/>
      <c r="F294" s="13"/>
      <c r="G294" s="13"/>
      <c r="H294" s="13"/>
      <c r="I294" s="13"/>
      <c r="J294" s="13"/>
      <c r="K294" s="13"/>
      <c r="L294" s="13"/>
      <c r="M294" s="13"/>
      <c r="N294" s="13"/>
      <c r="O294" s="13"/>
      <c r="P294" s="13"/>
      <c r="Q294" s="13"/>
      <c r="R294" s="13"/>
      <c r="S294" s="13"/>
      <c r="T294" s="13"/>
      <c r="U294" s="13"/>
      <c r="V294" s="13"/>
    </row>
    <row r="295" spans="2:22" ht="18.75" customHeight="1" x14ac:dyDescent="0.25">
      <c r="B295" s="13"/>
      <c r="C295" s="13"/>
      <c r="D295" s="13"/>
      <c r="E295" s="13"/>
      <c r="F295" s="13"/>
      <c r="G295" s="13"/>
      <c r="H295" s="13"/>
      <c r="I295" s="13"/>
      <c r="J295" s="13"/>
      <c r="K295" s="13"/>
      <c r="L295" s="13"/>
      <c r="M295" s="13"/>
      <c r="N295" s="13"/>
      <c r="O295" s="13"/>
      <c r="P295" s="13"/>
      <c r="Q295" s="13"/>
      <c r="R295" s="13"/>
      <c r="S295" s="13"/>
      <c r="T295" s="13"/>
      <c r="U295" s="13"/>
      <c r="V295" s="13"/>
    </row>
    <row r="296" spans="2:22" ht="18.75" customHeight="1" x14ac:dyDescent="0.25">
      <c r="B296" s="13"/>
      <c r="C296" s="13"/>
      <c r="D296" s="13"/>
      <c r="E296" s="13"/>
      <c r="F296" s="13"/>
      <c r="G296" s="13"/>
      <c r="H296" s="13"/>
      <c r="I296" s="13"/>
      <c r="J296" s="13"/>
      <c r="K296" s="13"/>
      <c r="L296" s="13"/>
      <c r="M296" s="13"/>
      <c r="N296" s="13"/>
      <c r="O296" s="13"/>
      <c r="P296" s="13"/>
      <c r="Q296" s="13"/>
      <c r="R296" s="13"/>
      <c r="S296" s="13"/>
      <c r="T296" s="13"/>
      <c r="U296" s="13"/>
      <c r="V296" s="13"/>
    </row>
    <row r="297" spans="2:22" ht="18.75" customHeight="1" x14ac:dyDescent="0.25">
      <c r="B297" s="13"/>
      <c r="C297" s="13"/>
      <c r="D297" s="13"/>
      <c r="E297" s="13"/>
      <c r="F297" s="13"/>
      <c r="G297" s="13"/>
      <c r="H297" s="13"/>
      <c r="I297" s="13"/>
      <c r="J297" s="13"/>
      <c r="K297" s="13"/>
      <c r="L297" s="13"/>
      <c r="M297" s="13"/>
      <c r="N297" s="13"/>
      <c r="O297" s="13"/>
      <c r="P297" s="13"/>
      <c r="Q297" s="13"/>
      <c r="R297" s="13"/>
      <c r="S297" s="13"/>
      <c r="T297" s="13"/>
      <c r="U297" s="13"/>
      <c r="V297" s="13"/>
    </row>
    <row r="298" spans="2:22" ht="18.75" customHeight="1" x14ac:dyDescent="0.25">
      <c r="B298" s="13"/>
      <c r="C298" s="13"/>
      <c r="D298" s="13"/>
      <c r="E298" s="13"/>
      <c r="F298" s="13"/>
      <c r="G298" s="13"/>
      <c r="H298" s="13"/>
      <c r="I298" s="13"/>
      <c r="J298" s="13"/>
      <c r="K298" s="13"/>
      <c r="L298" s="13"/>
      <c r="M298" s="13"/>
      <c r="N298" s="13"/>
      <c r="O298" s="13"/>
      <c r="P298" s="13"/>
      <c r="Q298" s="13"/>
      <c r="R298" s="13"/>
      <c r="S298" s="13"/>
      <c r="T298" s="13"/>
      <c r="U298" s="13"/>
      <c r="V298" s="13"/>
    </row>
    <row r="299" spans="2:22" ht="18.75" customHeight="1" x14ac:dyDescent="0.25">
      <c r="B299" s="13"/>
      <c r="C299" s="13"/>
      <c r="D299" s="13"/>
      <c r="E299" s="13"/>
      <c r="F299" s="13"/>
      <c r="G299" s="13"/>
      <c r="H299" s="13"/>
      <c r="I299" s="13"/>
      <c r="J299" s="13"/>
      <c r="K299" s="13"/>
      <c r="L299" s="13"/>
      <c r="M299" s="13"/>
      <c r="N299" s="13"/>
      <c r="O299" s="13"/>
      <c r="P299" s="13"/>
      <c r="Q299" s="13"/>
      <c r="R299" s="13"/>
      <c r="S299" s="13"/>
      <c r="T299" s="13"/>
      <c r="U299" s="13"/>
      <c r="V299" s="13"/>
    </row>
    <row r="300" spans="2:22" ht="18.75" customHeight="1" x14ac:dyDescent="0.25">
      <c r="B300" s="13"/>
      <c r="C300" s="13"/>
      <c r="D300" s="13"/>
      <c r="E300" s="13"/>
      <c r="F300" s="13"/>
      <c r="G300" s="13"/>
      <c r="H300" s="13"/>
      <c r="I300" s="13"/>
      <c r="J300" s="13"/>
      <c r="K300" s="13"/>
      <c r="L300" s="13"/>
      <c r="M300" s="13"/>
      <c r="N300" s="13"/>
      <c r="O300" s="13"/>
      <c r="P300" s="13"/>
      <c r="Q300" s="13"/>
      <c r="R300" s="13"/>
      <c r="S300" s="13"/>
      <c r="T300" s="13"/>
      <c r="U300" s="13"/>
      <c r="V300" s="13"/>
    </row>
    <row r="301" spans="2:22" ht="18.75" customHeight="1" x14ac:dyDescent="0.25">
      <c r="B301" s="13"/>
      <c r="C301" s="13"/>
      <c r="D301" s="13"/>
      <c r="E301" s="13"/>
      <c r="F301" s="13"/>
      <c r="G301" s="13"/>
      <c r="H301" s="13"/>
      <c r="I301" s="13"/>
      <c r="J301" s="13"/>
      <c r="K301" s="13"/>
      <c r="L301" s="13"/>
      <c r="M301" s="13"/>
      <c r="N301" s="13"/>
      <c r="O301" s="13"/>
      <c r="P301" s="13"/>
      <c r="Q301" s="13"/>
      <c r="R301" s="13"/>
      <c r="S301" s="13"/>
      <c r="T301" s="13"/>
      <c r="U301" s="13"/>
      <c r="V301" s="13"/>
    </row>
    <row r="302" spans="2:22" ht="18.75" customHeight="1" x14ac:dyDescent="0.25">
      <c r="B302" s="13"/>
      <c r="C302" s="13"/>
      <c r="D302" s="13"/>
      <c r="E302" s="13"/>
      <c r="F302" s="13"/>
      <c r="G302" s="13"/>
      <c r="H302" s="13"/>
      <c r="I302" s="13"/>
      <c r="J302" s="13"/>
      <c r="K302" s="13"/>
      <c r="L302" s="13"/>
      <c r="M302" s="13"/>
      <c r="N302" s="13"/>
      <c r="O302" s="13"/>
      <c r="P302" s="13"/>
      <c r="Q302" s="13"/>
      <c r="R302" s="13"/>
      <c r="S302" s="13"/>
      <c r="T302" s="13"/>
      <c r="U302" s="13"/>
      <c r="V302" s="13"/>
    </row>
    <row r="303" spans="2:22" ht="18.75" customHeight="1" x14ac:dyDescent="0.25">
      <c r="B303" s="13"/>
      <c r="C303" s="13"/>
      <c r="D303" s="13"/>
      <c r="E303" s="13"/>
      <c r="F303" s="13"/>
      <c r="G303" s="13"/>
      <c r="H303" s="13"/>
      <c r="I303" s="13"/>
      <c r="J303" s="13"/>
      <c r="K303" s="13"/>
      <c r="L303" s="13"/>
      <c r="M303" s="13"/>
      <c r="N303" s="13"/>
      <c r="O303" s="13"/>
      <c r="P303" s="13"/>
      <c r="Q303" s="13"/>
      <c r="R303" s="13"/>
      <c r="S303" s="13"/>
      <c r="T303" s="13"/>
      <c r="U303" s="13"/>
      <c r="V303" s="13"/>
    </row>
    <row r="304" spans="2:22" ht="18.75" customHeight="1" x14ac:dyDescent="0.25">
      <c r="B304" s="13"/>
      <c r="C304" s="13"/>
      <c r="D304" s="13"/>
      <c r="E304" s="13"/>
      <c r="F304" s="13"/>
      <c r="G304" s="13"/>
      <c r="H304" s="13"/>
      <c r="I304" s="13"/>
      <c r="J304" s="13"/>
      <c r="K304" s="13"/>
      <c r="L304" s="13"/>
      <c r="M304" s="13"/>
      <c r="N304" s="13"/>
      <c r="O304" s="13"/>
      <c r="P304" s="13"/>
      <c r="Q304" s="13"/>
      <c r="R304" s="13"/>
      <c r="S304" s="13"/>
      <c r="T304" s="13"/>
      <c r="U304" s="13"/>
      <c r="V304" s="13"/>
    </row>
    <row r="305" spans="2:22" ht="18.75" customHeight="1" x14ac:dyDescent="0.25">
      <c r="B305" s="13"/>
      <c r="C305" s="13"/>
      <c r="D305" s="13"/>
      <c r="E305" s="13"/>
      <c r="F305" s="13"/>
      <c r="G305" s="13"/>
      <c r="H305" s="13"/>
      <c r="I305" s="13"/>
      <c r="J305" s="13"/>
      <c r="K305" s="13"/>
      <c r="L305" s="13"/>
      <c r="M305" s="13"/>
      <c r="N305" s="13"/>
      <c r="O305" s="13"/>
      <c r="P305" s="13"/>
      <c r="Q305" s="13"/>
      <c r="R305" s="13"/>
      <c r="S305" s="13"/>
      <c r="T305" s="13"/>
      <c r="U305" s="13"/>
      <c r="V305" s="13"/>
    </row>
    <row r="306" spans="2:22" ht="18.75" customHeight="1" x14ac:dyDescent="0.25">
      <c r="B306" s="13"/>
      <c r="C306" s="13"/>
      <c r="D306" s="13"/>
      <c r="E306" s="13"/>
      <c r="F306" s="13"/>
      <c r="G306" s="13"/>
      <c r="H306" s="13"/>
      <c r="I306" s="13"/>
      <c r="J306" s="13"/>
      <c r="K306" s="13"/>
      <c r="L306" s="13"/>
      <c r="M306" s="13"/>
      <c r="N306" s="13"/>
      <c r="O306" s="13"/>
      <c r="P306" s="13"/>
      <c r="Q306" s="13"/>
      <c r="R306" s="13"/>
      <c r="S306" s="13"/>
      <c r="T306" s="13"/>
      <c r="U306" s="13"/>
      <c r="V306" s="13"/>
    </row>
    <row r="307" spans="2:22" ht="18.75" customHeight="1" x14ac:dyDescent="0.25">
      <c r="B307" s="13"/>
      <c r="C307" s="13"/>
      <c r="D307" s="13"/>
      <c r="E307" s="13"/>
      <c r="F307" s="13"/>
      <c r="G307" s="13"/>
      <c r="H307" s="13"/>
      <c r="I307" s="13"/>
      <c r="J307" s="13"/>
      <c r="K307" s="13"/>
      <c r="L307" s="13"/>
      <c r="M307" s="13"/>
      <c r="N307" s="13"/>
      <c r="O307" s="13"/>
      <c r="P307" s="13"/>
      <c r="Q307" s="13"/>
      <c r="R307" s="13"/>
      <c r="S307" s="13"/>
      <c r="T307" s="13"/>
      <c r="U307" s="13"/>
      <c r="V307" s="13"/>
    </row>
    <row r="308" spans="2:22" ht="18.75" customHeight="1" x14ac:dyDescent="0.25">
      <c r="B308" s="13"/>
      <c r="C308" s="13"/>
      <c r="D308" s="13"/>
      <c r="E308" s="13"/>
      <c r="F308" s="13"/>
      <c r="G308" s="13"/>
      <c r="H308" s="13"/>
      <c r="I308" s="13"/>
      <c r="J308" s="13"/>
      <c r="K308" s="13"/>
      <c r="L308" s="13"/>
      <c r="M308" s="13"/>
      <c r="N308" s="13"/>
      <c r="O308" s="13"/>
      <c r="P308" s="13"/>
      <c r="Q308" s="13"/>
      <c r="R308" s="13"/>
      <c r="S308" s="13"/>
      <c r="T308" s="13"/>
      <c r="U308" s="13"/>
      <c r="V308" s="13"/>
    </row>
    <row r="309" spans="2:22" ht="18.75" customHeight="1" x14ac:dyDescent="0.25">
      <c r="B309" s="13"/>
      <c r="C309" s="13"/>
      <c r="D309" s="13"/>
      <c r="E309" s="13"/>
      <c r="F309" s="13"/>
      <c r="G309" s="13"/>
      <c r="H309" s="13"/>
      <c r="I309" s="13"/>
      <c r="J309" s="13"/>
      <c r="K309" s="13"/>
      <c r="L309" s="13"/>
      <c r="M309" s="13"/>
      <c r="N309" s="13"/>
      <c r="O309" s="13"/>
      <c r="P309" s="13"/>
      <c r="Q309" s="13"/>
      <c r="R309" s="13"/>
      <c r="S309" s="13"/>
      <c r="T309" s="13"/>
      <c r="U309" s="13"/>
      <c r="V309" s="13"/>
    </row>
    <row r="310" spans="2:22" ht="18.75" customHeight="1" x14ac:dyDescent="0.25">
      <c r="B310" s="13"/>
      <c r="C310" s="13"/>
      <c r="D310" s="13"/>
      <c r="E310" s="13"/>
      <c r="F310" s="13"/>
      <c r="G310" s="13"/>
      <c r="H310" s="13"/>
      <c r="I310" s="13"/>
      <c r="J310" s="13"/>
      <c r="K310" s="13"/>
      <c r="L310" s="13"/>
      <c r="M310" s="13"/>
      <c r="N310" s="13"/>
      <c r="O310" s="13"/>
      <c r="P310" s="13"/>
      <c r="Q310" s="13"/>
      <c r="R310" s="13"/>
      <c r="S310" s="13"/>
      <c r="T310" s="13"/>
      <c r="U310" s="13"/>
      <c r="V310" s="13"/>
    </row>
    <row r="311" spans="2:22" ht="18.75" customHeight="1" x14ac:dyDescent="0.25">
      <c r="B311" s="14"/>
      <c r="C311" s="14"/>
      <c r="D311" s="14"/>
      <c r="E311" s="14"/>
      <c r="F311" s="14"/>
      <c r="G311" s="14"/>
      <c r="H311" s="14"/>
      <c r="I311" s="14"/>
      <c r="J311" s="14"/>
      <c r="K311" s="14"/>
      <c r="L311" s="14"/>
      <c r="M311" s="14"/>
      <c r="N311" s="14"/>
      <c r="O311" s="14"/>
      <c r="P311" s="14"/>
      <c r="Q311" s="14"/>
      <c r="R311" s="14"/>
      <c r="S311" s="14"/>
      <c r="T311" s="14"/>
      <c r="U311" s="13"/>
      <c r="V311" s="13"/>
    </row>
    <row r="312" spans="2:22" ht="18.75" customHeight="1" x14ac:dyDescent="0.25">
      <c r="B312" s="14"/>
      <c r="C312" s="14"/>
      <c r="D312" s="14"/>
      <c r="E312" s="14"/>
      <c r="F312" s="14"/>
      <c r="G312" s="14"/>
      <c r="H312" s="14"/>
      <c r="I312" s="14"/>
      <c r="J312" s="14"/>
      <c r="K312" s="14"/>
      <c r="L312" s="14"/>
      <c r="M312" s="14"/>
      <c r="N312" s="14"/>
      <c r="O312" s="14"/>
      <c r="P312" s="14"/>
      <c r="Q312" s="14"/>
      <c r="R312" s="14"/>
      <c r="S312" s="14"/>
      <c r="T312" s="14"/>
      <c r="U312" s="13"/>
      <c r="V312" s="13"/>
    </row>
    <row r="313" spans="2:22" ht="18.75" customHeight="1" x14ac:dyDescent="0.25">
      <c r="B313" s="14"/>
      <c r="C313" s="14"/>
      <c r="D313" s="14"/>
      <c r="E313" s="14"/>
      <c r="F313" s="14"/>
      <c r="G313" s="14"/>
      <c r="H313" s="14"/>
      <c r="I313" s="14"/>
      <c r="J313" s="14"/>
      <c r="K313" s="14"/>
      <c r="L313" s="14"/>
      <c r="M313" s="14"/>
      <c r="N313" s="14"/>
      <c r="O313" s="14"/>
      <c r="P313" s="14"/>
      <c r="Q313" s="14"/>
      <c r="R313" s="14"/>
      <c r="S313" s="14"/>
      <c r="T313" s="14"/>
      <c r="U313" s="14"/>
      <c r="V313" s="14"/>
    </row>
    <row r="314" spans="2:22" ht="18.75" customHeight="1" x14ac:dyDescent="0.25">
      <c r="B314" s="14"/>
      <c r="C314" s="14"/>
      <c r="D314" s="14"/>
      <c r="E314" s="14"/>
      <c r="F314" s="14"/>
      <c r="G314" s="14"/>
      <c r="H314" s="14"/>
      <c r="I314" s="14"/>
      <c r="J314" s="14"/>
      <c r="K314" s="14"/>
      <c r="L314" s="14"/>
      <c r="M314" s="14"/>
      <c r="N314" s="14"/>
      <c r="O314" s="14"/>
      <c r="P314" s="14"/>
      <c r="Q314" s="14"/>
      <c r="R314" s="14"/>
      <c r="S314" s="14"/>
      <c r="T314" s="14"/>
      <c r="U314" s="14"/>
      <c r="V314" s="14"/>
    </row>
    <row r="315" spans="2:22" ht="18.75" customHeight="1" x14ac:dyDescent="0.25">
      <c r="B315" s="14"/>
      <c r="C315" s="14"/>
      <c r="D315" s="14"/>
      <c r="E315" s="14"/>
      <c r="F315" s="14"/>
      <c r="G315" s="14"/>
      <c r="H315" s="14"/>
      <c r="I315" s="14"/>
      <c r="J315" s="14"/>
      <c r="K315" s="14"/>
      <c r="L315" s="14"/>
      <c r="M315" s="14"/>
      <c r="N315" s="14"/>
      <c r="O315" s="14"/>
      <c r="P315" s="14"/>
      <c r="Q315" s="14"/>
      <c r="R315" s="14"/>
      <c r="S315" s="14"/>
      <c r="T315" s="14"/>
      <c r="U315" s="14"/>
      <c r="V315" s="14"/>
    </row>
    <row r="316" spans="2:22" ht="18.75" customHeight="1" x14ac:dyDescent="0.25">
      <c r="B316" s="14"/>
      <c r="C316" s="14"/>
      <c r="D316" s="14"/>
      <c r="E316" s="14"/>
      <c r="F316" s="14"/>
      <c r="G316" s="14"/>
      <c r="H316" s="14"/>
      <c r="I316" s="14"/>
      <c r="J316" s="14"/>
      <c r="K316" s="14"/>
      <c r="L316" s="14"/>
      <c r="M316" s="14"/>
      <c r="N316" s="14"/>
      <c r="O316" s="14"/>
      <c r="P316" s="14"/>
      <c r="Q316" s="14"/>
      <c r="R316" s="14"/>
      <c r="S316" s="14"/>
      <c r="T316" s="14"/>
      <c r="U316" s="14"/>
      <c r="V316" s="14"/>
    </row>
    <row r="317" spans="2:22" ht="18.75" customHeight="1" x14ac:dyDescent="0.25">
      <c r="B317" s="14"/>
      <c r="C317" s="14"/>
      <c r="D317" s="14"/>
      <c r="E317" s="14"/>
      <c r="F317" s="14"/>
      <c r="G317" s="14"/>
      <c r="H317" s="14"/>
      <c r="I317" s="14"/>
      <c r="J317" s="14"/>
      <c r="K317" s="14"/>
      <c r="L317" s="14"/>
      <c r="M317" s="14"/>
      <c r="N317" s="14"/>
      <c r="O317" s="14"/>
      <c r="P317" s="14"/>
      <c r="Q317" s="14"/>
      <c r="R317" s="14"/>
      <c r="S317" s="14"/>
      <c r="T317" s="14"/>
      <c r="U317" s="14"/>
      <c r="V317" s="14"/>
    </row>
    <row r="318" spans="2:22" ht="18.75" customHeight="1" x14ac:dyDescent="0.25">
      <c r="B318" s="14"/>
      <c r="C318" s="14"/>
      <c r="D318" s="14"/>
      <c r="E318" s="14"/>
      <c r="F318" s="14"/>
      <c r="G318" s="14"/>
      <c r="H318" s="14"/>
      <c r="I318" s="14"/>
      <c r="J318" s="14"/>
      <c r="K318" s="14"/>
      <c r="L318" s="14"/>
      <c r="M318" s="14"/>
      <c r="N318" s="14"/>
      <c r="O318" s="14"/>
      <c r="P318" s="14"/>
      <c r="Q318" s="14"/>
      <c r="R318" s="14"/>
      <c r="S318" s="14"/>
      <c r="T318" s="14"/>
      <c r="U318" s="14"/>
      <c r="V318" s="14"/>
    </row>
    <row r="319" spans="2:22" ht="18.75" customHeight="1" x14ac:dyDescent="0.25">
      <c r="B319" s="14"/>
      <c r="C319" s="14"/>
      <c r="D319" s="14"/>
      <c r="E319" s="14"/>
      <c r="F319" s="14"/>
      <c r="G319" s="14"/>
      <c r="H319" s="14"/>
      <c r="I319" s="14"/>
      <c r="J319" s="14"/>
      <c r="K319" s="14"/>
      <c r="L319" s="14"/>
      <c r="M319" s="14"/>
      <c r="N319" s="14"/>
      <c r="O319" s="14"/>
      <c r="P319" s="14"/>
      <c r="Q319" s="14"/>
      <c r="R319" s="14"/>
      <c r="S319" s="14"/>
      <c r="T319" s="14"/>
      <c r="U319" s="14"/>
      <c r="V319" s="14"/>
    </row>
    <row r="320" spans="2:22" ht="18.75" customHeight="1" x14ac:dyDescent="0.25">
      <c r="B320" s="14"/>
      <c r="C320" s="14"/>
      <c r="D320" s="14"/>
      <c r="E320" s="14"/>
      <c r="F320" s="14"/>
      <c r="G320" s="14"/>
      <c r="H320" s="14"/>
      <c r="I320" s="14"/>
      <c r="J320" s="14"/>
      <c r="K320" s="14"/>
      <c r="L320" s="14"/>
      <c r="M320" s="14"/>
      <c r="N320" s="14"/>
      <c r="O320" s="14"/>
      <c r="P320" s="14"/>
      <c r="Q320" s="14"/>
      <c r="R320" s="14"/>
      <c r="S320" s="14"/>
      <c r="T320" s="14"/>
      <c r="U320" s="14"/>
      <c r="V320" s="14"/>
    </row>
    <row r="321" spans="2:22" ht="18.75" customHeight="1" x14ac:dyDescent="0.25">
      <c r="B321" s="14"/>
      <c r="C321" s="14"/>
      <c r="D321" s="14"/>
      <c r="E321" s="14"/>
      <c r="F321" s="14"/>
      <c r="G321" s="14"/>
      <c r="H321" s="14"/>
      <c r="I321" s="14"/>
      <c r="J321" s="14"/>
      <c r="K321" s="14"/>
      <c r="L321" s="14"/>
      <c r="M321" s="14"/>
      <c r="N321" s="14"/>
      <c r="O321" s="14"/>
      <c r="P321" s="14"/>
      <c r="Q321" s="14"/>
      <c r="R321" s="14"/>
      <c r="S321" s="14"/>
      <c r="T321" s="14"/>
      <c r="U321" s="14"/>
      <c r="V321" s="14"/>
    </row>
    <row r="322" spans="2:22" ht="18.75" customHeight="1" x14ac:dyDescent="0.25">
      <c r="B322" s="14"/>
      <c r="C322" s="14"/>
      <c r="D322" s="14"/>
      <c r="E322" s="14"/>
      <c r="F322" s="14"/>
      <c r="G322" s="14"/>
      <c r="H322" s="14"/>
      <c r="I322" s="14"/>
      <c r="J322" s="14"/>
      <c r="K322" s="14"/>
      <c r="L322" s="14"/>
      <c r="M322" s="14"/>
      <c r="N322" s="14"/>
      <c r="O322" s="14"/>
      <c r="P322" s="14"/>
      <c r="Q322" s="14"/>
      <c r="R322" s="14"/>
      <c r="S322" s="14"/>
      <c r="T322" s="14"/>
      <c r="U322" s="14"/>
      <c r="V322" s="14"/>
    </row>
    <row r="323" spans="2:22" ht="18.75" customHeight="1" x14ac:dyDescent="0.25">
      <c r="B323" s="14"/>
      <c r="C323" s="14"/>
      <c r="D323" s="14"/>
      <c r="E323" s="14"/>
      <c r="F323" s="14"/>
      <c r="G323" s="14"/>
      <c r="H323" s="14"/>
      <c r="I323" s="14"/>
      <c r="J323" s="14"/>
      <c r="K323" s="14"/>
      <c r="L323" s="14"/>
      <c r="M323" s="14"/>
      <c r="N323" s="14"/>
      <c r="O323" s="14"/>
      <c r="P323" s="14"/>
      <c r="Q323" s="14"/>
      <c r="R323" s="14"/>
      <c r="S323" s="14"/>
      <c r="T323" s="14"/>
      <c r="U323" s="14"/>
      <c r="V323" s="14"/>
    </row>
    <row r="324" spans="2:22" ht="18.75" customHeight="1" x14ac:dyDescent="0.25">
      <c r="B324" s="14"/>
      <c r="C324" s="14"/>
      <c r="D324" s="14"/>
      <c r="E324" s="14"/>
      <c r="F324" s="14"/>
      <c r="G324" s="14"/>
      <c r="H324" s="14"/>
      <c r="I324" s="14"/>
      <c r="J324" s="14"/>
      <c r="K324" s="14"/>
      <c r="L324" s="14"/>
      <c r="M324" s="14"/>
      <c r="N324" s="14"/>
      <c r="O324" s="14"/>
      <c r="P324" s="14"/>
      <c r="Q324" s="14"/>
      <c r="R324" s="14"/>
      <c r="S324" s="14"/>
      <c r="T324" s="14"/>
      <c r="U324" s="14"/>
      <c r="V324" s="14"/>
    </row>
    <row r="325" spans="2:22" ht="18.75" customHeight="1" x14ac:dyDescent="0.25">
      <c r="B325" s="14"/>
      <c r="C325" s="14"/>
      <c r="D325" s="14"/>
      <c r="E325" s="14"/>
      <c r="F325" s="14"/>
      <c r="G325" s="14"/>
      <c r="H325" s="14"/>
      <c r="I325" s="14"/>
      <c r="J325" s="14"/>
      <c r="K325" s="14"/>
      <c r="L325" s="14"/>
      <c r="M325" s="14"/>
      <c r="N325" s="14"/>
      <c r="O325" s="14"/>
      <c r="P325" s="14"/>
      <c r="Q325" s="14"/>
      <c r="R325" s="14"/>
      <c r="S325" s="14"/>
      <c r="T325" s="14"/>
      <c r="U325" s="14"/>
      <c r="V325" s="14"/>
    </row>
    <row r="326" spans="2:22" ht="18.75" customHeight="1" x14ac:dyDescent="0.25">
      <c r="B326" s="14"/>
      <c r="C326" s="14"/>
      <c r="D326" s="14"/>
      <c r="E326" s="14"/>
      <c r="F326" s="14"/>
      <c r="G326" s="14"/>
      <c r="H326" s="14"/>
      <c r="I326" s="14"/>
      <c r="J326" s="14"/>
      <c r="K326" s="14"/>
      <c r="L326" s="14"/>
      <c r="M326" s="14"/>
      <c r="N326" s="14"/>
      <c r="O326" s="14"/>
      <c r="P326" s="14"/>
      <c r="Q326" s="14"/>
      <c r="R326" s="14"/>
      <c r="S326" s="14"/>
      <c r="T326" s="14"/>
      <c r="U326" s="14"/>
      <c r="V326" s="14"/>
    </row>
  </sheetData>
  <mergeCells count="200">
    <mergeCell ref="Q171:S171"/>
    <mergeCell ref="B52:B86"/>
    <mergeCell ref="C63:C67"/>
    <mergeCell ref="Q155:S155"/>
    <mergeCell ref="Q70:T71"/>
    <mergeCell ref="Q98:S98"/>
    <mergeCell ref="Q97:S97"/>
    <mergeCell ref="Q118:S118"/>
    <mergeCell ref="C104:T105"/>
    <mergeCell ref="C106:C110"/>
    <mergeCell ref="Q90:T90"/>
    <mergeCell ref="C88:C93"/>
    <mergeCell ref="Q91:S91"/>
    <mergeCell ref="Q93:S93"/>
    <mergeCell ref="C94:C98"/>
    <mergeCell ref="Q95:S95"/>
    <mergeCell ref="Q137:S137"/>
    <mergeCell ref="Q138:S138"/>
    <mergeCell ref="Q139:S139"/>
    <mergeCell ref="Q78:S78"/>
    <mergeCell ref="Q110:S110"/>
    <mergeCell ref="Q115:S115"/>
    <mergeCell ref="Q153:S153"/>
    <mergeCell ref="Q154:S154"/>
    <mergeCell ref="B2:D2"/>
    <mergeCell ref="F12:F13"/>
    <mergeCell ref="G12:U13"/>
    <mergeCell ref="C44:C48"/>
    <mergeCell ref="B159:B178"/>
    <mergeCell ref="C161:C163"/>
    <mergeCell ref="Q162:S162"/>
    <mergeCell ref="Q163:S163"/>
    <mergeCell ref="Q164:S164"/>
    <mergeCell ref="Q165:S165"/>
    <mergeCell ref="C164:C166"/>
    <mergeCell ref="Q169:S169"/>
    <mergeCell ref="Q170:S170"/>
    <mergeCell ref="C167:T168"/>
    <mergeCell ref="C172:C174"/>
    <mergeCell ref="Q172:S172"/>
    <mergeCell ref="Q173:S173"/>
    <mergeCell ref="Q174:S174"/>
    <mergeCell ref="Q166:S166"/>
    <mergeCell ref="C177:T178"/>
    <mergeCell ref="C159:T160"/>
    <mergeCell ref="C175:T176"/>
    <mergeCell ref="C169:C171"/>
    <mergeCell ref="Q161:S161"/>
    <mergeCell ref="F4:F5"/>
    <mergeCell ref="F6:F7"/>
    <mergeCell ref="F8:F9"/>
    <mergeCell ref="F10:F11"/>
    <mergeCell ref="F2:U2"/>
    <mergeCell ref="G3:H3"/>
    <mergeCell ref="I3:J3"/>
    <mergeCell ref="K3:L3"/>
    <mergeCell ref="M3:N3"/>
    <mergeCell ref="O3:P3"/>
    <mergeCell ref="Q3:R3"/>
    <mergeCell ref="B16:B50"/>
    <mergeCell ref="C16:C21"/>
    <mergeCell ref="Q19:S19"/>
    <mergeCell ref="Q20:S20"/>
    <mergeCell ref="Q21:S21"/>
    <mergeCell ref="C22:C26"/>
    <mergeCell ref="Q23:S23"/>
    <mergeCell ref="E15:F15"/>
    <mergeCell ref="G15:H15"/>
    <mergeCell ref="I15:J15"/>
    <mergeCell ref="K15:L15"/>
    <mergeCell ref="M15:N15"/>
    <mergeCell ref="O15:P15"/>
    <mergeCell ref="C32:T33"/>
    <mergeCell ref="C34:C38"/>
    <mergeCell ref="Q36:S36"/>
    <mergeCell ref="Q37:S37"/>
    <mergeCell ref="Q38:S38"/>
    <mergeCell ref="Q24:S24"/>
    <mergeCell ref="Q25:S25"/>
    <mergeCell ref="Q26:S26"/>
    <mergeCell ref="C27:C31"/>
    <mergeCell ref="Q29:S29"/>
    <mergeCell ref="Q15:T15"/>
    <mergeCell ref="Q149:S149"/>
    <mergeCell ref="Q150:S150"/>
    <mergeCell ref="Q44:S44"/>
    <mergeCell ref="Q45:S45"/>
    <mergeCell ref="C49:T50"/>
    <mergeCell ref="C52:C57"/>
    <mergeCell ref="Q55:S55"/>
    <mergeCell ref="Q57:S57"/>
    <mergeCell ref="C58:C62"/>
    <mergeCell ref="Q59:S59"/>
    <mergeCell ref="C68:T69"/>
    <mergeCell ref="C70:C74"/>
    <mergeCell ref="Q72:S72"/>
    <mergeCell ref="Q73:S73"/>
    <mergeCell ref="Q74:S74"/>
    <mergeCell ref="Q60:S60"/>
    <mergeCell ref="C140:T141"/>
    <mergeCell ref="Q147:R148"/>
    <mergeCell ref="S147:T148"/>
    <mergeCell ref="S135:T136"/>
    <mergeCell ref="Q142:R143"/>
    <mergeCell ref="Q108:S108"/>
    <mergeCell ref="Q96:S96"/>
    <mergeCell ref="S142:T143"/>
    <mergeCell ref="B124:B158"/>
    <mergeCell ref="C124:C129"/>
    <mergeCell ref="Q124:R125"/>
    <mergeCell ref="S124:T125"/>
    <mergeCell ref="Q128:S128"/>
    <mergeCell ref="Q127:S127"/>
    <mergeCell ref="Q129:S129"/>
    <mergeCell ref="C130:C134"/>
    <mergeCell ref="Q131:S131"/>
    <mergeCell ref="Q145:S145"/>
    <mergeCell ref="Q146:S146"/>
    <mergeCell ref="Q132:S132"/>
    <mergeCell ref="Q133:S133"/>
    <mergeCell ref="Q134:S134"/>
    <mergeCell ref="C135:C139"/>
    <mergeCell ref="Q135:R136"/>
    <mergeCell ref="Q126:T126"/>
    <mergeCell ref="C142:C146"/>
    <mergeCell ref="Q144:S144"/>
    <mergeCell ref="C157:T158"/>
    <mergeCell ref="C147:C151"/>
    <mergeCell ref="Q151:S151"/>
    <mergeCell ref="C152:C156"/>
    <mergeCell ref="Q152:S152"/>
    <mergeCell ref="G123:H123"/>
    <mergeCell ref="I123:J123"/>
    <mergeCell ref="K123:L123"/>
    <mergeCell ref="M123:N123"/>
    <mergeCell ref="O123:P123"/>
    <mergeCell ref="Q123:T123"/>
    <mergeCell ref="I87:J87"/>
    <mergeCell ref="K87:L87"/>
    <mergeCell ref="M87:N87"/>
    <mergeCell ref="O87:P87"/>
    <mergeCell ref="Q87:T87"/>
    <mergeCell ref="C121:T122"/>
    <mergeCell ref="C111:C115"/>
    <mergeCell ref="Q113:S113"/>
    <mergeCell ref="Q114:S114"/>
    <mergeCell ref="E123:F123"/>
    <mergeCell ref="Q101:S101"/>
    <mergeCell ref="Q102:S102"/>
    <mergeCell ref="Q103:S103"/>
    <mergeCell ref="Q119:S119"/>
    <mergeCell ref="Q116:S116"/>
    <mergeCell ref="Q117:S117"/>
    <mergeCell ref="Q92:S92"/>
    <mergeCell ref="Q16:R17"/>
    <mergeCell ref="S16:T17"/>
    <mergeCell ref="Q27:R28"/>
    <mergeCell ref="S27:T28"/>
    <mergeCell ref="Q34:R35"/>
    <mergeCell ref="S34:T35"/>
    <mergeCell ref="Q39:R40"/>
    <mergeCell ref="S39:T40"/>
    <mergeCell ref="Q109:S109"/>
    <mergeCell ref="Q51:T51"/>
    <mergeCell ref="Q80:S80"/>
    <mergeCell ref="Q81:S81"/>
    <mergeCell ref="Q82:S82"/>
    <mergeCell ref="C85:T86"/>
    <mergeCell ref="E51:F51"/>
    <mergeCell ref="Q30:S30"/>
    <mergeCell ref="Q31:S31"/>
    <mergeCell ref="C39:C43"/>
    <mergeCell ref="Q41:S41"/>
    <mergeCell ref="Q42:S42"/>
    <mergeCell ref="Q43:S43"/>
    <mergeCell ref="Q46:S46"/>
    <mergeCell ref="Q47:S47"/>
    <mergeCell ref="Q64:S64"/>
    <mergeCell ref="C80:C84"/>
    <mergeCell ref="Q79:S79"/>
    <mergeCell ref="Q56:S56"/>
    <mergeCell ref="C75:C79"/>
    <mergeCell ref="Q75:T76"/>
    <mergeCell ref="B88:B122"/>
    <mergeCell ref="G51:H51"/>
    <mergeCell ref="I51:J51"/>
    <mergeCell ref="K51:L51"/>
    <mergeCell ref="M51:N51"/>
    <mergeCell ref="C116:C120"/>
    <mergeCell ref="C99:C103"/>
    <mergeCell ref="O51:P51"/>
    <mergeCell ref="E87:F87"/>
    <mergeCell ref="G87:H87"/>
    <mergeCell ref="Q83:S83"/>
    <mergeCell ref="Q65:S65"/>
    <mergeCell ref="Q66:S66"/>
    <mergeCell ref="Q67:S67"/>
    <mergeCell ref="Q61:S61"/>
    <mergeCell ref="Q62:S62"/>
    <mergeCell ref="Q77:S77"/>
  </mergeCells>
  <pageMargins left="0.7" right="0.7" top="0.75" bottom="0.75" header="0.3" footer="0.3"/>
  <ignoredErrors>
    <ignoredError sqref="G35 D80 D99 D116 D135 D152 I35 S7 S9:S10" formula="1"/>
  </ignoredErrors>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36"/>
  <sheetViews>
    <sheetView workbookViewId="0"/>
  </sheetViews>
  <sheetFormatPr defaultColWidth="8.85546875" defaultRowHeight="18.75" customHeight="1" x14ac:dyDescent="0.25"/>
  <cols>
    <col min="1" max="1" width="8.85546875" style="1"/>
    <col min="2" max="2" width="18.140625" style="3" customWidth="1"/>
    <col min="3" max="3" width="19" style="135" bestFit="1" customWidth="1"/>
    <col min="4" max="4" width="34.7109375" style="3" bestFit="1" customWidth="1"/>
    <col min="5" max="20" width="9.85546875" style="3" customWidth="1"/>
    <col min="21" max="21" width="12.28515625" style="3" bestFit="1" customWidth="1"/>
    <col min="22" max="80" width="8.85546875" style="1"/>
    <col min="81" max="88" width="8.85546875" style="2"/>
    <col min="89" max="16384" width="8.85546875" style="3"/>
  </cols>
  <sheetData>
    <row r="1" spans="1:88" s="1" customFormat="1" ht="18.75" customHeight="1" thickBot="1" x14ac:dyDescent="0.3">
      <c r="A1" s="13"/>
      <c r="B1" s="13"/>
      <c r="C1" s="13"/>
      <c r="D1" s="13"/>
      <c r="E1" s="13"/>
      <c r="F1" s="13"/>
      <c r="G1" s="13"/>
      <c r="H1" s="13"/>
      <c r="I1" s="13"/>
      <c r="J1" s="13"/>
      <c r="K1" s="13"/>
      <c r="L1" s="13"/>
      <c r="M1" s="13"/>
      <c r="N1" s="13"/>
      <c r="O1" s="13"/>
      <c r="P1" s="13"/>
      <c r="Q1" s="13"/>
      <c r="R1" s="13"/>
      <c r="S1" s="13"/>
      <c r="T1" s="13"/>
      <c r="U1" s="13"/>
      <c r="V1" s="13"/>
    </row>
    <row r="2" spans="1:88" ht="30" customHeight="1" thickBot="1" x14ac:dyDescent="0.3">
      <c r="A2" s="13"/>
      <c r="B2" s="399" t="s">
        <v>90</v>
      </c>
      <c r="C2" s="380"/>
      <c r="D2" s="381"/>
      <c r="E2" s="13"/>
      <c r="F2" s="373" t="s">
        <v>200</v>
      </c>
      <c r="G2" s="374"/>
      <c r="H2" s="374"/>
      <c r="I2" s="374"/>
      <c r="J2" s="374"/>
      <c r="K2" s="374"/>
      <c r="L2" s="374"/>
      <c r="M2" s="374"/>
      <c r="N2" s="374"/>
      <c r="O2" s="374"/>
      <c r="P2" s="374"/>
      <c r="Q2" s="374"/>
      <c r="R2" s="374"/>
      <c r="S2" s="374"/>
      <c r="T2" s="374"/>
      <c r="U2" s="375"/>
      <c r="V2" s="13"/>
    </row>
    <row r="3" spans="1:88" ht="18.75" customHeight="1" thickBot="1" x14ac:dyDescent="0.3">
      <c r="A3" s="13"/>
      <c r="B3" s="16" t="s">
        <v>16</v>
      </c>
      <c r="C3" s="11" t="s">
        <v>110</v>
      </c>
      <c r="D3" s="17" t="s">
        <v>33</v>
      </c>
      <c r="E3" s="13"/>
      <c r="F3" s="12" t="s">
        <v>114</v>
      </c>
      <c r="G3" s="376" t="s">
        <v>0</v>
      </c>
      <c r="H3" s="377"/>
      <c r="I3" s="378" t="s">
        <v>1</v>
      </c>
      <c r="J3" s="377"/>
      <c r="K3" s="378" t="s">
        <v>2</v>
      </c>
      <c r="L3" s="377"/>
      <c r="M3" s="378" t="s">
        <v>3</v>
      </c>
      <c r="N3" s="377"/>
      <c r="O3" s="378" t="s">
        <v>4</v>
      </c>
      <c r="P3" s="377"/>
      <c r="Q3" s="378" t="s">
        <v>5</v>
      </c>
      <c r="R3" s="377"/>
      <c r="S3" s="177" t="s">
        <v>6</v>
      </c>
      <c r="T3" s="177" t="s">
        <v>7</v>
      </c>
      <c r="U3" s="19" t="s">
        <v>8</v>
      </c>
      <c r="V3" s="13"/>
    </row>
    <row r="4" spans="1:88" ht="18.75" customHeight="1" thickTop="1" x14ac:dyDescent="0.25">
      <c r="A4" s="13"/>
      <c r="B4" s="20" t="str">
        <f>START!F10</f>
        <v>Bench Press</v>
      </c>
      <c r="C4" s="218">
        <f>'Cycle 1'!C4+START!F26</f>
        <v>91.462264150943398</v>
      </c>
      <c r="D4" s="100" t="str">
        <f>IFERROR($S$124,"?")</f>
        <v>?</v>
      </c>
      <c r="E4" s="13"/>
      <c r="F4" s="371">
        <v>1</v>
      </c>
      <c r="G4" s="86">
        <f>'Cycle 1'!G4</f>
        <v>10</v>
      </c>
      <c r="H4" s="87">
        <f>'Cycle 1'!H4</f>
        <v>0.6</v>
      </c>
      <c r="I4" s="88">
        <f>'Cycle 1'!I4</f>
        <v>10</v>
      </c>
      <c r="J4" s="87">
        <f>'Cycle 1'!J4</f>
        <v>0.6</v>
      </c>
      <c r="K4" s="88">
        <f>'Cycle 1'!K4</f>
        <v>10</v>
      </c>
      <c r="L4" s="87">
        <f>'Cycle 1'!L4</f>
        <v>0.6</v>
      </c>
      <c r="M4" s="24">
        <f>'Cycle 1'!M4</f>
        <v>0</v>
      </c>
      <c r="N4" s="24">
        <f>'Cycle 1'!N4</f>
        <v>0</v>
      </c>
      <c r="O4" s="24">
        <f>'Cycle 1'!O4</f>
        <v>0</v>
      </c>
      <c r="P4" s="24">
        <f>'Cycle 1'!P4</f>
        <v>0</v>
      </c>
      <c r="Q4" s="24">
        <f>'Cycle 1'!Q4</f>
        <v>0</v>
      </c>
      <c r="R4" s="24">
        <f>'Cycle 1'!R4</f>
        <v>0</v>
      </c>
      <c r="S4" s="25">
        <f>L4</f>
        <v>0.6</v>
      </c>
      <c r="T4" s="22">
        <v>0.73333333333333339</v>
      </c>
      <c r="U4" s="217">
        <f t="shared" ref="U4:U11" si="0">S4-T4</f>
        <v>-0.13333333333333341</v>
      </c>
      <c r="V4" s="13"/>
    </row>
    <row r="5" spans="1:88" ht="18.75" customHeight="1" x14ac:dyDescent="0.25">
      <c r="A5" s="13"/>
      <c r="B5" s="26" t="s">
        <v>12</v>
      </c>
      <c r="C5" s="219">
        <f>'Cycle 1'!C5+START!F28</f>
        <v>114.28021978021978</v>
      </c>
      <c r="D5" s="101" t="str">
        <f>IFERROR($S$135,"?")</f>
        <v>?</v>
      </c>
      <c r="E5" s="13"/>
      <c r="F5" s="372"/>
      <c r="G5" s="27">
        <f>'Cycle 1'!G5</f>
        <v>8</v>
      </c>
      <c r="H5" s="28">
        <f>'Cycle 1'!H5</f>
        <v>0.62666666666666659</v>
      </c>
      <c r="I5" s="29">
        <f>'Cycle 1'!I5</f>
        <v>8</v>
      </c>
      <c r="J5" s="28">
        <f>'Cycle 1'!J5</f>
        <v>0.67666666666666664</v>
      </c>
      <c r="K5" s="32" t="str">
        <f>'Cycle 1'!K5</f>
        <v>8+</v>
      </c>
      <c r="L5" s="36">
        <f>'Cycle 1'!L5</f>
        <v>0.72666666666666668</v>
      </c>
      <c r="M5" s="24">
        <f>'Cycle 1'!M5</f>
        <v>0</v>
      </c>
      <c r="N5" s="24">
        <f>'Cycle 1'!N5</f>
        <v>0</v>
      </c>
      <c r="O5" s="24">
        <f>'Cycle 1'!O5</f>
        <v>0</v>
      </c>
      <c r="P5" s="24">
        <f>'Cycle 1'!P5</f>
        <v>0</v>
      </c>
      <c r="Q5" s="24">
        <f>'Cycle 1'!Q5</f>
        <v>0</v>
      </c>
      <c r="R5" s="24">
        <f>'Cycle 1'!R5</f>
        <v>0</v>
      </c>
      <c r="S5" s="30">
        <f>L5</f>
        <v>0.72666666666666668</v>
      </c>
      <c r="T5" s="28">
        <v>0.77666666666666673</v>
      </c>
      <c r="U5" s="31">
        <f t="shared" si="0"/>
        <v>-5.0000000000000044E-2</v>
      </c>
      <c r="V5" s="13"/>
    </row>
    <row r="6" spans="1:88" ht="18.75" customHeight="1" x14ac:dyDescent="0.25">
      <c r="A6" s="13"/>
      <c r="B6" s="20" t="str">
        <f>START!F11</f>
        <v>Deadlift</v>
      </c>
      <c r="C6" s="218">
        <f>'Cycle 1'!C6+START!F27</f>
        <v>122.81395348837211</v>
      </c>
      <c r="D6" s="100" t="str">
        <f>IFERROR($S$147,"?")</f>
        <v>?</v>
      </c>
      <c r="E6" s="13"/>
      <c r="F6" s="371">
        <v>2</v>
      </c>
      <c r="G6" s="21">
        <f>'Cycle 1'!G6</f>
        <v>10</v>
      </c>
      <c r="H6" s="22">
        <f>'Cycle 1'!H6</f>
        <v>0.6</v>
      </c>
      <c r="I6" s="23">
        <f>'Cycle 1'!I6</f>
        <v>10</v>
      </c>
      <c r="J6" s="22">
        <f>'Cycle 1'!J6</f>
        <v>0.6</v>
      </c>
      <c r="K6" s="23">
        <f>'Cycle 1'!K6</f>
        <v>10</v>
      </c>
      <c r="L6" s="22">
        <f>'Cycle 1'!L6</f>
        <v>0.6</v>
      </c>
      <c r="M6" s="24">
        <f>'Cycle 1'!M6</f>
        <v>0</v>
      </c>
      <c r="N6" s="24">
        <f>'Cycle 1'!N6</f>
        <v>0</v>
      </c>
      <c r="O6" s="24">
        <f>'Cycle 1'!O6</f>
        <v>0</v>
      </c>
      <c r="P6" s="24">
        <f>'Cycle 1'!P6</f>
        <v>0</v>
      </c>
      <c r="Q6" s="24">
        <f>'Cycle 1'!Q6</f>
        <v>0</v>
      </c>
      <c r="R6" s="24">
        <f>'Cycle 1'!R6</f>
        <v>0</v>
      </c>
      <c r="S6" s="25">
        <f>L6</f>
        <v>0.6</v>
      </c>
      <c r="T6" s="22">
        <v>0.73333333333333339</v>
      </c>
      <c r="U6" s="217">
        <f t="shared" si="0"/>
        <v>-0.13333333333333341</v>
      </c>
      <c r="V6" s="13"/>
    </row>
    <row r="7" spans="1:88" ht="18.75" customHeight="1" thickBot="1" x14ac:dyDescent="0.3">
      <c r="A7" s="13"/>
      <c r="B7" s="164" t="s">
        <v>13</v>
      </c>
      <c r="C7" s="220">
        <f>'Cycle 1'!C7+START!F29</f>
        <v>56.279069767441868</v>
      </c>
      <c r="D7" s="165" t="str">
        <f>IFERROR($S$142,"?")</f>
        <v>?</v>
      </c>
      <c r="E7" s="13"/>
      <c r="F7" s="372"/>
      <c r="G7" s="27">
        <f>'Cycle 1'!G7</f>
        <v>6</v>
      </c>
      <c r="H7" s="28">
        <f>'Cycle 1'!H7</f>
        <v>0.73333333333333328</v>
      </c>
      <c r="I7" s="29">
        <f>'Cycle 1'!I7</f>
        <v>6</v>
      </c>
      <c r="J7" s="28">
        <f>'Cycle 1'!J7</f>
        <v>0.73333333333333328</v>
      </c>
      <c r="K7" s="29">
        <f>'Cycle 1'!K7</f>
        <v>6</v>
      </c>
      <c r="L7" s="28">
        <f>'Cycle 1'!L7</f>
        <v>0.78333333333333333</v>
      </c>
      <c r="M7" s="5">
        <f>'Cycle 1'!M7</f>
        <v>6</v>
      </c>
      <c r="N7" s="95">
        <f>'Cycle 1'!N7</f>
        <v>0.78333333333333333</v>
      </c>
      <c r="O7" s="24">
        <f>'Cycle 1'!O7</f>
        <v>0</v>
      </c>
      <c r="P7" s="24">
        <f>'Cycle 1'!P7</f>
        <v>0</v>
      </c>
      <c r="Q7" s="24">
        <f>'Cycle 1'!Q7</f>
        <v>0</v>
      </c>
      <c r="R7" s="24">
        <f>'Cycle 1'!R7</f>
        <v>0</v>
      </c>
      <c r="S7" s="33">
        <f>N7</f>
        <v>0.78333333333333333</v>
      </c>
      <c r="T7" s="28">
        <v>0.83333333333333337</v>
      </c>
      <c r="U7" s="31">
        <f t="shared" si="0"/>
        <v>-5.0000000000000044E-2</v>
      </c>
      <c r="V7" s="13"/>
    </row>
    <row r="8" spans="1:88" ht="18.75" customHeight="1" thickBot="1" x14ac:dyDescent="0.3">
      <c r="A8" s="13"/>
      <c r="B8" s="13"/>
      <c r="C8" s="13"/>
      <c r="D8" s="13"/>
      <c r="E8" s="13"/>
      <c r="F8" s="371">
        <v>3</v>
      </c>
      <c r="G8" s="21">
        <f>'Cycle 1'!G8</f>
        <v>10</v>
      </c>
      <c r="H8" s="22">
        <f>'Cycle 1'!H8</f>
        <v>0.6</v>
      </c>
      <c r="I8" s="23">
        <f>'Cycle 1'!I8</f>
        <v>10</v>
      </c>
      <c r="J8" s="22">
        <f>'Cycle 1'!J8</f>
        <v>0.6</v>
      </c>
      <c r="K8" s="23">
        <f>'Cycle 1'!K8</f>
        <v>10</v>
      </c>
      <c r="L8" s="22">
        <f>'Cycle 1'!L8</f>
        <v>0.6</v>
      </c>
      <c r="M8" s="24">
        <f>'Cycle 1'!M8</f>
        <v>0</v>
      </c>
      <c r="N8" s="24">
        <f>'Cycle 1'!N8</f>
        <v>0</v>
      </c>
      <c r="O8" s="24">
        <f>'Cycle 1'!O8</f>
        <v>0</v>
      </c>
      <c r="P8" s="24">
        <f>'Cycle 1'!P8</f>
        <v>0</v>
      </c>
      <c r="Q8" s="24">
        <f>'Cycle 1'!Q8</f>
        <v>0</v>
      </c>
      <c r="R8" s="24">
        <f>'Cycle 1'!R8</f>
        <v>0</v>
      </c>
      <c r="S8" s="25">
        <f>L8</f>
        <v>0.6</v>
      </c>
      <c r="T8" s="22">
        <v>0.73333333333333339</v>
      </c>
      <c r="U8" s="217">
        <f t="shared" si="0"/>
        <v>-0.13333333333333341</v>
      </c>
      <c r="V8" s="13"/>
    </row>
    <row r="9" spans="1:88" ht="18.75" customHeight="1" thickBot="1" x14ac:dyDescent="0.35">
      <c r="A9" s="13"/>
      <c r="B9" s="99" t="s">
        <v>9</v>
      </c>
      <c r="C9" s="158">
        <v>5</v>
      </c>
      <c r="D9" s="13"/>
      <c r="E9" s="13"/>
      <c r="F9" s="372"/>
      <c r="G9" s="27">
        <f>'Cycle 1'!G9</f>
        <v>4</v>
      </c>
      <c r="H9" s="28">
        <f>'Cycle 1'!H9</f>
        <v>0.83333333333333326</v>
      </c>
      <c r="I9" s="29">
        <f>'Cycle 1'!I9</f>
        <v>4</v>
      </c>
      <c r="J9" s="28">
        <f>'Cycle 1'!J9</f>
        <v>0.83333333333333326</v>
      </c>
      <c r="K9" s="29">
        <f>'Cycle 1'!K9</f>
        <v>4</v>
      </c>
      <c r="L9" s="28">
        <f>'Cycle 1'!L9</f>
        <v>0.83333333333333326</v>
      </c>
      <c r="M9" s="29">
        <f>'Cycle 1'!M9</f>
        <v>4</v>
      </c>
      <c r="N9" s="28">
        <f>'Cycle 1'!N9</f>
        <v>0.83333333333333326</v>
      </c>
      <c r="O9" s="34">
        <f>'Cycle 1'!O9</f>
        <v>4</v>
      </c>
      <c r="P9" s="95">
        <f>'Cycle 1'!P9</f>
        <v>0.83333333333333326</v>
      </c>
      <c r="Q9" s="24">
        <f>'Cycle 1'!Q9</f>
        <v>0</v>
      </c>
      <c r="R9" s="24">
        <f>'Cycle 1'!R9</f>
        <v>0</v>
      </c>
      <c r="S9" s="33">
        <f>H9</f>
        <v>0.83333333333333326</v>
      </c>
      <c r="T9" s="28">
        <v>0.8833333333333333</v>
      </c>
      <c r="U9" s="31">
        <f t="shared" si="0"/>
        <v>-5.0000000000000044E-2</v>
      </c>
      <c r="V9" s="13"/>
    </row>
    <row r="10" spans="1:88" ht="18.75" customHeight="1" x14ac:dyDescent="0.25">
      <c r="A10" s="13"/>
      <c r="B10" s="13"/>
      <c r="C10" s="13"/>
      <c r="D10" s="13"/>
      <c r="E10" s="13"/>
      <c r="F10" s="371">
        <v>4</v>
      </c>
      <c r="G10" s="21">
        <f>'Cycle 1'!G10</f>
        <v>10</v>
      </c>
      <c r="H10" s="22">
        <f>'Cycle 1'!H10</f>
        <v>0.6</v>
      </c>
      <c r="I10" s="23">
        <f>'Cycle 1'!I10</f>
        <v>10</v>
      </c>
      <c r="J10" s="22">
        <f>'Cycle 1'!J10</f>
        <v>0.6</v>
      </c>
      <c r="K10" s="23">
        <f>'Cycle 1'!K10</f>
        <v>10</v>
      </c>
      <c r="L10" s="22">
        <f>'Cycle 1'!L10</f>
        <v>0.6</v>
      </c>
      <c r="M10" s="24">
        <f>'Cycle 1'!M10</f>
        <v>0</v>
      </c>
      <c r="N10" s="24">
        <f>'Cycle 1'!N10</f>
        <v>0</v>
      </c>
      <c r="O10" s="24">
        <f>'Cycle 1'!O10</f>
        <v>0</v>
      </c>
      <c r="P10" s="24">
        <f>'Cycle 1'!P10</f>
        <v>0</v>
      </c>
      <c r="Q10" s="24">
        <f>'Cycle 1'!Q10</f>
        <v>0</v>
      </c>
      <c r="R10" s="24">
        <f>'Cycle 1'!R10</f>
        <v>0</v>
      </c>
      <c r="S10" s="25">
        <f>L10</f>
        <v>0.6</v>
      </c>
      <c r="T10" s="22">
        <v>0.73333333333333339</v>
      </c>
      <c r="U10" s="217">
        <f t="shared" si="0"/>
        <v>-0.13333333333333341</v>
      </c>
      <c r="V10" s="13"/>
    </row>
    <row r="11" spans="1:88" ht="18.75" customHeight="1" x14ac:dyDescent="0.25">
      <c r="A11" s="13"/>
      <c r="B11" s="13"/>
      <c r="C11" s="13"/>
      <c r="D11" s="13"/>
      <c r="E11" s="13"/>
      <c r="F11" s="372"/>
      <c r="G11" s="35" t="str">
        <f>'Cycle 1'!G11</f>
        <v>2+</v>
      </c>
      <c r="H11" s="36">
        <f>'Cycle 1'!H11</f>
        <v>0.89</v>
      </c>
      <c r="I11" s="32">
        <f>'Cycle 1'!I11</f>
        <v>2</v>
      </c>
      <c r="J11" s="36">
        <f>'Cycle 1'!J11</f>
        <v>0.89</v>
      </c>
      <c r="K11" s="32">
        <f>'Cycle 1'!K11</f>
        <v>2</v>
      </c>
      <c r="L11" s="36">
        <f>'Cycle 1'!L11</f>
        <v>0.84</v>
      </c>
      <c r="M11" s="32">
        <f>'Cycle 1'!M11</f>
        <v>2</v>
      </c>
      <c r="N11" s="36">
        <f>'Cycle 1'!N11</f>
        <v>0.84</v>
      </c>
      <c r="O11" s="32">
        <f>'Cycle 1'!O11</f>
        <v>2</v>
      </c>
      <c r="P11" s="36">
        <f>'Cycle 1'!P11</f>
        <v>0.84</v>
      </c>
      <c r="Q11" s="32">
        <f>'Cycle 1'!Q11</f>
        <v>2</v>
      </c>
      <c r="R11" s="36">
        <f>'Cycle 1'!R11</f>
        <v>0.84</v>
      </c>
      <c r="S11" s="37">
        <f>H11</f>
        <v>0.89</v>
      </c>
      <c r="T11" s="36">
        <v>0.94000000000000006</v>
      </c>
      <c r="U11" s="38">
        <f t="shared" si="0"/>
        <v>-5.0000000000000044E-2</v>
      </c>
      <c r="V11" s="13"/>
    </row>
    <row r="12" spans="1:88" ht="18.75" customHeight="1" x14ac:dyDescent="0.25">
      <c r="A12" s="13"/>
      <c r="B12" s="13"/>
      <c r="C12" s="13"/>
      <c r="D12" s="13"/>
      <c r="E12" s="13"/>
      <c r="F12" s="371">
        <v>5</v>
      </c>
      <c r="G12" s="383" t="s">
        <v>128</v>
      </c>
      <c r="H12" s="384"/>
      <c r="I12" s="384"/>
      <c r="J12" s="384"/>
      <c r="K12" s="384"/>
      <c r="L12" s="384"/>
      <c r="M12" s="384"/>
      <c r="N12" s="384"/>
      <c r="O12" s="384"/>
      <c r="P12" s="384"/>
      <c r="Q12" s="384"/>
      <c r="R12" s="384"/>
      <c r="S12" s="384"/>
      <c r="T12" s="384"/>
      <c r="U12" s="385"/>
      <c r="V12" s="13"/>
    </row>
    <row r="13" spans="1:88" ht="18.75" customHeight="1" thickBot="1" x14ac:dyDescent="0.3">
      <c r="A13" s="13"/>
      <c r="B13" s="13"/>
      <c r="C13" s="13"/>
      <c r="D13" s="13"/>
      <c r="E13" s="13"/>
      <c r="F13" s="382"/>
      <c r="G13" s="386"/>
      <c r="H13" s="387"/>
      <c r="I13" s="387"/>
      <c r="J13" s="387"/>
      <c r="K13" s="387"/>
      <c r="L13" s="387"/>
      <c r="M13" s="387"/>
      <c r="N13" s="387"/>
      <c r="O13" s="387"/>
      <c r="P13" s="387"/>
      <c r="Q13" s="387"/>
      <c r="R13" s="387"/>
      <c r="S13" s="387"/>
      <c r="T13" s="387"/>
      <c r="U13" s="388"/>
      <c r="V13" s="13"/>
    </row>
    <row r="14" spans="1:88" ht="18.75" customHeight="1" thickBot="1" x14ac:dyDescent="0.3">
      <c r="A14" s="13"/>
      <c r="B14" s="13"/>
      <c r="C14" s="13"/>
      <c r="D14" s="13"/>
      <c r="E14" s="13"/>
      <c r="F14" s="13"/>
      <c r="G14" s="13"/>
      <c r="H14" s="13"/>
      <c r="I14" s="13"/>
      <c r="J14" s="13"/>
      <c r="K14" s="13"/>
      <c r="L14" s="13"/>
      <c r="M14" s="13"/>
      <c r="N14" s="13"/>
      <c r="O14" s="13"/>
      <c r="P14" s="13"/>
      <c r="Q14" s="13"/>
      <c r="R14" s="13"/>
      <c r="S14" s="13"/>
      <c r="T14" s="13"/>
      <c r="U14" s="13"/>
      <c r="V14" s="13"/>
    </row>
    <row r="15" spans="1:88" s="8" customFormat="1" ht="18.75" customHeight="1" thickBot="1" x14ac:dyDescent="0.35">
      <c r="A15" s="39"/>
      <c r="B15" s="40" t="s">
        <v>114</v>
      </c>
      <c r="C15" s="200" t="s">
        <v>15</v>
      </c>
      <c r="D15" s="200" t="s">
        <v>16</v>
      </c>
      <c r="E15" s="369" t="s">
        <v>0</v>
      </c>
      <c r="F15" s="369"/>
      <c r="G15" s="369" t="s">
        <v>1</v>
      </c>
      <c r="H15" s="369"/>
      <c r="I15" s="369" t="s">
        <v>2</v>
      </c>
      <c r="J15" s="369"/>
      <c r="K15" s="369" t="s">
        <v>3</v>
      </c>
      <c r="L15" s="369"/>
      <c r="M15" s="369" t="s">
        <v>4</v>
      </c>
      <c r="N15" s="369"/>
      <c r="O15" s="369" t="s">
        <v>5</v>
      </c>
      <c r="P15" s="369"/>
      <c r="Q15" s="369"/>
      <c r="R15" s="369"/>
      <c r="S15" s="369"/>
      <c r="T15" s="370"/>
      <c r="U15" s="39"/>
      <c r="V15" s="39"/>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7"/>
      <c r="CD15" s="7"/>
      <c r="CE15" s="7"/>
      <c r="CF15" s="7"/>
      <c r="CG15" s="7"/>
      <c r="CH15" s="7"/>
      <c r="CI15" s="7"/>
      <c r="CJ15" s="7"/>
    </row>
    <row r="16" spans="1:88" ht="18.75" customHeight="1" x14ac:dyDescent="0.25">
      <c r="A16" s="13"/>
      <c r="B16" s="306" t="s">
        <v>115</v>
      </c>
      <c r="C16" s="347" t="s">
        <v>92</v>
      </c>
      <c r="D16" s="190" t="str">
        <f>START!$F$10</f>
        <v>Bench Press</v>
      </c>
      <c r="E16" s="190">
        <f>$G$5</f>
        <v>8</v>
      </c>
      <c r="F16" s="190">
        <f>MROUND($C$4*$H$5,$C$9)</f>
        <v>55</v>
      </c>
      <c r="G16" s="190">
        <f>$I$5</f>
        <v>8</v>
      </c>
      <c r="H16" s="190">
        <f>MROUND($C$4*$J$5,$C$9)</f>
        <v>60</v>
      </c>
      <c r="I16" s="151" t="str">
        <f>$K$5</f>
        <v>8+</v>
      </c>
      <c r="J16" s="190">
        <f>MROUND($C$4*$L$5,$C$9)</f>
        <v>65</v>
      </c>
      <c r="K16" s="48"/>
      <c r="L16" s="48"/>
      <c r="M16" s="48"/>
      <c r="N16" s="48"/>
      <c r="O16" s="48"/>
      <c r="P16" s="48"/>
      <c r="Q16" s="317" t="s">
        <v>11</v>
      </c>
      <c r="R16" s="318"/>
      <c r="S16" s="321" t="str">
        <f>IFERROR($J$16/VLOOKUP($I$16,Config!$C:$G,5,FALSE),"?")</f>
        <v>?</v>
      </c>
      <c r="T16" s="322"/>
      <c r="U16" s="13"/>
      <c r="V16" s="13"/>
    </row>
    <row r="17" spans="1:22" ht="18.75" customHeight="1" x14ac:dyDescent="0.25">
      <c r="A17" s="13"/>
      <c r="B17" s="307"/>
      <c r="C17" s="348"/>
      <c r="D17" s="113" t="str">
        <f>START!$F$13</f>
        <v>Seated OHP</v>
      </c>
      <c r="E17" s="196">
        <f>$G$4</f>
        <v>10</v>
      </c>
      <c r="F17" s="196">
        <f>MROUND($C$7*$H$4,$C$9)</f>
        <v>35</v>
      </c>
      <c r="G17" s="196">
        <f>$I$4</f>
        <v>10</v>
      </c>
      <c r="H17" s="196">
        <f>MROUND($C$7*$J$4,$C$9)</f>
        <v>35</v>
      </c>
      <c r="I17" s="196">
        <f>$K$4</f>
        <v>10</v>
      </c>
      <c r="J17" s="196">
        <f>MROUND($C$7*$L$4,$C$9)</f>
        <v>35</v>
      </c>
      <c r="K17" s="43"/>
      <c r="L17" s="43"/>
      <c r="M17" s="43"/>
      <c r="N17" s="43"/>
      <c r="O17" s="43"/>
      <c r="P17" s="43"/>
      <c r="Q17" s="319"/>
      <c r="R17" s="320"/>
      <c r="S17" s="323"/>
      <c r="T17" s="324"/>
      <c r="U17" s="13"/>
      <c r="V17" s="13"/>
    </row>
    <row r="18" spans="1:22" ht="18.75" customHeight="1" x14ac:dyDescent="0.25">
      <c r="A18" s="13"/>
      <c r="B18" s="307"/>
      <c r="C18" s="348"/>
      <c r="D18" s="196" t="str">
        <f>START!$C$10</f>
        <v>Dumbbell Bench Press</v>
      </c>
      <c r="E18" s="196">
        <v>8</v>
      </c>
      <c r="F18" s="44"/>
      <c r="G18" s="196">
        <v>8</v>
      </c>
      <c r="H18" s="44"/>
      <c r="I18" s="196">
        <v>8</v>
      </c>
      <c r="J18" s="44"/>
      <c r="K18" s="196">
        <v>8</v>
      </c>
      <c r="L18" s="44"/>
      <c r="M18" s="43"/>
      <c r="N18" s="43"/>
      <c r="O18" s="43"/>
      <c r="P18" s="43"/>
      <c r="Q18" s="195"/>
      <c r="R18" s="196"/>
      <c r="S18" s="196"/>
      <c r="T18" s="114"/>
      <c r="U18" s="13"/>
      <c r="V18" s="13"/>
    </row>
    <row r="19" spans="1:22" ht="18.75" customHeight="1" x14ac:dyDescent="0.25">
      <c r="A19" s="13"/>
      <c r="B19" s="307"/>
      <c r="C19" s="348"/>
      <c r="D19" s="196" t="str">
        <f>START!$C$16</f>
        <v>Lateral Cable Raise</v>
      </c>
      <c r="E19" s="196">
        <v>10</v>
      </c>
      <c r="F19" s="44"/>
      <c r="G19" s="196">
        <v>10</v>
      </c>
      <c r="H19" s="44"/>
      <c r="I19" s="148" t="s">
        <v>19</v>
      </c>
      <c r="J19" s="44"/>
      <c r="K19" s="43"/>
      <c r="L19" s="43"/>
      <c r="M19" s="43"/>
      <c r="N19" s="43"/>
      <c r="O19" s="43"/>
      <c r="P19" s="43"/>
      <c r="Q19" s="295" t="s">
        <v>18</v>
      </c>
      <c r="R19" s="296"/>
      <c r="S19" s="296"/>
      <c r="T19" s="114" t="str">
        <f>IFERROR(E16+G16+I16+E18+G18+I18+K18,"?")</f>
        <v>?</v>
      </c>
      <c r="U19" s="13"/>
      <c r="V19" s="13"/>
    </row>
    <row r="20" spans="1:22" ht="18.75" customHeight="1" x14ac:dyDescent="0.25">
      <c r="A20" s="13"/>
      <c r="B20" s="307"/>
      <c r="C20" s="348"/>
      <c r="D20" s="196" t="str">
        <f>START!$C$17</f>
        <v>Cable Rear Lateral Raise</v>
      </c>
      <c r="E20" s="196">
        <v>12</v>
      </c>
      <c r="F20" s="45"/>
      <c r="G20" s="196">
        <v>12</v>
      </c>
      <c r="H20" s="45"/>
      <c r="I20" s="148" t="s">
        <v>19</v>
      </c>
      <c r="J20" s="45"/>
      <c r="K20" s="43"/>
      <c r="L20" s="43"/>
      <c r="M20" s="43"/>
      <c r="N20" s="43"/>
      <c r="O20" s="43"/>
      <c r="P20" s="43"/>
      <c r="Q20" s="295" t="s">
        <v>20</v>
      </c>
      <c r="R20" s="296"/>
      <c r="S20" s="296"/>
      <c r="T20" s="114" t="str">
        <f>IFERROR(E17+G17+I17+E19+G19+I19+E20+G20+I20,"?")</f>
        <v>?</v>
      </c>
      <c r="U20" s="13"/>
      <c r="V20" s="13"/>
    </row>
    <row r="21" spans="1:22" ht="18.75" customHeight="1" thickBot="1" x14ac:dyDescent="0.3">
      <c r="A21" s="13"/>
      <c r="B21" s="307"/>
      <c r="C21" s="349"/>
      <c r="D21" s="198" t="str">
        <f>START!$C$14</f>
        <v>Cable Tricep Extensions</v>
      </c>
      <c r="E21" s="198">
        <v>12</v>
      </c>
      <c r="F21" s="55"/>
      <c r="G21" s="198">
        <v>12</v>
      </c>
      <c r="H21" s="55"/>
      <c r="I21" s="198">
        <v>12</v>
      </c>
      <c r="J21" s="55"/>
      <c r="K21" s="149" t="s">
        <v>21</v>
      </c>
      <c r="L21" s="55"/>
      <c r="M21" s="53"/>
      <c r="N21" s="53"/>
      <c r="O21" s="53"/>
      <c r="P21" s="53"/>
      <c r="Q21" s="354" t="s">
        <v>22</v>
      </c>
      <c r="R21" s="355"/>
      <c r="S21" s="355"/>
      <c r="T21" s="115" t="str">
        <f>IFERROR(E21+G21+I21+K21,"?")</f>
        <v>?</v>
      </c>
      <c r="U21" s="13"/>
      <c r="V21" s="13"/>
    </row>
    <row r="22" spans="1:22" ht="18.75" customHeight="1" x14ac:dyDescent="0.25">
      <c r="A22" s="13"/>
      <c r="B22" s="307"/>
      <c r="C22" s="297" t="s">
        <v>190</v>
      </c>
      <c r="D22" s="98" t="s">
        <v>23</v>
      </c>
      <c r="E22" s="137">
        <v>10</v>
      </c>
      <c r="F22" s="47"/>
      <c r="G22" s="137">
        <v>10</v>
      </c>
      <c r="H22" s="47"/>
      <c r="I22" s="137">
        <v>10</v>
      </c>
      <c r="J22" s="47"/>
      <c r="K22" s="48"/>
      <c r="L22" s="48"/>
      <c r="M22" s="48"/>
      <c r="N22" s="48"/>
      <c r="O22" s="48"/>
      <c r="P22" s="48"/>
      <c r="Q22" s="136"/>
      <c r="R22" s="137"/>
      <c r="S22" s="137"/>
      <c r="T22" s="49"/>
      <c r="U22" s="13"/>
      <c r="V22" s="13"/>
    </row>
    <row r="23" spans="1:22" ht="18.75" customHeight="1" x14ac:dyDescent="0.25">
      <c r="A23" s="13"/>
      <c r="B23" s="307"/>
      <c r="C23" s="298"/>
      <c r="D23" s="189" t="str">
        <f>START!$C$19</f>
        <v>Lat Pulldowns</v>
      </c>
      <c r="E23" s="189">
        <v>12</v>
      </c>
      <c r="F23" s="50"/>
      <c r="G23" s="189">
        <v>12</v>
      </c>
      <c r="H23" s="50"/>
      <c r="I23" s="189">
        <v>12</v>
      </c>
      <c r="J23" s="50"/>
      <c r="K23" s="148" t="s">
        <v>21</v>
      </c>
      <c r="L23" s="50"/>
      <c r="M23" s="43"/>
      <c r="N23" s="43"/>
      <c r="O23" s="43"/>
      <c r="P23" s="43"/>
      <c r="Q23" s="314" t="s">
        <v>24</v>
      </c>
      <c r="R23" s="315"/>
      <c r="S23" s="315"/>
      <c r="T23" s="51" t="str">
        <f>IFERROR(G23+I23+K23+E23+E24+G24+I24+K24,"?")</f>
        <v>?</v>
      </c>
      <c r="U23" s="13"/>
      <c r="V23" s="13"/>
    </row>
    <row r="24" spans="1:22" ht="18.75" customHeight="1" x14ac:dyDescent="0.25">
      <c r="A24" s="13"/>
      <c r="B24" s="307"/>
      <c r="C24" s="298"/>
      <c r="D24" s="189" t="str">
        <f>START!$C$21</f>
        <v>Machine Rows</v>
      </c>
      <c r="E24" s="189">
        <v>12</v>
      </c>
      <c r="F24" s="50"/>
      <c r="G24" s="189">
        <v>12</v>
      </c>
      <c r="H24" s="50"/>
      <c r="I24" s="189">
        <v>12</v>
      </c>
      <c r="J24" s="50"/>
      <c r="K24" s="148" t="s">
        <v>21</v>
      </c>
      <c r="L24" s="50"/>
      <c r="M24" s="43"/>
      <c r="N24" s="43"/>
      <c r="O24" s="43"/>
      <c r="P24" s="43"/>
      <c r="Q24" s="314" t="s">
        <v>25</v>
      </c>
      <c r="R24" s="315"/>
      <c r="S24" s="315"/>
      <c r="T24" s="51">
        <f>IFERROR(G22+I22+K22+E22,"?")</f>
        <v>30</v>
      </c>
      <c r="U24" s="13"/>
      <c r="V24" s="13"/>
    </row>
    <row r="25" spans="1:22" ht="18.75" customHeight="1" x14ac:dyDescent="0.25">
      <c r="A25" s="13"/>
      <c r="B25" s="307"/>
      <c r="C25" s="298"/>
      <c r="D25" s="189" t="str">
        <f>START!$C$25</f>
        <v>Dumbbell Shrugs</v>
      </c>
      <c r="E25" s="189">
        <v>12</v>
      </c>
      <c r="F25" s="50"/>
      <c r="G25" s="189">
        <v>12</v>
      </c>
      <c r="H25" s="50"/>
      <c r="I25" s="189">
        <v>12</v>
      </c>
      <c r="J25" s="50"/>
      <c r="K25" s="148" t="s">
        <v>21</v>
      </c>
      <c r="L25" s="50"/>
      <c r="M25" s="43"/>
      <c r="N25" s="43"/>
      <c r="O25" s="43"/>
      <c r="P25" s="43"/>
      <c r="Q25" s="314" t="s">
        <v>26</v>
      </c>
      <c r="R25" s="315"/>
      <c r="S25" s="315"/>
      <c r="T25" s="51" t="str">
        <f>IFERROR(E25+G25+I25+K25,"?")</f>
        <v>?</v>
      </c>
      <c r="U25" s="13"/>
      <c r="V25" s="13"/>
    </row>
    <row r="26" spans="1:22" ht="18.75" customHeight="1" thickBot="1" x14ac:dyDescent="0.3">
      <c r="A26" s="13"/>
      <c r="B26" s="307"/>
      <c r="C26" s="299"/>
      <c r="D26" s="197" t="str">
        <f>START!$C$23</f>
        <v>Dumbbell Curls</v>
      </c>
      <c r="E26" s="197">
        <v>12</v>
      </c>
      <c r="F26" s="52"/>
      <c r="G26" s="197">
        <v>12</v>
      </c>
      <c r="H26" s="52"/>
      <c r="I26" s="197">
        <v>12</v>
      </c>
      <c r="J26" s="52"/>
      <c r="K26" s="149" t="s">
        <v>21</v>
      </c>
      <c r="L26" s="52"/>
      <c r="M26" s="53"/>
      <c r="N26" s="53"/>
      <c r="O26" s="53"/>
      <c r="P26" s="53"/>
      <c r="Q26" s="293" t="s">
        <v>27</v>
      </c>
      <c r="R26" s="294"/>
      <c r="S26" s="294"/>
      <c r="T26" s="54" t="str">
        <f>IFERROR(E26+G26+I26+K26,"?")</f>
        <v>?</v>
      </c>
      <c r="U26" s="13"/>
      <c r="V26" s="13"/>
    </row>
    <row r="27" spans="1:22" ht="18.75" customHeight="1" x14ac:dyDescent="0.25">
      <c r="A27" s="13"/>
      <c r="B27" s="307"/>
      <c r="C27" s="290" t="s">
        <v>93</v>
      </c>
      <c r="D27" s="191" t="str">
        <f>START!$F$12</f>
        <v>Squat</v>
      </c>
      <c r="E27" s="191">
        <f>$G$5</f>
        <v>8</v>
      </c>
      <c r="F27" s="191">
        <f>MROUND($C$5*$H$5,$C$9)</f>
        <v>70</v>
      </c>
      <c r="G27" s="191">
        <f>$I$5</f>
        <v>8</v>
      </c>
      <c r="H27" s="191">
        <f>MROUND($C$5*$J$5,$C$9)</f>
        <v>75</v>
      </c>
      <c r="I27" s="151" t="str">
        <f>$K$5</f>
        <v>8+</v>
      </c>
      <c r="J27" s="191">
        <f>MROUND($C$5*$L$5,$C$9)</f>
        <v>85</v>
      </c>
      <c r="K27" s="48"/>
      <c r="L27" s="48"/>
      <c r="M27" s="48"/>
      <c r="N27" s="48"/>
      <c r="O27" s="48"/>
      <c r="P27" s="48"/>
      <c r="Q27" s="325" t="s">
        <v>11</v>
      </c>
      <c r="R27" s="326"/>
      <c r="S27" s="321" t="str">
        <f>IFERROR($J$27/VLOOKUP($I$27,Config!$C:$G,5,FALSE),"?")</f>
        <v>?</v>
      </c>
      <c r="T27" s="322"/>
      <c r="U27" s="13"/>
      <c r="V27" s="13"/>
    </row>
    <row r="28" spans="1:22" ht="18.75" customHeight="1" thickBot="1" x14ac:dyDescent="0.3">
      <c r="A28" s="13"/>
      <c r="B28" s="307"/>
      <c r="C28" s="291"/>
      <c r="D28" s="192" t="str">
        <f>START!$C$26</f>
        <v>Leg Press</v>
      </c>
      <c r="E28" s="192">
        <v>10</v>
      </c>
      <c r="F28" s="44"/>
      <c r="G28" s="192">
        <v>10</v>
      </c>
      <c r="H28" s="44"/>
      <c r="I28" s="148" t="s">
        <v>19</v>
      </c>
      <c r="J28" s="44"/>
      <c r="K28" s="43"/>
      <c r="L28" s="43"/>
      <c r="M28" s="43"/>
      <c r="N28" s="43"/>
      <c r="O28" s="43"/>
      <c r="P28" s="43"/>
      <c r="Q28" s="327"/>
      <c r="R28" s="328"/>
      <c r="S28" s="323"/>
      <c r="T28" s="324"/>
      <c r="U28" s="13"/>
      <c r="V28" s="13"/>
    </row>
    <row r="29" spans="1:22" ht="18.75" customHeight="1" x14ac:dyDescent="0.25">
      <c r="A29" s="13"/>
      <c r="B29" s="307"/>
      <c r="C29" s="291"/>
      <c r="D29" s="192" t="str">
        <f>START!$C$28</f>
        <v>Lying Leg Curls</v>
      </c>
      <c r="E29" s="192">
        <v>12</v>
      </c>
      <c r="F29" s="44"/>
      <c r="G29" s="192">
        <v>12</v>
      </c>
      <c r="H29" s="44"/>
      <c r="I29" s="192">
        <v>12</v>
      </c>
      <c r="J29" s="44"/>
      <c r="K29" s="148" t="s">
        <v>21</v>
      </c>
      <c r="L29" s="44"/>
      <c r="M29" s="43"/>
      <c r="N29" s="43"/>
      <c r="O29" s="43"/>
      <c r="P29" s="43"/>
      <c r="Q29" s="310" t="s">
        <v>28</v>
      </c>
      <c r="R29" s="311"/>
      <c r="S29" s="311"/>
      <c r="T29" s="117" t="str">
        <f>IFERROR(E27+G27+I27+E28+G28+I28,"?")</f>
        <v>?</v>
      </c>
      <c r="U29" s="13"/>
      <c r="V29" s="13"/>
    </row>
    <row r="30" spans="1:22" ht="18.75" customHeight="1" x14ac:dyDescent="0.25">
      <c r="A30" s="13"/>
      <c r="B30" s="307"/>
      <c r="C30" s="291"/>
      <c r="D30" s="192" t="str">
        <f>START!$C$30</f>
        <v>Standing Calve Raises</v>
      </c>
      <c r="E30" s="192">
        <v>12</v>
      </c>
      <c r="F30" s="44"/>
      <c r="G30" s="192">
        <v>12</v>
      </c>
      <c r="H30" s="44"/>
      <c r="I30" s="192">
        <v>12</v>
      </c>
      <c r="J30" s="44"/>
      <c r="K30" s="148" t="s">
        <v>21</v>
      </c>
      <c r="L30" s="44"/>
      <c r="M30" s="43"/>
      <c r="N30" s="43"/>
      <c r="O30" s="43"/>
      <c r="P30" s="43"/>
      <c r="Q30" s="310" t="s">
        <v>29</v>
      </c>
      <c r="R30" s="311"/>
      <c r="S30" s="311"/>
      <c r="T30" s="117" t="str">
        <f>IFERROR(E29+G29+I29+K29,"?")</f>
        <v>?</v>
      </c>
      <c r="U30" s="13"/>
      <c r="V30" s="13"/>
    </row>
    <row r="31" spans="1:22" ht="18.75" customHeight="1" thickBot="1" x14ac:dyDescent="0.3">
      <c r="A31" s="13"/>
      <c r="B31" s="307"/>
      <c r="C31" s="292"/>
      <c r="D31" s="194"/>
      <c r="E31" s="194"/>
      <c r="F31" s="194"/>
      <c r="G31" s="194"/>
      <c r="H31" s="194"/>
      <c r="I31" s="194"/>
      <c r="J31" s="194"/>
      <c r="K31" s="194"/>
      <c r="L31" s="194"/>
      <c r="M31" s="53"/>
      <c r="N31" s="53"/>
      <c r="O31" s="53"/>
      <c r="P31" s="53"/>
      <c r="Q31" s="312" t="s">
        <v>30</v>
      </c>
      <c r="R31" s="313"/>
      <c r="S31" s="313"/>
      <c r="T31" s="118" t="str">
        <f>IFERROR(E30+G30+I30+K30,"?")</f>
        <v>?</v>
      </c>
      <c r="U31" s="13"/>
      <c r="V31" s="13"/>
    </row>
    <row r="32" spans="1:22" ht="18.75" customHeight="1" x14ac:dyDescent="0.25">
      <c r="A32" s="13"/>
      <c r="B32" s="307"/>
      <c r="C32" s="345" t="s">
        <v>31</v>
      </c>
      <c r="D32" s="345"/>
      <c r="E32" s="345"/>
      <c r="F32" s="345"/>
      <c r="G32" s="345"/>
      <c r="H32" s="345"/>
      <c r="I32" s="345"/>
      <c r="J32" s="345"/>
      <c r="K32" s="345"/>
      <c r="L32" s="345"/>
      <c r="M32" s="345"/>
      <c r="N32" s="345"/>
      <c r="O32" s="345"/>
      <c r="P32" s="345"/>
      <c r="Q32" s="345"/>
      <c r="R32" s="345"/>
      <c r="S32" s="345"/>
      <c r="T32" s="346"/>
      <c r="U32" s="13"/>
      <c r="V32" s="13"/>
    </row>
    <row r="33" spans="1:22" ht="18.75" customHeight="1" thickBot="1" x14ac:dyDescent="0.3">
      <c r="A33" s="13"/>
      <c r="B33" s="307"/>
      <c r="C33" s="345"/>
      <c r="D33" s="345"/>
      <c r="E33" s="345"/>
      <c r="F33" s="345"/>
      <c r="G33" s="345"/>
      <c r="H33" s="345"/>
      <c r="I33" s="345"/>
      <c r="J33" s="345"/>
      <c r="K33" s="345"/>
      <c r="L33" s="345"/>
      <c r="M33" s="345"/>
      <c r="N33" s="345"/>
      <c r="O33" s="345"/>
      <c r="P33" s="345"/>
      <c r="Q33" s="345"/>
      <c r="R33" s="345"/>
      <c r="S33" s="345"/>
      <c r="T33" s="346"/>
      <c r="U33" s="13"/>
      <c r="V33" s="13"/>
    </row>
    <row r="34" spans="1:22" ht="18.75" customHeight="1" x14ac:dyDescent="0.25">
      <c r="A34" s="13"/>
      <c r="B34" s="367"/>
      <c r="C34" s="347" t="s">
        <v>32</v>
      </c>
      <c r="D34" s="190" t="str">
        <f>D17</f>
        <v>Seated OHP</v>
      </c>
      <c r="E34" s="190">
        <f>$G$5</f>
        <v>8</v>
      </c>
      <c r="F34" s="190">
        <f>MROUND($C$7*$H$5,$C$9)</f>
        <v>35</v>
      </c>
      <c r="G34" s="190">
        <f>$I$5</f>
        <v>8</v>
      </c>
      <c r="H34" s="190">
        <f>MROUND($C$7*$J$5,$C$9)</f>
        <v>40</v>
      </c>
      <c r="I34" s="151" t="str">
        <f>$K$5</f>
        <v>8+</v>
      </c>
      <c r="J34" s="190">
        <f>MROUND($C$7*$L$5,$C$9)</f>
        <v>40</v>
      </c>
      <c r="K34" s="48"/>
      <c r="L34" s="48"/>
      <c r="M34" s="48"/>
      <c r="N34" s="48"/>
      <c r="O34" s="48"/>
      <c r="P34" s="48"/>
      <c r="Q34" s="317" t="s">
        <v>11</v>
      </c>
      <c r="R34" s="318"/>
      <c r="S34" s="321" t="str">
        <f>IFERROR($J$34/VLOOKUP($I$34,Config!$C:$G,5,FALSE),"?")</f>
        <v>?</v>
      </c>
      <c r="T34" s="322"/>
      <c r="U34" s="13"/>
      <c r="V34" s="13"/>
    </row>
    <row r="35" spans="1:22" ht="18.75" customHeight="1" thickBot="1" x14ac:dyDescent="0.3">
      <c r="A35" s="13"/>
      <c r="B35" s="367"/>
      <c r="C35" s="363"/>
      <c r="D35" s="196" t="str">
        <f>START!$C$11</f>
        <v>Incline Bench Press</v>
      </c>
      <c r="E35" s="196">
        <f>$G$4</f>
        <v>10</v>
      </c>
      <c r="F35" s="196">
        <f>IF(D35="Bench Press",MROUND($C$4*$H$4,$C$9),MROUND($C$4*$H$4*85%,$C$9))</f>
        <v>45</v>
      </c>
      <c r="G35" s="196">
        <f>$I$4</f>
        <v>10</v>
      </c>
      <c r="H35" s="196">
        <f>IF(D35="Bench Press",MROUND($C$4*$J$4,$C$9),MROUND($C$4*$J$4*85%,$C$9))</f>
        <v>45</v>
      </c>
      <c r="I35" s="196">
        <f>$K$4</f>
        <v>10</v>
      </c>
      <c r="J35" s="196">
        <f>IF(D35="Bench Press",MROUND($C$4*$L$4,$C$9),MROUND($C$4*$L$4*85%,$C$9))</f>
        <v>45</v>
      </c>
      <c r="K35" s="43"/>
      <c r="L35" s="43"/>
      <c r="M35" s="43"/>
      <c r="N35" s="43"/>
      <c r="O35" s="43"/>
      <c r="P35" s="43"/>
      <c r="Q35" s="329"/>
      <c r="R35" s="330"/>
      <c r="S35" s="323"/>
      <c r="T35" s="324"/>
      <c r="U35" s="13"/>
      <c r="V35" s="13"/>
    </row>
    <row r="36" spans="1:22" ht="18.75" customHeight="1" x14ac:dyDescent="0.25">
      <c r="A36" s="13"/>
      <c r="B36" s="367"/>
      <c r="C36" s="363"/>
      <c r="D36" s="196" t="str">
        <f>START!$C$15</f>
        <v>Lateral Dumbbell Raise</v>
      </c>
      <c r="E36" s="196">
        <v>10</v>
      </c>
      <c r="F36" s="44"/>
      <c r="G36" s="196">
        <v>10</v>
      </c>
      <c r="H36" s="44"/>
      <c r="I36" s="196">
        <v>10</v>
      </c>
      <c r="J36" s="44"/>
      <c r="K36" s="148" t="s">
        <v>19</v>
      </c>
      <c r="L36" s="44"/>
      <c r="M36" s="43"/>
      <c r="N36" s="43"/>
      <c r="O36" s="43"/>
      <c r="P36" s="43"/>
      <c r="Q36" s="295" t="s">
        <v>18</v>
      </c>
      <c r="R36" s="296"/>
      <c r="S36" s="296"/>
      <c r="T36" s="114" t="str">
        <f>IFERROR(E35+G35+I35+K35+E37+G37+I37+K37,"?")</f>
        <v>?</v>
      </c>
      <c r="U36" s="13"/>
      <c r="V36" s="13"/>
    </row>
    <row r="37" spans="1:22" ht="18.75" customHeight="1" x14ac:dyDescent="0.25">
      <c r="A37" s="13"/>
      <c r="B37" s="367"/>
      <c r="C37" s="363"/>
      <c r="D37" s="196" t="str">
        <f>START!$C$12</f>
        <v>Cable Crossovers</v>
      </c>
      <c r="E37" s="196">
        <v>12</v>
      </c>
      <c r="F37" s="44"/>
      <c r="G37" s="196">
        <v>12</v>
      </c>
      <c r="H37" s="44"/>
      <c r="I37" s="196">
        <v>12</v>
      </c>
      <c r="J37" s="44"/>
      <c r="K37" s="148" t="s">
        <v>21</v>
      </c>
      <c r="L37" s="44"/>
      <c r="M37" s="43"/>
      <c r="N37" s="43"/>
      <c r="O37" s="43"/>
      <c r="P37" s="43"/>
      <c r="Q37" s="295" t="s">
        <v>20</v>
      </c>
      <c r="R37" s="296"/>
      <c r="S37" s="296"/>
      <c r="T37" s="114" t="str">
        <f>IFERROR(E34+G34+I34+E36+G36+I36+K36,"?")</f>
        <v>?</v>
      </c>
      <c r="U37" s="13"/>
      <c r="V37" s="13"/>
    </row>
    <row r="38" spans="1:22" ht="18.75" customHeight="1" thickBot="1" x14ac:dyDescent="0.3">
      <c r="A38" s="13"/>
      <c r="B38" s="367"/>
      <c r="C38" s="364"/>
      <c r="D38" s="198" t="str">
        <f>START!$C$13</f>
        <v>Dips</v>
      </c>
      <c r="E38" s="198">
        <v>12</v>
      </c>
      <c r="F38" s="52"/>
      <c r="G38" s="198">
        <v>12</v>
      </c>
      <c r="H38" s="52"/>
      <c r="I38" s="198">
        <v>12</v>
      </c>
      <c r="J38" s="52"/>
      <c r="K38" s="149" t="s">
        <v>21</v>
      </c>
      <c r="L38" s="52"/>
      <c r="M38" s="53"/>
      <c r="N38" s="53"/>
      <c r="O38" s="53"/>
      <c r="P38" s="53"/>
      <c r="Q38" s="354" t="s">
        <v>22</v>
      </c>
      <c r="R38" s="355"/>
      <c r="S38" s="355"/>
      <c r="T38" s="115" t="str">
        <f>IFERROR(E38+G38+I38+K38,"?")</f>
        <v>?</v>
      </c>
      <c r="U38" s="13"/>
      <c r="V38" s="13"/>
    </row>
    <row r="39" spans="1:22" ht="18.75" customHeight="1" x14ac:dyDescent="0.25">
      <c r="A39" s="13"/>
      <c r="B39" s="367"/>
      <c r="C39" s="297" t="s">
        <v>191</v>
      </c>
      <c r="D39" s="137" t="str">
        <f>START!$F$11</f>
        <v>Deadlift</v>
      </c>
      <c r="E39" s="137">
        <f>$G$5</f>
        <v>8</v>
      </c>
      <c r="F39" s="137">
        <f>MROUND($C$6*$H$5,$C$9)</f>
        <v>75</v>
      </c>
      <c r="G39" s="137">
        <f>$I$5</f>
        <v>8</v>
      </c>
      <c r="H39" s="137">
        <f>MROUND($C$6*$J$5,$C$9)</f>
        <v>85</v>
      </c>
      <c r="I39" s="151" t="str">
        <f>$K$5</f>
        <v>8+</v>
      </c>
      <c r="J39" s="137">
        <f>MROUND($C$6*$L$5,$C$9)</f>
        <v>90</v>
      </c>
      <c r="K39" s="48"/>
      <c r="L39" s="48"/>
      <c r="M39" s="48"/>
      <c r="N39" s="48"/>
      <c r="O39" s="48"/>
      <c r="P39" s="48"/>
      <c r="Q39" s="331" t="s">
        <v>11</v>
      </c>
      <c r="R39" s="332"/>
      <c r="S39" s="321" t="str">
        <f>IFERROR($J$39/VLOOKUP($I$39,Config!$C:$G,5,FALSE),"?")</f>
        <v>?</v>
      </c>
      <c r="T39" s="322"/>
      <c r="U39" s="13"/>
      <c r="V39" s="13"/>
    </row>
    <row r="40" spans="1:22" ht="18.75" customHeight="1" thickBot="1" x14ac:dyDescent="0.3">
      <c r="A40" s="13"/>
      <c r="B40" s="367"/>
      <c r="C40" s="298"/>
      <c r="D40" s="189" t="str">
        <f>START!$C$24</f>
        <v>Barbell Shrugs</v>
      </c>
      <c r="E40" s="189">
        <v>8</v>
      </c>
      <c r="F40" s="44"/>
      <c r="G40" s="189">
        <v>8</v>
      </c>
      <c r="H40" s="44"/>
      <c r="I40" s="189">
        <v>8</v>
      </c>
      <c r="J40" s="44"/>
      <c r="K40" s="43"/>
      <c r="L40" s="43"/>
      <c r="M40" s="43"/>
      <c r="N40" s="43"/>
      <c r="O40" s="43"/>
      <c r="P40" s="43"/>
      <c r="Q40" s="333"/>
      <c r="R40" s="334"/>
      <c r="S40" s="323"/>
      <c r="T40" s="324"/>
      <c r="U40" s="13"/>
      <c r="V40" s="13"/>
    </row>
    <row r="41" spans="1:22" ht="18.75" customHeight="1" x14ac:dyDescent="0.25">
      <c r="A41" s="13"/>
      <c r="B41" s="367"/>
      <c r="C41" s="298"/>
      <c r="D41" s="189" t="str">
        <f>START!$C$18</f>
        <v>Pull-Ups</v>
      </c>
      <c r="E41" s="189">
        <v>10</v>
      </c>
      <c r="F41" s="44"/>
      <c r="G41" s="148" t="s">
        <v>19</v>
      </c>
      <c r="H41" s="44"/>
      <c r="I41" s="43"/>
      <c r="J41" s="43"/>
      <c r="K41" s="43"/>
      <c r="L41" s="43"/>
      <c r="M41" s="43"/>
      <c r="N41" s="43"/>
      <c r="O41" s="43"/>
      <c r="P41" s="43"/>
      <c r="Q41" s="316" t="s">
        <v>24</v>
      </c>
      <c r="R41" s="315"/>
      <c r="S41" s="315"/>
      <c r="T41" s="51" t="str">
        <f>IFERROR(+G42+E42+E41+G41,"?")</f>
        <v>?</v>
      </c>
      <c r="U41" s="13"/>
      <c r="V41" s="13"/>
    </row>
    <row r="42" spans="1:22" ht="18.75" customHeight="1" x14ac:dyDescent="0.25">
      <c r="A42" s="13"/>
      <c r="B42" s="367"/>
      <c r="C42" s="298"/>
      <c r="D42" s="189" t="str">
        <f>START!$C$20</f>
        <v>T-Bar Rows</v>
      </c>
      <c r="E42" s="189">
        <v>10</v>
      </c>
      <c r="F42" s="44"/>
      <c r="G42" s="148" t="s">
        <v>19</v>
      </c>
      <c r="H42" s="44"/>
      <c r="I42" s="43"/>
      <c r="J42" s="43"/>
      <c r="K42" s="43"/>
      <c r="L42" s="43"/>
      <c r="M42" s="43"/>
      <c r="N42" s="43"/>
      <c r="O42" s="43"/>
      <c r="P42" s="43"/>
      <c r="Q42" s="314" t="s">
        <v>26</v>
      </c>
      <c r="R42" s="315"/>
      <c r="S42" s="315"/>
      <c r="T42" s="51">
        <f>IFERROR(E40+G40+I40,"?")</f>
        <v>24</v>
      </c>
      <c r="U42" s="13"/>
      <c r="V42" s="13"/>
    </row>
    <row r="43" spans="1:22" ht="18.75" customHeight="1" thickBot="1" x14ac:dyDescent="0.3">
      <c r="A43" s="13"/>
      <c r="B43" s="367"/>
      <c r="C43" s="299"/>
      <c r="D43" s="197" t="str">
        <f>START!$C$22</f>
        <v>Preacher Curls</v>
      </c>
      <c r="E43" s="197">
        <v>12</v>
      </c>
      <c r="F43" s="52"/>
      <c r="G43" s="197">
        <v>12</v>
      </c>
      <c r="H43" s="52"/>
      <c r="I43" s="197">
        <v>12</v>
      </c>
      <c r="J43" s="52"/>
      <c r="K43" s="149" t="s">
        <v>21</v>
      </c>
      <c r="L43" s="52"/>
      <c r="M43" s="53"/>
      <c r="N43" s="53"/>
      <c r="O43" s="53"/>
      <c r="P43" s="53"/>
      <c r="Q43" s="293" t="s">
        <v>27</v>
      </c>
      <c r="R43" s="294"/>
      <c r="S43" s="294"/>
      <c r="T43" s="54" t="str">
        <f>IFERROR(E43+G43+I43+K43,"?")</f>
        <v>?</v>
      </c>
      <c r="U43" s="13"/>
      <c r="V43" s="13"/>
    </row>
    <row r="44" spans="1:22" ht="18.75" customHeight="1" x14ac:dyDescent="0.25">
      <c r="A44" s="13"/>
      <c r="B44" s="367"/>
      <c r="C44" s="290" t="s">
        <v>94</v>
      </c>
      <c r="D44" s="191" t="str">
        <f>D27</f>
        <v>Squat</v>
      </c>
      <c r="E44" s="191">
        <f>$G$4</f>
        <v>10</v>
      </c>
      <c r="F44" s="191">
        <f>MROUND($C$5*$H$4,$C$9)</f>
        <v>70</v>
      </c>
      <c r="G44" s="191">
        <f>$I$4</f>
        <v>10</v>
      </c>
      <c r="H44" s="191">
        <f>MROUND($C$5*$J$4,$C$9)</f>
        <v>70</v>
      </c>
      <c r="I44" s="191">
        <f>$K$4</f>
        <v>10</v>
      </c>
      <c r="J44" s="191">
        <f>MROUND($C$5*$L$4,$C$9)</f>
        <v>70</v>
      </c>
      <c r="K44" s="48"/>
      <c r="L44" s="48"/>
      <c r="M44" s="48"/>
      <c r="N44" s="48"/>
      <c r="O44" s="48"/>
      <c r="P44" s="48"/>
      <c r="Q44" s="336"/>
      <c r="R44" s="337"/>
      <c r="S44" s="337"/>
      <c r="T44" s="129"/>
      <c r="U44" s="13"/>
      <c r="V44" s="13"/>
    </row>
    <row r="45" spans="1:22" ht="18.75" customHeight="1" x14ac:dyDescent="0.25">
      <c r="A45" s="13"/>
      <c r="B45" s="367"/>
      <c r="C45" s="291"/>
      <c r="D45" s="192" t="str">
        <f>START!$C$29</f>
        <v>Stiff-Leg Deadlifts</v>
      </c>
      <c r="E45" s="192">
        <v>10</v>
      </c>
      <c r="F45" s="44"/>
      <c r="G45" s="192">
        <v>10</v>
      </c>
      <c r="H45" s="44"/>
      <c r="I45" s="148" t="s">
        <v>19</v>
      </c>
      <c r="J45" s="44"/>
      <c r="K45" s="43"/>
      <c r="L45" s="43"/>
      <c r="M45" s="43"/>
      <c r="N45" s="43"/>
      <c r="O45" s="43"/>
      <c r="P45" s="43"/>
      <c r="Q45" s="310" t="s">
        <v>28</v>
      </c>
      <c r="R45" s="311"/>
      <c r="S45" s="311"/>
      <c r="T45" s="117" t="str">
        <f>IFERROR(G46+I46+K46+E44+G44+I44+E46,"?")</f>
        <v>?</v>
      </c>
      <c r="U45" s="13"/>
      <c r="V45" s="13"/>
    </row>
    <row r="46" spans="1:22" ht="18.75" customHeight="1" x14ac:dyDescent="0.25">
      <c r="A46" s="13"/>
      <c r="B46" s="367"/>
      <c r="C46" s="291"/>
      <c r="D46" s="192" t="str">
        <f>START!$C$27</f>
        <v>Leg Extensions</v>
      </c>
      <c r="E46" s="192">
        <v>12</v>
      </c>
      <c r="F46" s="44"/>
      <c r="G46" s="192">
        <v>12</v>
      </c>
      <c r="H46" s="44"/>
      <c r="I46" s="192">
        <v>12</v>
      </c>
      <c r="J46" s="44"/>
      <c r="K46" s="148" t="s">
        <v>21</v>
      </c>
      <c r="L46" s="44"/>
      <c r="M46" s="43"/>
      <c r="N46" s="43"/>
      <c r="O46" s="43"/>
      <c r="P46" s="43"/>
      <c r="Q46" s="310" t="s">
        <v>29</v>
      </c>
      <c r="R46" s="311"/>
      <c r="S46" s="311"/>
      <c r="T46" s="117" t="str">
        <f>IFERROR(E47+G47+I47+K47+E45+G45+I45+K45,"?")</f>
        <v>?</v>
      </c>
      <c r="U46" s="13"/>
      <c r="V46" s="13"/>
    </row>
    <row r="47" spans="1:22" ht="18.75" customHeight="1" x14ac:dyDescent="0.25">
      <c r="A47" s="13"/>
      <c r="B47" s="367"/>
      <c r="C47" s="291"/>
      <c r="D47" s="192" t="str">
        <f>START!$C$28</f>
        <v>Lying Leg Curls</v>
      </c>
      <c r="E47" s="192">
        <v>12</v>
      </c>
      <c r="F47" s="44"/>
      <c r="G47" s="192">
        <v>12</v>
      </c>
      <c r="H47" s="44"/>
      <c r="I47" s="192">
        <v>12</v>
      </c>
      <c r="J47" s="45"/>
      <c r="K47" s="148" t="s">
        <v>21</v>
      </c>
      <c r="L47" s="45"/>
      <c r="M47" s="43"/>
      <c r="N47" s="43"/>
      <c r="O47" s="43"/>
      <c r="P47" s="43"/>
      <c r="Q47" s="310" t="s">
        <v>30</v>
      </c>
      <c r="R47" s="311"/>
      <c r="S47" s="311"/>
      <c r="T47" s="117" t="str">
        <f>IFERROR(E48+G48+I48+K48,"?")</f>
        <v>?</v>
      </c>
      <c r="U47" s="13"/>
      <c r="V47" s="13"/>
    </row>
    <row r="48" spans="1:22" ht="18.75" customHeight="1" thickBot="1" x14ac:dyDescent="0.3">
      <c r="A48" s="13"/>
      <c r="B48" s="367"/>
      <c r="C48" s="292"/>
      <c r="D48" s="194" t="str">
        <f>START!$C$30</f>
        <v>Standing Calve Raises</v>
      </c>
      <c r="E48" s="194">
        <v>12</v>
      </c>
      <c r="F48" s="55"/>
      <c r="G48" s="194">
        <v>12</v>
      </c>
      <c r="H48" s="55"/>
      <c r="I48" s="194">
        <v>12</v>
      </c>
      <c r="J48" s="55"/>
      <c r="K48" s="149" t="s">
        <v>21</v>
      </c>
      <c r="L48" s="55"/>
      <c r="M48" s="53"/>
      <c r="N48" s="53"/>
      <c r="O48" s="53"/>
      <c r="P48" s="53"/>
      <c r="Q48" s="193"/>
      <c r="R48" s="194"/>
      <c r="S48" s="194"/>
      <c r="T48" s="118"/>
      <c r="U48" s="13"/>
      <c r="V48" s="13"/>
    </row>
    <row r="49" spans="1:22" ht="18.75" customHeight="1" x14ac:dyDescent="0.25">
      <c r="A49" s="13"/>
      <c r="B49" s="367"/>
      <c r="C49" s="344" t="s">
        <v>31</v>
      </c>
      <c r="D49" s="345"/>
      <c r="E49" s="345"/>
      <c r="F49" s="345"/>
      <c r="G49" s="345"/>
      <c r="H49" s="345"/>
      <c r="I49" s="345"/>
      <c r="J49" s="345"/>
      <c r="K49" s="345"/>
      <c r="L49" s="345"/>
      <c r="M49" s="345"/>
      <c r="N49" s="345"/>
      <c r="O49" s="345"/>
      <c r="P49" s="345"/>
      <c r="Q49" s="345"/>
      <c r="R49" s="345"/>
      <c r="S49" s="345"/>
      <c r="T49" s="346"/>
      <c r="U49" s="13"/>
      <c r="V49" s="13"/>
    </row>
    <row r="50" spans="1:22" ht="18.75" customHeight="1" thickBot="1" x14ac:dyDescent="0.3">
      <c r="A50" s="13"/>
      <c r="B50" s="368"/>
      <c r="C50" s="341"/>
      <c r="D50" s="342"/>
      <c r="E50" s="342"/>
      <c r="F50" s="342"/>
      <c r="G50" s="342"/>
      <c r="H50" s="342"/>
      <c r="I50" s="342"/>
      <c r="J50" s="342"/>
      <c r="K50" s="342"/>
      <c r="L50" s="342"/>
      <c r="M50" s="342"/>
      <c r="N50" s="342"/>
      <c r="O50" s="342"/>
      <c r="P50" s="342"/>
      <c r="Q50" s="342"/>
      <c r="R50" s="342"/>
      <c r="S50" s="342"/>
      <c r="T50" s="343"/>
      <c r="U50" s="13"/>
      <c r="V50" s="13"/>
    </row>
    <row r="51" spans="1:22" ht="18.75" customHeight="1" thickBot="1" x14ac:dyDescent="0.35">
      <c r="A51" s="13"/>
      <c r="B51" s="56" t="s">
        <v>114</v>
      </c>
      <c r="C51" s="188" t="s">
        <v>15</v>
      </c>
      <c r="D51" s="188" t="s">
        <v>16</v>
      </c>
      <c r="E51" s="309" t="s">
        <v>0</v>
      </c>
      <c r="F51" s="309"/>
      <c r="G51" s="309" t="s">
        <v>1</v>
      </c>
      <c r="H51" s="309"/>
      <c r="I51" s="309" t="s">
        <v>2</v>
      </c>
      <c r="J51" s="309"/>
      <c r="K51" s="309" t="s">
        <v>3</v>
      </c>
      <c r="L51" s="309"/>
      <c r="M51" s="309" t="s">
        <v>4</v>
      </c>
      <c r="N51" s="309"/>
      <c r="O51" s="309" t="s">
        <v>5</v>
      </c>
      <c r="P51" s="309"/>
      <c r="Q51" s="309"/>
      <c r="R51" s="309"/>
      <c r="S51" s="309"/>
      <c r="T51" s="335"/>
      <c r="U51" s="13"/>
      <c r="V51" s="13"/>
    </row>
    <row r="52" spans="1:22" ht="18.75" customHeight="1" x14ac:dyDescent="0.25">
      <c r="A52" s="13"/>
      <c r="B52" s="306" t="s">
        <v>116</v>
      </c>
      <c r="C52" s="347" t="s">
        <v>92</v>
      </c>
      <c r="D52" s="190" t="str">
        <f t="shared" ref="D52:D57" si="1">D16</f>
        <v>Bench Press</v>
      </c>
      <c r="E52" s="190">
        <f>$G$7</f>
        <v>6</v>
      </c>
      <c r="F52" s="190">
        <f>MROUND($C$4*$H$7,$C$9)</f>
        <v>65</v>
      </c>
      <c r="G52" s="190">
        <f>$I$7</f>
        <v>6</v>
      </c>
      <c r="H52" s="190">
        <f>MROUND($C$4*$J$7,$C$9)</f>
        <v>65</v>
      </c>
      <c r="I52" s="190">
        <f>$K$7</f>
        <v>6</v>
      </c>
      <c r="J52" s="190">
        <f>MROUND($C$4*$L$7,$C$9)</f>
        <v>70</v>
      </c>
      <c r="K52" s="190">
        <f>$M$7</f>
        <v>6</v>
      </c>
      <c r="L52" s="190">
        <f>MROUND($C$4*$N$7,$C$9)</f>
        <v>70</v>
      </c>
      <c r="M52" s="48"/>
      <c r="N52" s="48"/>
      <c r="O52" s="48"/>
      <c r="P52" s="48"/>
      <c r="Q52" s="120"/>
      <c r="R52" s="121"/>
      <c r="S52" s="121"/>
      <c r="T52" s="122"/>
      <c r="U52" s="13"/>
      <c r="V52" s="13"/>
    </row>
    <row r="53" spans="1:22" ht="18.75" customHeight="1" x14ac:dyDescent="0.25">
      <c r="A53" s="13"/>
      <c r="B53" s="307"/>
      <c r="C53" s="348"/>
      <c r="D53" s="196" t="str">
        <f t="shared" si="1"/>
        <v>Seated OHP</v>
      </c>
      <c r="E53" s="196">
        <f>$G$8</f>
        <v>10</v>
      </c>
      <c r="F53" s="196">
        <f>MROUND($C$7*$H$8,$C$9)</f>
        <v>35</v>
      </c>
      <c r="G53" s="196">
        <f>$I$8</f>
        <v>10</v>
      </c>
      <c r="H53" s="196">
        <f>MROUND($C$7*$J$8,$C$9)</f>
        <v>35</v>
      </c>
      <c r="I53" s="196">
        <f>$K$8</f>
        <v>10</v>
      </c>
      <c r="J53" s="196">
        <f>MROUND($C$7*$L$8,$C$9)</f>
        <v>35</v>
      </c>
      <c r="K53" s="43"/>
      <c r="L53" s="43"/>
      <c r="M53" s="43"/>
      <c r="N53" s="43"/>
      <c r="O53" s="43"/>
      <c r="P53" s="43"/>
      <c r="Q53" s="123"/>
      <c r="R53" s="124"/>
      <c r="S53" s="124"/>
      <c r="T53" s="125"/>
      <c r="U53" s="13"/>
      <c r="V53" s="13"/>
    </row>
    <row r="54" spans="1:22" ht="18.75" customHeight="1" x14ac:dyDescent="0.25">
      <c r="A54" s="13"/>
      <c r="B54" s="307"/>
      <c r="C54" s="348"/>
      <c r="D54" s="196" t="str">
        <f t="shared" si="1"/>
        <v>Dumbbell Bench Press</v>
      </c>
      <c r="E54" s="196">
        <v>8</v>
      </c>
      <c r="F54" s="44"/>
      <c r="G54" s="196">
        <v>8</v>
      </c>
      <c r="H54" s="44"/>
      <c r="I54" s="196">
        <v>8</v>
      </c>
      <c r="J54" s="44"/>
      <c r="K54" s="196">
        <v>8</v>
      </c>
      <c r="L54" s="44"/>
      <c r="M54" s="43"/>
      <c r="N54" s="43"/>
      <c r="O54" s="43"/>
      <c r="P54" s="43"/>
      <c r="Q54" s="126"/>
      <c r="R54" s="127"/>
      <c r="S54" s="127"/>
      <c r="T54" s="114"/>
      <c r="U54" s="13"/>
      <c r="V54" s="13"/>
    </row>
    <row r="55" spans="1:22" ht="18.75" customHeight="1" x14ac:dyDescent="0.25">
      <c r="A55" s="13"/>
      <c r="B55" s="307"/>
      <c r="C55" s="348"/>
      <c r="D55" s="196" t="str">
        <f t="shared" si="1"/>
        <v>Lateral Cable Raise</v>
      </c>
      <c r="E55" s="196">
        <v>10</v>
      </c>
      <c r="F55" s="44"/>
      <c r="G55" s="196">
        <v>10</v>
      </c>
      <c r="H55" s="44"/>
      <c r="I55" s="148" t="s">
        <v>19</v>
      </c>
      <c r="J55" s="44"/>
      <c r="K55" s="43"/>
      <c r="L55" s="43"/>
      <c r="M55" s="43"/>
      <c r="N55" s="43"/>
      <c r="O55" s="43"/>
      <c r="P55" s="43"/>
      <c r="Q55" s="295" t="s">
        <v>18</v>
      </c>
      <c r="R55" s="296"/>
      <c r="S55" s="296"/>
      <c r="T55" s="114">
        <f>IFERROR(E52+G52+I52+E54+G54+I54+K54,"?")</f>
        <v>50</v>
      </c>
      <c r="U55" s="13"/>
      <c r="V55" s="13"/>
    </row>
    <row r="56" spans="1:22" ht="18.75" customHeight="1" x14ac:dyDescent="0.25">
      <c r="A56" s="13"/>
      <c r="B56" s="307"/>
      <c r="C56" s="348"/>
      <c r="D56" s="196" t="str">
        <f t="shared" si="1"/>
        <v>Cable Rear Lateral Raise</v>
      </c>
      <c r="E56" s="196">
        <v>12</v>
      </c>
      <c r="F56" s="45"/>
      <c r="G56" s="196">
        <v>12</v>
      </c>
      <c r="H56" s="45"/>
      <c r="I56" s="148" t="s">
        <v>21</v>
      </c>
      <c r="J56" s="45"/>
      <c r="K56" s="43"/>
      <c r="L56" s="43"/>
      <c r="M56" s="43"/>
      <c r="N56" s="43"/>
      <c r="O56" s="43"/>
      <c r="P56" s="43"/>
      <c r="Q56" s="295" t="s">
        <v>20</v>
      </c>
      <c r="R56" s="296"/>
      <c r="S56" s="296"/>
      <c r="T56" s="114" t="str">
        <f>IFERROR(E53+G53+I53+E55+G55+I55+E56+G56+I56,"?")</f>
        <v>?</v>
      </c>
      <c r="U56" s="13"/>
      <c r="V56" s="13"/>
    </row>
    <row r="57" spans="1:22" ht="18.75" customHeight="1" thickBot="1" x14ac:dyDescent="0.3">
      <c r="A57" s="13"/>
      <c r="B57" s="307"/>
      <c r="C57" s="349"/>
      <c r="D57" s="198" t="str">
        <f t="shared" si="1"/>
        <v>Cable Tricep Extensions</v>
      </c>
      <c r="E57" s="198">
        <v>12</v>
      </c>
      <c r="F57" s="55"/>
      <c r="G57" s="198">
        <v>12</v>
      </c>
      <c r="H57" s="55"/>
      <c r="I57" s="198">
        <v>12</v>
      </c>
      <c r="J57" s="55"/>
      <c r="K57" s="149" t="s">
        <v>21</v>
      </c>
      <c r="L57" s="55"/>
      <c r="M57" s="53"/>
      <c r="N57" s="53"/>
      <c r="O57" s="53"/>
      <c r="P57" s="53"/>
      <c r="Q57" s="354" t="s">
        <v>22</v>
      </c>
      <c r="R57" s="355"/>
      <c r="S57" s="355"/>
      <c r="T57" s="115" t="str">
        <f>IFERROR(E57+G57+I57+K57,"?")</f>
        <v>?</v>
      </c>
      <c r="U57" s="13"/>
      <c r="V57" s="13"/>
    </row>
    <row r="58" spans="1:22" ht="18.75" customHeight="1" x14ac:dyDescent="0.25">
      <c r="A58" s="13"/>
      <c r="B58" s="307"/>
      <c r="C58" s="297" t="s">
        <v>190</v>
      </c>
      <c r="D58" s="98" t="s">
        <v>23</v>
      </c>
      <c r="E58" s="137">
        <v>10</v>
      </c>
      <c r="F58" s="47"/>
      <c r="G58" s="137">
        <v>10</v>
      </c>
      <c r="H58" s="47"/>
      <c r="I58" s="137">
        <v>10</v>
      </c>
      <c r="J58" s="47"/>
      <c r="K58" s="48"/>
      <c r="L58" s="48"/>
      <c r="M58" s="48"/>
      <c r="N58" s="48"/>
      <c r="O58" s="48"/>
      <c r="P58" s="48"/>
      <c r="Q58" s="136"/>
      <c r="R58" s="137"/>
      <c r="S58" s="137"/>
      <c r="T58" s="49"/>
      <c r="U58" s="13"/>
      <c r="V58" s="13"/>
    </row>
    <row r="59" spans="1:22" ht="18.75" customHeight="1" x14ac:dyDescent="0.25">
      <c r="A59" s="13"/>
      <c r="B59" s="307"/>
      <c r="C59" s="298"/>
      <c r="D59" s="189" t="str">
        <f>START!$C$19</f>
        <v>Lat Pulldowns</v>
      </c>
      <c r="E59" s="189">
        <v>12</v>
      </c>
      <c r="F59" s="50"/>
      <c r="G59" s="189">
        <v>12</v>
      </c>
      <c r="H59" s="50"/>
      <c r="I59" s="189">
        <v>12</v>
      </c>
      <c r="J59" s="50"/>
      <c r="K59" s="148" t="s">
        <v>21</v>
      </c>
      <c r="L59" s="50"/>
      <c r="M59" s="43"/>
      <c r="N59" s="43"/>
      <c r="O59" s="43"/>
      <c r="P59" s="43"/>
      <c r="Q59" s="314" t="s">
        <v>24</v>
      </c>
      <c r="R59" s="315"/>
      <c r="S59" s="315"/>
      <c r="T59" s="51" t="str">
        <f>IFERROR(G59+I59+K59+E59+E60+G60+I60+K60,"?")</f>
        <v>?</v>
      </c>
      <c r="U59" s="13"/>
      <c r="V59" s="13"/>
    </row>
    <row r="60" spans="1:22" ht="18.75" customHeight="1" x14ac:dyDescent="0.25">
      <c r="A60" s="13"/>
      <c r="B60" s="307"/>
      <c r="C60" s="298"/>
      <c r="D60" s="189" t="str">
        <f>START!$C$21</f>
        <v>Machine Rows</v>
      </c>
      <c r="E60" s="189">
        <v>12</v>
      </c>
      <c r="F60" s="50"/>
      <c r="G60" s="189">
        <v>12</v>
      </c>
      <c r="H60" s="50"/>
      <c r="I60" s="189">
        <v>12</v>
      </c>
      <c r="J60" s="50"/>
      <c r="K60" s="148" t="s">
        <v>21</v>
      </c>
      <c r="L60" s="50"/>
      <c r="M60" s="43"/>
      <c r="N60" s="43"/>
      <c r="O60" s="43"/>
      <c r="P60" s="43"/>
      <c r="Q60" s="314" t="s">
        <v>25</v>
      </c>
      <c r="R60" s="315"/>
      <c r="S60" s="315"/>
      <c r="T60" s="51">
        <f>IFERROR(G58+I58+K58+E58,"?")</f>
        <v>30</v>
      </c>
      <c r="U60" s="13"/>
      <c r="V60" s="13"/>
    </row>
    <row r="61" spans="1:22" ht="18.75" customHeight="1" x14ac:dyDescent="0.25">
      <c r="A61" s="13"/>
      <c r="B61" s="307"/>
      <c r="C61" s="298"/>
      <c r="D61" s="189" t="str">
        <f>START!$C$25</f>
        <v>Dumbbell Shrugs</v>
      </c>
      <c r="E61" s="189">
        <v>12</v>
      </c>
      <c r="F61" s="50"/>
      <c r="G61" s="189">
        <v>12</v>
      </c>
      <c r="H61" s="50"/>
      <c r="I61" s="189">
        <v>12</v>
      </c>
      <c r="J61" s="50"/>
      <c r="K61" s="148" t="s">
        <v>21</v>
      </c>
      <c r="L61" s="50"/>
      <c r="M61" s="43"/>
      <c r="N61" s="43"/>
      <c r="O61" s="43"/>
      <c r="P61" s="43"/>
      <c r="Q61" s="314" t="s">
        <v>26</v>
      </c>
      <c r="R61" s="315"/>
      <c r="S61" s="315"/>
      <c r="T61" s="51" t="str">
        <f>IFERROR(E61+G61+I61+K61,"?")</f>
        <v>?</v>
      </c>
      <c r="U61" s="13"/>
      <c r="V61" s="13"/>
    </row>
    <row r="62" spans="1:22" ht="18.75" customHeight="1" thickBot="1" x14ac:dyDescent="0.3">
      <c r="A62" s="13"/>
      <c r="B62" s="307"/>
      <c r="C62" s="299"/>
      <c r="D62" s="197" t="str">
        <f>START!$C$23</f>
        <v>Dumbbell Curls</v>
      </c>
      <c r="E62" s="197">
        <v>12</v>
      </c>
      <c r="F62" s="52"/>
      <c r="G62" s="197">
        <v>12</v>
      </c>
      <c r="H62" s="52"/>
      <c r="I62" s="197">
        <v>12</v>
      </c>
      <c r="J62" s="52"/>
      <c r="K62" s="149" t="s">
        <v>21</v>
      </c>
      <c r="L62" s="52"/>
      <c r="M62" s="53"/>
      <c r="N62" s="53"/>
      <c r="O62" s="53"/>
      <c r="P62" s="53"/>
      <c r="Q62" s="293" t="s">
        <v>27</v>
      </c>
      <c r="R62" s="294"/>
      <c r="S62" s="294"/>
      <c r="T62" s="54" t="str">
        <f>IFERROR(E62+G62+I62+K62,"?")</f>
        <v>?</v>
      </c>
      <c r="U62" s="13"/>
      <c r="V62" s="13"/>
    </row>
    <row r="63" spans="1:22" ht="18.75" customHeight="1" x14ac:dyDescent="0.25">
      <c r="A63" s="13"/>
      <c r="B63" s="307"/>
      <c r="C63" s="290" t="s">
        <v>93</v>
      </c>
      <c r="D63" s="191" t="str">
        <f>D27</f>
        <v>Squat</v>
      </c>
      <c r="E63" s="191">
        <f>$G$7</f>
        <v>6</v>
      </c>
      <c r="F63" s="191">
        <f>MROUND($C$5*$H$7,$C$9)</f>
        <v>85</v>
      </c>
      <c r="G63" s="191">
        <f>$I$7</f>
        <v>6</v>
      </c>
      <c r="H63" s="191">
        <f>MROUND($C$5*$J$7,$C$9)</f>
        <v>85</v>
      </c>
      <c r="I63" s="191">
        <f>$K$7</f>
        <v>6</v>
      </c>
      <c r="J63" s="191">
        <f>MROUND($C$5*$L$7,$C$9)</f>
        <v>90</v>
      </c>
      <c r="K63" s="191">
        <f>$M$7</f>
        <v>6</v>
      </c>
      <c r="L63" s="191">
        <f>MROUND($C$5*$N$7,$C$9)</f>
        <v>90</v>
      </c>
      <c r="M63" s="48"/>
      <c r="N63" s="48"/>
      <c r="O63" s="48"/>
      <c r="P63" s="48"/>
      <c r="Q63" s="130"/>
      <c r="R63" s="131"/>
      <c r="S63" s="131"/>
      <c r="T63" s="132"/>
      <c r="U63" s="13"/>
      <c r="V63" s="13"/>
    </row>
    <row r="64" spans="1:22" ht="18.75" customHeight="1" x14ac:dyDescent="0.25">
      <c r="A64" s="13"/>
      <c r="B64" s="307"/>
      <c r="C64" s="392"/>
      <c r="D64" s="192" t="str">
        <f>START!$C$26</f>
        <v>Leg Press</v>
      </c>
      <c r="E64" s="192">
        <v>10</v>
      </c>
      <c r="F64" s="44"/>
      <c r="G64" s="192">
        <v>10</v>
      </c>
      <c r="H64" s="44"/>
      <c r="I64" s="148" t="s">
        <v>19</v>
      </c>
      <c r="J64" s="44"/>
      <c r="K64" s="43"/>
      <c r="L64" s="43"/>
      <c r="M64" s="43"/>
      <c r="N64" s="43"/>
      <c r="O64" s="43"/>
      <c r="P64" s="43"/>
      <c r="Q64" s="310" t="s">
        <v>28</v>
      </c>
      <c r="R64" s="311"/>
      <c r="S64" s="311"/>
      <c r="T64" s="117" t="str">
        <f>IFERROR(E63+G63+I63=K63+E64+G64+I64,"?")</f>
        <v>?</v>
      </c>
      <c r="U64" s="13"/>
      <c r="V64" s="13"/>
    </row>
    <row r="65" spans="1:22" ht="18.75" customHeight="1" x14ac:dyDescent="0.25">
      <c r="A65" s="13"/>
      <c r="B65" s="307"/>
      <c r="C65" s="392"/>
      <c r="D65" s="192" t="str">
        <f>START!$C$28</f>
        <v>Lying Leg Curls</v>
      </c>
      <c r="E65" s="192">
        <v>12</v>
      </c>
      <c r="F65" s="44"/>
      <c r="G65" s="192">
        <v>12</v>
      </c>
      <c r="H65" s="44"/>
      <c r="I65" s="192">
        <v>12</v>
      </c>
      <c r="J65" s="44"/>
      <c r="K65" s="148" t="s">
        <v>21</v>
      </c>
      <c r="L65" s="44"/>
      <c r="M65" s="43"/>
      <c r="N65" s="43"/>
      <c r="O65" s="43"/>
      <c r="P65" s="43"/>
      <c r="Q65" s="310" t="s">
        <v>29</v>
      </c>
      <c r="R65" s="311"/>
      <c r="S65" s="311"/>
      <c r="T65" s="117" t="str">
        <f>IFERROR(E65+G65+I65+K65,"?")</f>
        <v>?</v>
      </c>
      <c r="U65" s="13"/>
      <c r="V65" s="13"/>
    </row>
    <row r="66" spans="1:22" ht="18.75" customHeight="1" x14ac:dyDescent="0.25">
      <c r="A66" s="13"/>
      <c r="B66" s="307"/>
      <c r="C66" s="392"/>
      <c r="D66" s="192" t="str">
        <f>START!$C$30</f>
        <v>Standing Calve Raises</v>
      </c>
      <c r="E66" s="192">
        <v>12</v>
      </c>
      <c r="F66" s="44"/>
      <c r="G66" s="192">
        <v>12</v>
      </c>
      <c r="H66" s="44"/>
      <c r="I66" s="192">
        <v>12</v>
      </c>
      <c r="J66" s="44"/>
      <c r="K66" s="148" t="s">
        <v>21</v>
      </c>
      <c r="L66" s="44"/>
      <c r="M66" s="43"/>
      <c r="N66" s="43"/>
      <c r="O66" s="43"/>
      <c r="P66" s="43"/>
      <c r="Q66" s="310" t="s">
        <v>30</v>
      </c>
      <c r="R66" s="311"/>
      <c r="S66" s="311"/>
      <c r="T66" s="117" t="str">
        <f>IFERROR(E66+G66+I66+K66,"?")</f>
        <v>?</v>
      </c>
      <c r="U66" s="13"/>
      <c r="V66" s="13"/>
    </row>
    <row r="67" spans="1:22" ht="18.75" customHeight="1" thickBot="1" x14ac:dyDescent="0.3">
      <c r="A67" s="13"/>
      <c r="B67" s="307"/>
      <c r="C67" s="393"/>
      <c r="D67" s="194"/>
      <c r="E67" s="194"/>
      <c r="F67" s="194"/>
      <c r="G67" s="194"/>
      <c r="H67" s="194"/>
      <c r="I67" s="194"/>
      <c r="J67" s="194"/>
      <c r="K67" s="194"/>
      <c r="L67" s="194"/>
      <c r="M67" s="53"/>
      <c r="N67" s="53"/>
      <c r="O67" s="53"/>
      <c r="P67" s="53"/>
      <c r="Q67" s="312"/>
      <c r="R67" s="313"/>
      <c r="S67" s="313"/>
      <c r="T67" s="118"/>
      <c r="U67" s="13"/>
      <c r="V67" s="13"/>
    </row>
    <row r="68" spans="1:22" ht="18.75" customHeight="1" x14ac:dyDescent="0.25">
      <c r="A68" s="13"/>
      <c r="B68" s="307"/>
      <c r="C68" s="344" t="s">
        <v>31</v>
      </c>
      <c r="D68" s="345"/>
      <c r="E68" s="345"/>
      <c r="F68" s="345"/>
      <c r="G68" s="345"/>
      <c r="H68" s="345"/>
      <c r="I68" s="345"/>
      <c r="J68" s="345"/>
      <c r="K68" s="345"/>
      <c r="L68" s="345"/>
      <c r="M68" s="345"/>
      <c r="N68" s="345"/>
      <c r="O68" s="345"/>
      <c r="P68" s="345"/>
      <c r="Q68" s="345"/>
      <c r="R68" s="345"/>
      <c r="S68" s="345"/>
      <c r="T68" s="346"/>
      <c r="U68" s="13"/>
      <c r="V68" s="13"/>
    </row>
    <row r="69" spans="1:22" ht="18.75" customHeight="1" thickBot="1" x14ac:dyDescent="0.3">
      <c r="A69" s="13"/>
      <c r="B69" s="307"/>
      <c r="C69" s="341"/>
      <c r="D69" s="342"/>
      <c r="E69" s="342"/>
      <c r="F69" s="342"/>
      <c r="G69" s="342"/>
      <c r="H69" s="342"/>
      <c r="I69" s="342"/>
      <c r="J69" s="342"/>
      <c r="K69" s="342"/>
      <c r="L69" s="342"/>
      <c r="M69" s="342"/>
      <c r="N69" s="342"/>
      <c r="O69" s="342"/>
      <c r="P69" s="342"/>
      <c r="Q69" s="342"/>
      <c r="R69" s="342"/>
      <c r="S69" s="342"/>
      <c r="T69" s="343"/>
      <c r="U69" s="13"/>
      <c r="V69" s="13"/>
    </row>
    <row r="70" spans="1:22" ht="18.75" customHeight="1" x14ac:dyDescent="0.25">
      <c r="A70" s="13"/>
      <c r="B70" s="307"/>
      <c r="C70" s="347" t="s">
        <v>32</v>
      </c>
      <c r="D70" s="190" t="str">
        <f>D17</f>
        <v>Seated OHP</v>
      </c>
      <c r="E70" s="190">
        <f>$G$7</f>
        <v>6</v>
      </c>
      <c r="F70" s="190">
        <f>MROUND($C$7*$H$7,$C$9)</f>
        <v>40</v>
      </c>
      <c r="G70" s="190">
        <f>$I$7</f>
        <v>6</v>
      </c>
      <c r="H70" s="190">
        <f>MROUND($C$7*$J$7,$C$9)</f>
        <v>40</v>
      </c>
      <c r="I70" s="190">
        <f>$K$7</f>
        <v>6</v>
      </c>
      <c r="J70" s="190">
        <f>MROUND($C$7*$L$7,$C$9)</f>
        <v>45</v>
      </c>
      <c r="K70" s="190">
        <f>$M$7</f>
        <v>6</v>
      </c>
      <c r="L70" s="190">
        <f>MROUND($C$7*$N$7,$C$9)</f>
        <v>45</v>
      </c>
      <c r="M70" s="48"/>
      <c r="N70" s="48"/>
      <c r="O70" s="48"/>
      <c r="P70" s="48"/>
      <c r="Q70" s="350"/>
      <c r="R70" s="394"/>
      <c r="S70" s="394"/>
      <c r="T70" s="351"/>
      <c r="U70" s="13"/>
      <c r="V70" s="13"/>
    </row>
    <row r="71" spans="1:22" ht="18.75" customHeight="1" x14ac:dyDescent="0.25">
      <c r="A71" s="13"/>
      <c r="B71" s="307"/>
      <c r="C71" s="363"/>
      <c r="D71" s="196" t="str">
        <f>START!$C$11</f>
        <v>Incline Bench Press</v>
      </c>
      <c r="E71" s="196">
        <f>$G$4</f>
        <v>10</v>
      </c>
      <c r="F71" s="196">
        <f>IF(D35="Bench Press",MROUND($C$4*$H$6,$C$9),MROUND($C$4*$H$6*85%,$C$9))</f>
        <v>45</v>
      </c>
      <c r="G71" s="196">
        <f>$I$4</f>
        <v>10</v>
      </c>
      <c r="H71" s="196">
        <f>IF(D35="Bench Press",MROUND($C$4*$J$6,$C$9),MROUND($C$4*$J$6*85%,$C$9))</f>
        <v>45</v>
      </c>
      <c r="I71" s="196">
        <f>$K$4</f>
        <v>10</v>
      </c>
      <c r="J71" s="196">
        <f>IF(D35="Bench Press",MROUND($C$4*$L$6,$C$9),MROUND($C$4*$L$6*85%,$C$9))</f>
        <v>45</v>
      </c>
      <c r="K71" s="43"/>
      <c r="L71" s="43"/>
      <c r="M71" s="43"/>
      <c r="N71" s="43"/>
      <c r="O71" s="43"/>
      <c r="P71" s="43"/>
      <c r="Q71" s="395"/>
      <c r="R71" s="396"/>
      <c r="S71" s="396"/>
      <c r="T71" s="397"/>
      <c r="U71" s="13"/>
      <c r="V71" s="13"/>
    </row>
    <row r="72" spans="1:22" ht="18.75" customHeight="1" x14ac:dyDescent="0.25">
      <c r="A72" s="13"/>
      <c r="B72" s="307"/>
      <c r="C72" s="363"/>
      <c r="D72" s="196" t="str">
        <f>START!$C$15</f>
        <v>Lateral Dumbbell Raise</v>
      </c>
      <c r="E72" s="196">
        <v>10</v>
      </c>
      <c r="F72" s="44"/>
      <c r="G72" s="196">
        <v>10</v>
      </c>
      <c r="H72" s="44"/>
      <c r="I72" s="196">
        <v>10</v>
      </c>
      <c r="J72" s="44"/>
      <c r="K72" s="148" t="s">
        <v>19</v>
      </c>
      <c r="L72" s="44"/>
      <c r="M72" s="43"/>
      <c r="N72" s="43"/>
      <c r="O72" s="43"/>
      <c r="P72" s="43"/>
      <c r="Q72" s="295" t="s">
        <v>18</v>
      </c>
      <c r="R72" s="296"/>
      <c r="S72" s="296"/>
      <c r="T72" s="114" t="str">
        <f>IFERROR(E71+G71+I71+E73+G73+I73+K73,"?")</f>
        <v>?</v>
      </c>
      <c r="U72" s="13"/>
      <c r="V72" s="13"/>
    </row>
    <row r="73" spans="1:22" ht="18.75" customHeight="1" x14ac:dyDescent="0.25">
      <c r="A73" s="13"/>
      <c r="B73" s="307"/>
      <c r="C73" s="363"/>
      <c r="D73" s="196" t="str">
        <f>START!$C$12</f>
        <v>Cable Crossovers</v>
      </c>
      <c r="E73" s="196">
        <v>12</v>
      </c>
      <c r="F73" s="44"/>
      <c r="G73" s="196">
        <v>12</v>
      </c>
      <c r="H73" s="44"/>
      <c r="I73" s="196">
        <v>12</v>
      </c>
      <c r="J73" s="44"/>
      <c r="K73" s="148" t="s">
        <v>21</v>
      </c>
      <c r="L73" s="44"/>
      <c r="M73" s="43"/>
      <c r="N73" s="43"/>
      <c r="O73" s="43"/>
      <c r="P73" s="43"/>
      <c r="Q73" s="295" t="s">
        <v>20</v>
      </c>
      <c r="R73" s="296"/>
      <c r="S73" s="296"/>
      <c r="T73" s="114" t="str">
        <f>IFERROR(E70+G70+I70+E72+G72+I72+K72,"?")</f>
        <v>?</v>
      </c>
      <c r="U73" s="13"/>
      <c r="V73" s="13"/>
    </row>
    <row r="74" spans="1:22" ht="18.75" customHeight="1" thickBot="1" x14ac:dyDescent="0.3">
      <c r="A74" s="13"/>
      <c r="B74" s="307"/>
      <c r="C74" s="364"/>
      <c r="D74" s="198" t="str">
        <f>START!$C$13</f>
        <v>Dips</v>
      </c>
      <c r="E74" s="198">
        <v>12</v>
      </c>
      <c r="F74" s="52"/>
      <c r="G74" s="198">
        <v>12</v>
      </c>
      <c r="H74" s="52"/>
      <c r="I74" s="198">
        <v>12</v>
      </c>
      <c r="J74" s="52"/>
      <c r="K74" s="149" t="s">
        <v>21</v>
      </c>
      <c r="L74" s="52"/>
      <c r="M74" s="53"/>
      <c r="N74" s="53"/>
      <c r="O74" s="53"/>
      <c r="P74" s="53"/>
      <c r="Q74" s="354" t="s">
        <v>22</v>
      </c>
      <c r="R74" s="355"/>
      <c r="S74" s="355"/>
      <c r="T74" s="115" t="str">
        <f>IFERROR(E74+G74+I74+K74,"?")</f>
        <v>?</v>
      </c>
      <c r="U74" s="13"/>
      <c r="V74" s="13"/>
    </row>
    <row r="75" spans="1:22" ht="18.75" customHeight="1" x14ac:dyDescent="0.25">
      <c r="A75" s="13"/>
      <c r="B75" s="307"/>
      <c r="C75" s="297" t="s">
        <v>191</v>
      </c>
      <c r="D75" s="137" t="str">
        <f>START!$F$11</f>
        <v>Deadlift</v>
      </c>
      <c r="E75" s="137">
        <f>$G$7</f>
        <v>6</v>
      </c>
      <c r="F75" s="137">
        <f>MROUND($C$6*$H$7,$C$9)</f>
        <v>90</v>
      </c>
      <c r="G75" s="137">
        <f>$I$7</f>
        <v>6</v>
      </c>
      <c r="H75" s="137">
        <f>MROUND($C$6*$J$7,$C$9)</f>
        <v>90</v>
      </c>
      <c r="I75" s="137">
        <f>$K$7</f>
        <v>6</v>
      </c>
      <c r="J75" s="137">
        <f>MROUND($C$6*$L$7,$C$9)</f>
        <v>95</v>
      </c>
      <c r="K75" s="137">
        <f>$M$7</f>
        <v>6</v>
      </c>
      <c r="L75" s="137">
        <f>MROUND($C$6*$N$7,$C$9)</f>
        <v>95</v>
      </c>
      <c r="M75" s="48"/>
      <c r="N75" s="48"/>
      <c r="O75" s="48"/>
      <c r="P75" s="48"/>
      <c r="Q75" s="300"/>
      <c r="R75" s="301"/>
      <c r="S75" s="301"/>
      <c r="T75" s="302"/>
      <c r="U75" s="13"/>
      <c r="V75" s="13"/>
    </row>
    <row r="76" spans="1:22" ht="18.75" customHeight="1" x14ac:dyDescent="0.25">
      <c r="A76" s="13"/>
      <c r="B76" s="307"/>
      <c r="C76" s="298"/>
      <c r="D76" s="189" t="str">
        <f>START!$C$24</f>
        <v>Barbell Shrugs</v>
      </c>
      <c r="E76" s="189">
        <v>8</v>
      </c>
      <c r="F76" s="44"/>
      <c r="G76" s="189">
        <v>8</v>
      </c>
      <c r="H76" s="44"/>
      <c r="I76" s="189">
        <v>8</v>
      </c>
      <c r="J76" s="44"/>
      <c r="K76" s="43"/>
      <c r="L76" s="43"/>
      <c r="M76" s="43"/>
      <c r="N76" s="43"/>
      <c r="O76" s="43"/>
      <c r="P76" s="43"/>
      <c r="Q76" s="303"/>
      <c r="R76" s="304"/>
      <c r="S76" s="304"/>
      <c r="T76" s="305"/>
      <c r="U76" s="13"/>
      <c r="V76" s="13"/>
    </row>
    <row r="77" spans="1:22" ht="18.75" customHeight="1" x14ac:dyDescent="0.25">
      <c r="A77" s="13"/>
      <c r="B77" s="307"/>
      <c r="C77" s="298"/>
      <c r="D77" s="189" t="str">
        <f>START!$C$18</f>
        <v>Pull-Ups</v>
      </c>
      <c r="E77" s="189">
        <v>10</v>
      </c>
      <c r="F77" s="44"/>
      <c r="G77" s="148" t="s">
        <v>19</v>
      </c>
      <c r="H77" s="44"/>
      <c r="I77" s="43"/>
      <c r="J77" s="43"/>
      <c r="K77" s="43"/>
      <c r="L77" s="43"/>
      <c r="M77" s="43"/>
      <c r="N77" s="43"/>
      <c r="O77" s="43"/>
      <c r="P77" s="43"/>
      <c r="Q77" s="316" t="s">
        <v>24</v>
      </c>
      <c r="R77" s="315"/>
      <c r="S77" s="315"/>
      <c r="T77" s="51" t="str">
        <f>IFERROR(+G78+E78+E77+G77,"?")</f>
        <v>?</v>
      </c>
      <c r="U77" s="13"/>
      <c r="V77" s="13"/>
    </row>
    <row r="78" spans="1:22" ht="18.75" customHeight="1" x14ac:dyDescent="0.25">
      <c r="A78" s="13"/>
      <c r="B78" s="307"/>
      <c r="C78" s="298"/>
      <c r="D78" s="189" t="str">
        <f>START!$C$20</f>
        <v>T-Bar Rows</v>
      </c>
      <c r="E78" s="189">
        <v>10</v>
      </c>
      <c r="F78" s="44"/>
      <c r="G78" s="148" t="s">
        <v>19</v>
      </c>
      <c r="H78" s="44"/>
      <c r="I78" s="43"/>
      <c r="J78" s="43"/>
      <c r="K78" s="43"/>
      <c r="L78" s="43"/>
      <c r="M78" s="43"/>
      <c r="N78" s="43"/>
      <c r="O78" s="43"/>
      <c r="P78" s="43"/>
      <c r="Q78" s="314" t="s">
        <v>26</v>
      </c>
      <c r="R78" s="315"/>
      <c r="S78" s="315"/>
      <c r="T78" s="51">
        <f>IFERROR(E76+G76+I76,"?")</f>
        <v>24</v>
      </c>
      <c r="U78" s="13"/>
      <c r="V78" s="13"/>
    </row>
    <row r="79" spans="1:22" ht="18.75" customHeight="1" thickBot="1" x14ac:dyDescent="0.3">
      <c r="A79" s="13"/>
      <c r="B79" s="307"/>
      <c r="C79" s="299"/>
      <c r="D79" s="197" t="str">
        <f>START!$C$22</f>
        <v>Preacher Curls</v>
      </c>
      <c r="E79" s="197">
        <v>12</v>
      </c>
      <c r="F79" s="52"/>
      <c r="G79" s="197">
        <v>12</v>
      </c>
      <c r="H79" s="52"/>
      <c r="I79" s="197">
        <v>12</v>
      </c>
      <c r="J79" s="52"/>
      <c r="K79" s="149" t="s">
        <v>21</v>
      </c>
      <c r="L79" s="52"/>
      <c r="M79" s="53"/>
      <c r="N79" s="53"/>
      <c r="O79" s="53"/>
      <c r="P79" s="53"/>
      <c r="Q79" s="293" t="s">
        <v>27</v>
      </c>
      <c r="R79" s="294"/>
      <c r="S79" s="294"/>
      <c r="T79" s="54" t="str">
        <f>IFERROR(E79+G79+I79+K79,"?")</f>
        <v>?</v>
      </c>
      <c r="U79" s="13"/>
      <c r="V79" s="13"/>
    </row>
    <row r="80" spans="1:22" ht="18.75" customHeight="1" x14ac:dyDescent="0.25">
      <c r="A80" s="13"/>
      <c r="B80" s="307"/>
      <c r="C80" s="290" t="s">
        <v>94</v>
      </c>
      <c r="D80" s="191" t="str">
        <f>D27</f>
        <v>Squat</v>
      </c>
      <c r="E80" s="191">
        <f>$G$8</f>
        <v>10</v>
      </c>
      <c r="F80" s="191">
        <f>MROUND($C$5*$H$8,$C$9)</f>
        <v>70</v>
      </c>
      <c r="G80" s="191">
        <f>$I$8</f>
        <v>10</v>
      </c>
      <c r="H80" s="191">
        <f>MROUND($C$5*$J$8,$C$9)</f>
        <v>70</v>
      </c>
      <c r="I80" s="191">
        <f>$K$8</f>
        <v>10</v>
      </c>
      <c r="J80" s="191">
        <f>MROUND($C$5*$L$8,$C$9)</f>
        <v>70</v>
      </c>
      <c r="K80" s="9"/>
      <c r="L80" s="48"/>
      <c r="M80" s="48"/>
      <c r="N80" s="48"/>
      <c r="O80" s="48"/>
      <c r="P80" s="48"/>
      <c r="Q80" s="336"/>
      <c r="R80" s="337"/>
      <c r="S80" s="337"/>
      <c r="T80" s="129"/>
      <c r="U80" s="13"/>
      <c r="V80" s="13"/>
    </row>
    <row r="81" spans="1:22" ht="18.75" customHeight="1" x14ac:dyDescent="0.25">
      <c r="A81" s="13"/>
      <c r="B81" s="307"/>
      <c r="C81" s="291"/>
      <c r="D81" s="192" t="str">
        <f>START!$C$29</f>
        <v>Stiff-Leg Deadlifts</v>
      </c>
      <c r="E81" s="192">
        <v>10</v>
      </c>
      <c r="F81" s="44"/>
      <c r="G81" s="192">
        <v>10</v>
      </c>
      <c r="H81" s="44"/>
      <c r="I81" s="148" t="s">
        <v>19</v>
      </c>
      <c r="J81" s="44"/>
      <c r="K81" s="43"/>
      <c r="L81" s="43"/>
      <c r="M81" s="43"/>
      <c r="N81" s="43"/>
      <c r="O81" s="43"/>
      <c r="P81" s="43"/>
      <c r="Q81" s="310" t="s">
        <v>28</v>
      </c>
      <c r="R81" s="311"/>
      <c r="S81" s="311"/>
      <c r="T81" s="117" t="str">
        <f>IFERROR(G82+I82+K82+E80+G80+I80+E82,"?")</f>
        <v>?</v>
      </c>
      <c r="U81" s="13"/>
      <c r="V81" s="13"/>
    </row>
    <row r="82" spans="1:22" ht="18.75" customHeight="1" x14ac:dyDescent="0.25">
      <c r="A82" s="13"/>
      <c r="B82" s="307"/>
      <c r="C82" s="291"/>
      <c r="D82" s="247" t="str">
        <f>START!$C$27</f>
        <v>Leg Extensions</v>
      </c>
      <c r="E82" s="192">
        <v>12</v>
      </c>
      <c r="F82" s="44"/>
      <c r="G82" s="192">
        <v>12</v>
      </c>
      <c r="H82" s="44"/>
      <c r="I82" s="192">
        <v>12</v>
      </c>
      <c r="J82" s="44"/>
      <c r="K82" s="148" t="s">
        <v>21</v>
      </c>
      <c r="L82" s="44"/>
      <c r="M82" s="43"/>
      <c r="N82" s="43"/>
      <c r="O82" s="43"/>
      <c r="P82" s="43"/>
      <c r="Q82" s="310" t="s">
        <v>29</v>
      </c>
      <c r="R82" s="311"/>
      <c r="S82" s="311"/>
      <c r="T82" s="117" t="str">
        <f>IFERROR(E83+G83+I83+K83+E81+G81+I81+K81,"?")</f>
        <v>?</v>
      </c>
      <c r="U82" s="13"/>
      <c r="V82" s="13"/>
    </row>
    <row r="83" spans="1:22" ht="18.75" customHeight="1" x14ac:dyDescent="0.25">
      <c r="A83" s="13"/>
      <c r="B83" s="307"/>
      <c r="C83" s="291"/>
      <c r="D83" s="192" t="str">
        <f>START!$C$28</f>
        <v>Lying Leg Curls</v>
      </c>
      <c r="E83" s="192">
        <v>12</v>
      </c>
      <c r="F83" s="44"/>
      <c r="G83" s="192">
        <v>12</v>
      </c>
      <c r="H83" s="44"/>
      <c r="I83" s="192">
        <v>12</v>
      </c>
      <c r="J83" s="45"/>
      <c r="K83" s="148" t="s">
        <v>21</v>
      </c>
      <c r="L83" s="45"/>
      <c r="M83" s="43"/>
      <c r="N83" s="43"/>
      <c r="O83" s="43"/>
      <c r="P83" s="43"/>
      <c r="Q83" s="310" t="s">
        <v>30</v>
      </c>
      <c r="R83" s="311"/>
      <c r="S83" s="311"/>
      <c r="T83" s="117" t="str">
        <f>IFERROR(E84+G84+I84+K84,"?")</f>
        <v>?</v>
      </c>
      <c r="U83" s="13"/>
      <c r="V83" s="13"/>
    </row>
    <row r="84" spans="1:22" ht="18.75" customHeight="1" thickBot="1" x14ac:dyDescent="0.3">
      <c r="A84" s="13"/>
      <c r="B84" s="307"/>
      <c r="C84" s="292"/>
      <c r="D84" s="194" t="str">
        <f>START!$C$30</f>
        <v>Standing Calve Raises</v>
      </c>
      <c r="E84" s="194">
        <v>12</v>
      </c>
      <c r="F84" s="55"/>
      <c r="G84" s="194">
        <v>12</v>
      </c>
      <c r="H84" s="55"/>
      <c r="I84" s="194">
        <v>12</v>
      </c>
      <c r="J84" s="55"/>
      <c r="K84" s="149" t="s">
        <v>21</v>
      </c>
      <c r="L84" s="55"/>
      <c r="M84" s="53"/>
      <c r="N84" s="53"/>
      <c r="O84" s="53"/>
      <c r="P84" s="53"/>
      <c r="Q84" s="193"/>
      <c r="R84" s="194"/>
      <c r="S84" s="194"/>
      <c r="T84" s="118"/>
      <c r="U84" s="13"/>
      <c r="V84" s="13"/>
    </row>
    <row r="85" spans="1:22" ht="18.75" customHeight="1" x14ac:dyDescent="0.25">
      <c r="A85" s="13"/>
      <c r="B85" s="307"/>
      <c r="C85" s="338" t="s">
        <v>31</v>
      </c>
      <c r="D85" s="339"/>
      <c r="E85" s="339"/>
      <c r="F85" s="339"/>
      <c r="G85" s="339"/>
      <c r="H85" s="339"/>
      <c r="I85" s="339"/>
      <c r="J85" s="339"/>
      <c r="K85" s="339"/>
      <c r="L85" s="339"/>
      <c r="M85" s="339"/>
      <c r="N85" s="339"/>
      <c r="O85" s="339"/>
      <c r="P85" s="339"/>
      <c r="Q85" s="339"/>
      <c r="R85" s="339"/>
      <c r="S85" s="339"/>
      <c r="T85" s="340"/>
      <c r="U85" s="13"/>
      <c r="V85" s="13"/>
    </row>
    <row r="86" spans="1:22" ht="18.75" customHeight="1" thickBot="1" x14ac:dyDescent="0.3">
      <c r="A86" s="13"/>
      <c r="B86" s="308"/>
      <c r="C86" s="341"/>
      <c r="D86" s="342"/>
      <c r="E86" s="342"/>
      <c r="F86" s="342"/>
      <c r="G86" s="342"/>
      <c r="H86" s="342"/>
      <c r="I86" s="342"/>
      <c r="J86" s="342"/>
      <c r="K86" s="342"/>
      <c r="L86" s="342"/>
      <c r="M86" s="342"/>
      <c r="N86" s="342"/>
      <c r="O86" s="342"/>
      <c r="P86" s="342"/>
      <c r="Q86" s="342"/>
      <c r="R86" s="342"/>
      <c r="S86" s="342"/>
      <c r="T86" s="343"/>
      <c r="U86" s="13"/>
      <c r="V86" s="13"/>
    </row>
    <row r="87" spans="1:22" ht="18.75" customHeight="1" thickBot="1" x14ac:dyDescent="0.35">
      <c r="A87" s="13"/>
      <c r="B87" s="57" t="s">
        <v>114</v>
      </c>
      <c r="C87" s="188" t="s">
        <v>15</v>
      </c>
      <c r="D87" s="188" t="s">
        <v>16</v>
      </c>
      <c r="E87" s="309" t="s">
        <v>0</v>
      </c>
      <c r="F87" s="309"/>
      <c r="G87" s="309" t="s">
        <v>1</v>
      </c>
      <c r="H87" s="309"/>
      <c r="I87" s="309" t="s">
        <v>2</v>
      </c>
      <c r="J87" s="309"/>
      <c r="K87" s="309" t="s">
        <v>3</v>
      </c>
      <c r="L87" s="309"/>
      <c r="M87" s="309" t="s">
        <v>4</v>
      </c>
      <c r="N87" s="309"/>
      <c r="O87" s="309" t="s">
        <v>5</v>
      </c>
      <c r="P87" s="309"/>
      <c r="Q87" s="309"/>
      <c r="R87" s="309"/>
      <c r="S87" s="309"/>
      <c r="T87" s="335"/>
      <c r="U87" s="13"/>
      <c r="V87" s="13"/>
    </row>
    <row r="88" spans="1:22" ht="18.75" customHeight="1" x14ac:dyDescent="0.25">
      <c r="A88" s="13"/>
      <c r="B88" s="306" t="s">
        <v>117</v>
      </c>
      <c r="C88" s="347" t="s">
        <v>92</v>
      </c>
      <c r="D88" s="190" t="str">
        <f>D16</f>
        <v>Bench Press</v>
      </c>
      <c r="E88" s="190">
        <f>$G$9</f>
        <v>4</v>
      </c>
      <c r="F88" s="190">
        <f>MROUND($C$4*$H$9,$C$9)</f>
        <v>75</v>
      </c>
      <c r="G88" s="190">
        <f>$I$9</f>
        <v>4</v>
      </c>
      <c r="H88" s="190">
        <f>MROUND($C$4*$J$9,$C$9)</f>
        <v>75</v>
      </c>
      <c r="I88" s="190">
        <f>$K$9</f>
        <v>4</v>
      </c>
      <c r="J88" s="190">
        <f>MROUND($C$4*$L$9,$C$9)</f>
        <v>75</v>
      </c>
      <c r="K88" s="190">
        <f>$M$9</f>
        <v>4</v>
      </c>
      <c r="L88" s="190">
        <f>MROUND($C$4*$N$9,$C$9)</f>
        <v>75</v>
      </c>
      <c r="M88" s="190">
        <f>$O$9</f>
        <v>4</v>
      </c>
      <c r="N88" s="190">
        <f>MROUND($C$4*$P$9,$C$9)</f>
        <v>75</v>
      </c>
      <c r="O88" s="48"/>
      <c r="P88" s="48"/>
      <c r="Q88" s="120"/>
      <c r="R88" s="121"/>
      <c r="S88" s="121"/>
      <c r="T88" s="122"/>
      <c r="U88" s="13"/>
      <c r="V88" s="13"/>
    </row>
    <row r="89" spans="1:22" ht="18.75" customHeight="1" x14ac:dyDescent="0.25">
      <c r="A89" s="13"/>
      <c r="B89" s="307"/>
      <c r="C89" s="348"/>
      <c r="D89" s="196" t="str">
        <f>D17</f>
        <v>Seated OHP</v>
      </c>
      <c r="E89" s="196">
        <f>$G$10</f>
        <v>10</v>
      </c>
      <c r="F89" s="196">
        <f>MROUND($C$7*$H$10,$C$9)</f>
        <v>35</v>
      </c>
      <c r="G89" s="196">
        <f>$I$10</f>
        <v>10</v>
      </c>
      <c r="H89" s="196">
        <f>MROUND($C$7*$J$10,$C$9)</f>
        <v>35</v>
      </c>
      <c r="I89" s="196">
        <f>$K$10</f>
        <v>10</v>
      </c>
      <c r="J89" s="196">
        <f>MROUND($C$7*$L$10,$C$9)</f>
        <v>35</v>
      </c>
      <c r="K89" s="43"/>
      <c r="L89" s="43"/>
      <c r="M89" s="43"/>
      <c r="N89" s="43"/>
      <c r="O89" s="43"/>
      <c r="P89" s="43"/>
      <c r="Q89" s="123"/>
      <c r="R89" s="124"/>
      <c r="S89" s="124"/>
      <c r="T89" s="125"/>
      <c r="U89" s="13"/>
      <c r="V89" s="13"/>
    </row>
    <row r="90" spans="1:22" ht="18.75" customHeight="1" x14ac:dyDescent="0.25">
      <c r="A90" s="13"/>
      <c r="B90" s="307"/>
      <c r="C90" s="348"/>
      <c r="D90" s="196" t="str">
        <f>D54</f>
        <v>Dumbbell Bench Press</v>
      </c>
      <c r="E90" s="196">
        <v>8</v>
      </c>
      <c r="F90" s="44"/>
      <c r="G90" s="196">
        <v>8</v>
      </c>
      <c r="H90" s="44"/>
      <c r="I90" s="196">
        <v>8</v>
      </c>
      <c r="J90" s="44"/>
      <c r="K90" s="196">
        <v>8</v>
      </c>
      <c r="L90" s="44"/>
      <c r="M90" s="43"/>
      <c r="N90" s="43"/>
      <c r="O90" s="43"/>
      <c r="P90" s="43"/>
      <c r="Q90" s="295"/>
      <c r="R90" s="296"/>
      <c r="S90" s="296"/>
      <c r="T90" s="398"/>
      <c r="U90" s="13"/>
      <c r="V90" s="13"/>
    </row>
    <row r="91" spans="1:22" ht="18.75" customHeight="1" x14ac:dyDescent="0.25">
      <c r="A91" s="13"/>
      <c r="B91" s="307"/>
      <c r="C91" s="348"/>
      <c r="D91" s="196" t="str">
        <f>D55</f>
        <v>Lateral Cable Raise</v>
      </c>
      <c r="E91" s="196">
        <v>10</v>
      </c>
      <c r="F91" s="44"/>
      <c r="G91" s="196">
        <v>10</v>
      </c>
      <c r="H91" s="44"/>
      <c r="I91" s="148" t="s">
        <v>19</v>
      </c>
      <c r="J91" s="44"/>
      <c r="K91" s="43"/>
      <c r="L91" s="43"/>
      <c r="M91" s="43"/>
      <c r="N91" s="43"/>
      <c r="O91" s="43"/>
      <c r="P91" s="43"/>
      <c r="Q91" s="295" t="s">
        <v>18</v>
      </c>
      <c r="R91" s="296"/>
      <c r="S91" s="296"/>
      <c r="T91" s="114">
        <f>IFERROR(E88+G88+I88+E90+G90+I90+K90,"?")</f>
        <v>44</v>
      </c>
      <c r="U91" s="13"/>
      <c r="V91" s="13"/>
    </row>
    <row r="92" spans="1:22" ht="18.75" customHeight="1" x14ac:dyDescent="0.25">
      <c r="A92" s="13"/>
      <c r="B92" s="307"/>
      <c r="C92" s="348"/>
      <c r="D92" s="196" t="str">
        <f>D56</f>
        <v>Cable Rear Lateral Raise</v>
      </c>
      <c r="E92" s="196">
        <v>12</v>
      </c>
      <c r="F92" s="45"/>
      <c r="G92" s="196">
        <v>12</v>
      </c>
      <c r="H92" s="45"/>
      <c r="I92" s="148" t="s">
        <v>21</v>
      </c>
      <c r="J92" s="45"/>
      <c r="K92" s="43"/>
      <c r="L92" s="43"/>
      <c r="M92" s="43"/>
      <c r="N92" s="43"/>
      <c r="O92" s="43"/>
      <c r="P92" s="43"/>
      <c r="Q92" s="295" t="s">
        <v>20</v>
      </c>
      <c r="R92" s="296"/>
      <c r="S92" s="296"/>
      <c r="T92" s="114" t="str">
        <f>IFERROR(E89+G89+I89+E91+G91+I91+E92+G92+I92,"?")</f>
        <v>?</v>
      </c>
      <c r="U92" s="13"/>
      <c r="V92" s="13"/>
    </row>
    <row r="93" spans="1:22" ht="18.75" customHeight="1" thickBot="1" x14ac:dyDescent="0.3">
      <c r="A93" s="13"/>
      <c r="B93" s="307"/>
      <c r="C93" s="349"/>
      <c r="D93" s="198" t="str">
        <f t="shared" ref="D93" si="2">D57</f>
        <v>Cable Tricep Extensions</v>
      </c>
      <c r="E93" s="198">
        <v>12</v>
      </c>
      <c r="F93" s="55"/>
      <c r="G93" s="198">
        <v>12</v>
      </c>
      <c r="H93" s="55"/>
      <c r="I93" s="198">
        <v>12</v>
      </c>
      <c r="J93" s="55"/>
      <c r="K93" s="149" t="s">
        <v>21</v>
      </c>
      <c r="L93" s="55"/>
      <c r="M93" s="53"/>
      <c r="N93" s="53"/>
      <c r="O93" s="53"/>
      <c r="P93" s="53"/>
      <c r="Q93" s="354" t="s">
        <v>22</v>
      </c>
      <c r="R93" s="355"/>
      <c r="S93" s="355"/>
      <c r="T93" s="115" t="str">
        <f>IFERROR(E93+G93+I93+K93,"?")</f>
        <v>?</v>
      </c>
      <c r="U93" s="13"/>
      <c r="V93" s="13"/>
    </row>
    <row r="94" spans="1:22" ht="18.75" customHeight="1" x14ac:dyDescent="0.25">
      <c r="A94" s="13"/>
      <c r="B94" s="307"/>
      <c r="C94" s="297" t="s">
        <v>190</v>
      </c>
      <c r="D94" s="98" t="s">
        <v>23</v>
      </c>
      <c r="E94" s="137">
        <v>10</v>
      </c>
      <c r="F94" s="47"/>
      <c r="G94" s="137">
        <v>10</v>
      </c>
      <c r="H94" s="47"/>
      <c r="I94" s="137">
        <v>10</v>
      </c>
      <c r="J94" s="47"/>
      <c r="K94" s="48"/>
      <c r="L94" s="48"/>
      <c r="M94" s="48"/>
      <c r="N94" s="48"/>
      <c r="O94" s="48"/>
      <c r="P94" s="48"/>
      <c r="Q94" s="136"/>
      <c r="R94" s="137"/>
      <c r="S94" s="137"/>
      <c r="T94" s="49"/>
      <c r="U94" s="13"/>
      <c r="V94" s="13"/>
    </row>
    <row r="95" spans="1:22" ht="18.75" customHeight="1" x14ac:dyDescent="0.25">
      <c r="A95" s="13"/>
      <c r="B95" s="307"/>
      <c r="C95" s="298"/>
      <c r="D95" s="189" t="str">
        <f>START!$C$19</f>
        <v>Lat Pulldowns</v>
      </c>
      <c r="E95" s="189">
        <v>12</v>
      </c>
      <c r="F95" s="50"/>
      <c r="G95" s="189">
        <v>12</v>
      </c>
      <c r="H95" s="50"/>
      <c r="I95" s="189">
        <v>12</v>
      </c>
      <c r="J95" s="50"/>
      <c r="K95" s="148" t="s">
        <v>21</v>
      </c>
      <c r="L95" s="50"/>
      <c r="M95" s="43"/>
      <c r="N95" s="43"/>
      <c r="O95" s="43"/>
      <c r="P95" s="43"/>
      <c r="Q95" s="314" t="s">
        <v>24</v>
      </c>
      <c r="R95" s="315"/>
      <c r="S95" s="315"/>
      <c r="T95" s="51" t="str">
        <f>IFERROR(G95+I95+K95+E95+E96+G96+I96+K96,"?")</f>
        <v>?</v>
      </c>
      <c r="U95" s="13"/>
      <c r="V95" s="13"/>
    </row>
    <row r="96" spans="1:22" ht="18.75" customHeight="1" x14ac:dyDescent="0.25">
      <c r="A96" s="13"/>
      <c r="B96" s="307"/>
      <c r="C96" s="298"/>
      <c r="D96" s="189" t="str">
        <f>START!$C$21</f>
        <v>Machine Rows</v>
      </c>
      <c r="E96" s="189">
        <v>12</v>
      </c>
      <c r="F96" s="50"/>
      <c r="G96" s="189">
        <v>12</v>
      </c>
      <c r="H96" s="50"/>
      <c r="I96" s="189">
        <v>12</v>
      </c>
      <c r="J96" s="50"/>
      <c r="K96" s="148" t="s">
        <v>21</v>
      </c>
      <c r="L96" s="50"/>
      <c r="M96" s="43"/>
      <c r="N96" s="43"/>
      <c r="O96" s="43"/>
      <c r="P96" s="43"/>
      <c r="Q96" s="314" t="s">
        <v>25</v>
      </c>
      <c r="R96" s="315"/>
      <c r="S96" s="315"/>
      <c r="T96" s="51">
        <f>IFERROR(G94+I94+K94+E94,"?")</f>
        <v>30</v>
      </c>
      <c r="U96" s="13"/>
      <c r="V96" s="13"/>
    </row>
    <row r="97" spans="1:22" ht="18.75" customHeight="1" x14ac:dyDescent="0.25">
      <c r="A97" s="13"/>
      <c r="B97" s="307"/>
      <c r="C97" s="298"/>
      <c r="D97" s="189" t="str">
        <f>START!$C$25</f>
        <v>Dumbbell Shrugs</v>
      </c>
      <c r="E97" s="189">
        <v>12</v>
      </c>
      <c r="F97" s="50"/>
      <c r="G97" s="189">
        <v>12</v>
      </c>
      <c r="H97" s="50"/>
      <c r="I97" s="189">
        <v>12</v>
      </c>
      <c r="J97" s="50"/>
      <c r="K97" s="148" t="s">
        <v>21</v>
      </c>
      <c r="L97" s="50"/>
      <c r="M97" s="43"/>
      <c r="N97" s="43"/>
      <c r="O97" s="43"/>
      <c r="P97" s="43"/>
      <c r="Q97" s="314" t="s">
        <v>26</v>
      </c>
      <c r="R97" s="315"/>
      <c r="S97" s="315"/>
      <c r="T97" s="51" t="str">
        <f>IFERROR(E97+G97+I97+K97,"?")</f>
        <v>?</v>
      </c>
      <c r="U97" s="13"/>
      <c r="V97" s="13"/>
    </row>
    <row r="98" spans="1:22" ht="18.75" customHeight="1" thickBot="1" x14ac:dyDescent="0.3">
      <c r="A98" s="13"/>
      <c r="B98" s="307"/>
      <c r="C98" s="299"/>
      <c r="D98" s="197" t="str">
        <f>START!$C$23</f>
        <v>Dumbbell Curls</v>
      </c>
      <c r="E98" s="197">
        <v>12</v>
      </c>
      <c r="F98" s="52"/>
      <c r="G98" s="197">
        <v>12</v>
      </c>
      <c r="H98" s="52"/>
      <c r="I98" s="197">
        <v>12</v>
      </c>
      <c r="J98" s="52"/>
      <c r="K98" s="149" t="s">
        <v>21</v>
      </c>
      <c r="L98" s="52"/>
      <c r="M98" s="53"/>
      <c r="N98" s="53"/>
      <c r="O98" s="53"/>
      <c r="P98" s="53"/>
      <c r="Q98" s="293" t="s">
        <v>27</v>
      </c>
      <c r="R98" s="294"/>
      <c r="S98" s="294"/>
      <c r="T98" s="54" t="str">
        <f>IFERROR(E98+G98+I98+K98,"?")</f>
        <v>?</v>
      </c>
      <c r="U98" s="13"/>
      <c r="V98" s="13"/>
    </row>
    <row r="99" spans="1:22" ht="18.75" customHeight="1" x14ac:dyDescent="0.25">
      <c r="A99" s="13"/>
      <c r="B99" s="307"/>
      <c r="C99" s="290" t="s">
        <v>93</v>
      </c>
      <c r="D99" s="191" t="str">
        <f>D27</f>
        <v>Squat</v>
      </c>
      <c r="E99" s="191">
        <f>$G$9</f>
        <v>4</v>
      </c>
      <c r="F99" s="191">
        <f>MROUND($C$5*$H$9,$C$9)</f>
        <v>95</v>
      </c>
      <c r="G99" s="191">
        <f>$I$9</f>
        <v>4</v>
      </c>
      <c r="H99" s="191">
        <f>MROUND($C$5*$J$9,$C$9)</f>
        <v>95</v>
      </c>
      <c r="I99" s="191">
        <f>$K$9</f>
        <v>4</v>
      </c>
      <c r="J99" s="191">
        <f>MROUND($C$5*$L$9,$C$9)</f>
        <v>95</v>
      </c>
      <c r="K99" s="191">
        <f>$M$9</f>
        <v>4</v>
      </c>
      <c r="L99" s="191">
        <f>MROUND($C$5*$N$9,$C$9)</f>
        <v>95</v>
      </c>
      <c r="M99" s="191">
        <f>$O$9</f>
        <v>4</v>
      </c>
      <c r="N99" s="191">
        <f>MROUND($C$5*$P$9,$C$9)</f>
        <v>95</v>
      </c>
      <c r="O99" s="48"/>
      <c r="P99" s="48"/>
      <c r="Q99" s="130"/>
      <c r="R99" s="131"/>
      <c r="S99" s="131"/>
      <c r="T99" s="132"/>
      <c r="U99" s="13"/>
      <c r="V99" s="13"/>
    </row>
    <row r="100" spans="1:22" ht="18.75" customHeight="1" x14ac:dyDescent="0.25">
      <c r="A100" s="13"/>
      <c r="B100" s="307"/>
      <c r="C100" s="291"/>
      <c r="D100" s="192" t="str">
        <f>START!$C$26</f>
        <v>Leg Press</v>
      </c>
      <c r="E100" s="192">
        <v>10</v>
      </c>
      <c r="F100" s="44"/>
      <c r="G100" s="192">
        <v>10</v>
      </c>
      <c r="H100" s="44"/>
      <c r="I100" s="148" t="s">
        <v>19</v>
      </c>
      <c r="J100" s="44"/>
      <c r="K100" s="43"/>
      <c r="L100" s="43"/>
      <c r="M100" s="43"/>
      <c r="N100" s="43"/>
      <c r="O100" s="43"/>
      <c r="P100" s="43"/>
      <c r="Q100" s="179"/>
      <c r="R100" s="180"/>
      <c r="S100" s="180"/>
      <c r="T100" s="181"/>
      <c r="U100" s="13"/>
      <c r="V100" s="13"/>
    </row>
    <row r="101" spans="1:22" ht="18.75" customHeight="1" x14ac:dyDescent="0.25">
      <c r="A101" s="13"/>
      <c r="B101" s="307"/>
      <c r="C101" s="291"/>
      <c r="D101" s="192" t="str">
        <f>START!$C$28</f>
        <v>Lying Leg Curls</v>
      </c>
      <c r="E101" s="192">
        <v>12</v>
      </c>
      <c r="F101" s="44"/>
      <c r="G101" s="192">
        <v>12</v>
      </c>
      <c r="H101" s="44"/>
      <c r="I101" s="192">
        <v>12</v>
      </c>
      <c r="J101" s="44"/>
      <c r="K101" s="148" t="s">
        <v>21</v>
      </c>
      <c r="L101" s="44"/>
      <c r="M101" s="43"/>
      <c r="N101" s="43"/>
      <c r="O101" s="43"/>
      <c r="P101" s="43"/>
      <c r="Q101" s="310" t="s">
        <v>28</v>
      </c>
      <c r="R101" s="311"/>
      <c r="S101" s="311"/>
      <c r="T101" s="117" t="str">
        <f>IFERROR(E99+G99+I99+E100+G100+I100,"?")</f>
        <v>?</v>
      </c>
      <c r="U101" s="13"/>
      <c r="V101" s="13"/>
    </row>
    <row r="102" spans="1:22" ht="18.75" customHeight="1" x14ac:dyDescent="0.25">
      <c r="A102" s="13"/>
      <c r="B102" s="307"/>
      <c r="C102" s="291"/>
      <c r="D102" s="192" t="str">
        <f>START!$C$30</f>
        <v>Standing Calve Raises</v>
      </c>
      <c r="E102" s="192">
        <v>12</v>
      </c>
      <c r="F102" s="44"/>
      <c r="G102" s="192">
        <v>12</v>
      </c>
      <c r="H102" s="44"/>
      <c r="I102" s="192">
        <v>12</v>
      </c>
      <c r="J102" s="44"/>
      <c r="K102" s="148" t="s">
        <v>21</v>
      </c>
      <c r="L102" s="44"/>
      <c r="M102" s="43"/>
      <c r="N102" s="43"/>
      <c r="O102" s="43"/>
      <c r="P102" s="43"/>
      <c r="Q102" s="310" t="s">
        <v>29</v>
      </c>
      <c r="R102" s="311"/>
      <c r="S102" s="311"/>
      <c r="T102" s="117" t="str">
        <f>IFERROR(E101+G101+I101+K101,"?")</f>
        <v>?</v>
      </c>
      <c r="U102" s="13"/>
      <c r="V102" s="13"/>
    </row>
    <row r="103" spans="1:22" ht="18.75" customHeight="1" thickBot="1" x14ac:dyDescent="0.3">
      <c r="A103" s="13"/>
      <c r="B103" s="307"/>
      <c r="C103" s="292"/>
      <c r="D103" s="194"/>
      <c r="E103" s="194"/>
      <c r="F103" s="194"/>
      <c r="G103" s="194"/>
      <c r="H103" s="194"/>
      <c r="I103" s="194"/>
      <c r="J103" s="194"/>
      <c r="K103" s="194"/>
      <c r="L103" s="194"/>
      <c r="M103" s="53"/>
      <c r="N103" s="53"/>
      <c r="O103" s="53"/>
      <c r="P103" s="53"/>
      <c r="Q103" s="312" t="s">
        <v>30</v>
      </c>
      <c r="R103" s="313"/>
      <c r="S103" s="313"/>
      <c r="T103" s="118" t="str">
        <f>IFERROR(E102+G102+I102+K102,"?")</f>
        <v>?</v>
      </c>
      <c r="U103" s="13"/>
      <c r="V103" s="13"/>
    </row>
    <row r="104" spans="1:22" ht="18.75" customHeight="1" x14ac:dyDescent="0.25">
      <c r="A104" s="13"/>
      <c r="B104" s="307"/>
      <c r="C104" s="345" t="s">
        <v>31</v>
      </c>
      <c r="D104" s="345"/>
      <c r="E104" s="345"/>
      <c r="F104" s="345"/>
      <c r="G104" s="345"/>
      <c r="H104" s="345"/>
      <c r="I104" s="345"/>
      <c r="J104" s="345"/>
      <c r="K104" s="345"/>
      <c r="L104" s="345"/>
      <c r="M104" s="345"/>
      <c r="N104" s="345"/>
      <c r="O104" s="345"/>
      <c r="P104" s="345"/>
      <c r="Q104" s="345"/>
      <c r="R104" s="345"/>
      <c r="S104" s="345"/>
      <c r="T104" s="346"/>
      <c r="U104" s="13"/>
      <c r="V104" s="13"/>
    </row>
    <row r="105" spans="1:22" ht="18.75" customHeight="1" thickBot="1" x14ac:dyDescent="0.3">
      <c r="A105" s="13"/>
      <c r="B105" s="307"/>
      <c r="C105" s="345"/>
      <c r="D105" s="345"/>
      <c r="E105" s="345"/>
      <c r="F105" s="345"/>
      <c r="G105" s="345"/>
      <c r="H105" s="345"/>
      <c r="I105" s="345"/>
      <c r="J105" s="345"/>
      <c r="K105" s="345"/>
      <c r="L105" s="345"/>
      <c r="M105" s="345"/>
      <c r="N105" s="345"/>
      <c r="O105" s="345"/>
      <c r="P105" s="345"/>
      <c r="Q105" s="345"/>
      <c r="R105" s="345"/>
      <c r="S105" s="345"/>
      <c r="T105" s="346"/>
      <c r="U105" s="13"/>
      <c r="V105" s="13"/>
    </row>
    <row r="106" spans="1:22" ht="18.75" customHeight="1" x14ac:dyDescent="0.25">
      <c r="A106" s="13"/>
      <c r="B106" s="307"/>
      <c r="C106" s="347" t="s">
        <v>32</v>
      </c>
      <c r="D106" s="190" t="str">
        <f>D17</f>
        <v>Seated OHP</v>
      </c>
      <c r="E106" s="190">
        <f>$G$9</f>
        <v>4</v>
      </c>
      <c r="F106" s="190">
        <f>MROUND($C$7*$H$9,$C$9)</f>
        <v>45</v>
      </c>
      <c r="G106" s="190">
        <f>$I$9</f>
        <v>4</v>
      </c>
      <c r="H106" s="190">
        <f>MROUND($C$7*$J$9,$C$9)</f>
        <v>45</v>
      </c>
      <c r="I106" s="190">
        <f>$K$9</f>
        <v>4</v>
      </c>
      <c r="J106" s="190">
        <f>MROUND($C$7*$L$9,$C$9)</f>
        <v>45</v>
      </c>
      <c r="K106" s="190">
        <f>$M$9</f>
        <v>4</v>
      </c>
      <c r="L106" s="190">
        <f>MROUND($C$7*$N$9,$C$9)</f>
        <v>45</v>
      </c>
      <c r="M106" s="190">
        <f>$O$9</f>
        <v>4</v>
      </c>
      <c r="N106" s="190">
        <f>MROUND($C$7*$P$9,$C$9)</f>
        <v>45</v>
      </c>
      <c r="O106" s="48"/>
      <c r="P106" s="48"/>
      <c r="Q106" s="120"/>
      <c r="R106" s="121"/>
      <c r="S106" s="121"/>
      <c r="T106" s="122"/>
      <c r="U106" s="13"/>
      <c r="V106" s="13"/>
    </row>
    <row r="107" spans="1:22" ht="18.75" customHeight="1" x14ac:dyDescent="0.25">
      <c r="A107" s="13"/>
      <c r="B107" s="307"/>
      <c r="C107" s="363"/>
      <c r="D107" s="196" t="str">
        <f>START!$C$11</f>
        <v>Incline Bench Press</v>
      </c>
      <c r="E107" s="196">
        <f>$G$4</f>
        <v>10</v>
      </c>
      <c r="F107" s="196">
        <f>IF(D35="Bench Press",MROUND($C$4*$H$8,$C$9),MROUND($C$4*$H$8*85%,$C$9))</f>
        <v>45</v>
      </c>
      <c r="G107" s="196">
        <f>$I$4</f>
        <v>10</v>
      </c>
      <c r="H107" s="196">
        <f>IF(D35="Bench Press",MROUND($C$4*$J$8,$C$9),MROUND($C$4*$J$8*85%,$C$9))</f>
        <v>45</v>
      </c>
      <c r="I107" s="196">
        <f>$K$4</f>
        <v>10</v>
      </c>
      <c r="J107" s="196">
        <f>IF(D35="Bench Press",MROUND($C$4*$L$8,$C$9),MROUND($C$4*$L$8*85%,$C$9))</f>
        <v>45</v>
      </c>
      <c r="K107" s="43"/>
      <c r="L107" s="43"/>
      <c r="M107" s="43"/>
      <c r="N107" s="43"/>
      <c r="O107" s="43"/>
      <c r="P107" s="43"/>
      <c r="Q107" s="123"/>
      <c r="R107" s="124"/>
      <c r="S107" s="124"/>
      <c r="T107" s="125"/>
      <c r="U107" s="13"/>
      <c r="V107" s="13"/>
    </row>
    <row r="108" spans="1:22" ht="18.75" customHeight="1" x14ac:dyDescent="0.25">
      <c r="A108" s="13"/>
      <c r="B108" s="307"/>
      <c r="C108" s="363"/>
      <c r="D108" s="196" t="str">
        <f>START!$C$15</f>
        <v>Lateral Dumbbell Raise</v>
      </c>
      <c r="E108" s="196">
        <v>10</v>
      </c>
      <c r="F108" s="44"/>
      <c r="G108" s="196">
        <v>10</v>
      </c>
      <c r="H108" s="44"/>
      <c r="I108" s="196">
        <v>10</v>
      </c>
      <c r="J108" s="44"/>
      <c r="K108" s="148" t="s">
        <v>19</v>
      </c>
      <c r="L108" s="44"/>
      <c r="M108" s="43"/>
      <c r="N108" s="43"/>
      <c r="O108" s="43"/>
      <c r="P108" s="43"/>
      <c r="Q108" s="295" t="s">
        <v>18</v>
      </c>
      <c r="R108" s="296"/>
      <c r="S108" s="296"/>
      <c r="T108" s="114" t="str">
        <f>IFERROR(E107+G107+I107+E109+G109+I109+K109,"?")</f>
        <v>?</v>
      </c>
      <c r="U108" s="13"/>
      <c r="V108" s="13"/>
    </row>
    <row r="109" spans="1:22" ht="18.75" customHeight="1" x14ac:dyDescent="0.25">
      <c r="A109" s="13"/>
      <c r="B109" s="307"/>
      <c r="C109" s="363"/>
      <c r="D109" s="196" t="str">
        <f>START!$C$12</f>
        <v>Cable Crossovers</v>
      </c>
      <c r="E109" s="196">
        <v>12</v>
      </c>
      <c r="F109" s="44"/>
      <c r="G109" s="196">
        <v>12</v>
      </c>
      <c r="H109" s="44"/>
      <c r="I109" s="196">
        <v>12</v>
      </c>
      <c r="J109" s="44"/>
      <c r="K109" s="148" t="s">
        <v>21</v>
      </c>
      <c r="L109" s="44"/>
      <c r="M109" s="43"/>
      <c r="N109" s="43"/>
      <c r="O109" s="43"/>
      <c r="P109" s="43"/>
      <c r="Q109" s="295" t="s">
        <v>20</v>
      </c>
      <c r="R109" s="296"/>
      <c r="S109" s="296"/>
      <c r="T109" s="114" t="str">
        <f>IFERROR(E106+G106+I106+E108+G108+I108+K108,"?")</f>
        <v>?</v>
      </c>
      <c r="U109" s="13"/>
      <c r="V109" s="13"/>
    </row>
    <row r="110" spans="1:22" ht="18.75" customHeight="1" thickBot="1" x14ac:dyDescent="0.3">
      <c r="A110" s="13"/>
      <c r="B110" s="307"/>
      <c r="C110" s="364"/>
      <c r="D110" s="198" t="str">
        <f>START!$C$13</f>
        <v>Dips</v>
      </c>
      <c r="E110" s="198">
        <v>12</v>
      </c>
      <c r="F110" s="52"/>
      <c r="G110" s="198">
        <v>12</v>
      </c>
      <c r="H110" s="52"/>
      <c r="I110" s="198">
        <v>12</v>
      </c>
      <c r="J110" s="52"/>
      <c r="K110" s="149" t="s">
        <v>21</v>
      </c>
      <c r="L110" s="52"/>
      <c r="M110" s="53"/>
      <c r="N110" s="53"/>
      <c r="O110" s="53"/>
      <c r="P110" s="53"/>
      <c r="Q110" s="354" t="s">
        <v>22</v>
      </c>
      <c r="R110" s="355"/>
      <c r="S110" s="355"/>
      <c r="T110" s="115" t="str">
        <f>IFERROR(E110+G110+I110+K110,"?")</f>
        <v>?</v>
      </c>
      <c r="U110" s="13"/>
      <c r="V110" s="13"/>
    </row>
    <row r="111" spans="1:22" ht="18.75" customHeight="1" x14ac:dyDescent="0.25">
      <c r="A111" s="13"/>
      <c r="B111" s="307"/>
      <c r="C111" s="297" t="s">
        <v>191</v>
      </c>
      <c r="D111" s="137" t="str">
        <f>START!$F$11</f>
        <v>Deadlift</v>
      </c>
      <c r="E111" s="137">
        <f>$G$9</f>
        <v>4</v>
      </c>
      <c r="F111" s="137">
        <f>MROUND($C$6*$H$9,$C$9)</f>
        <v>100</v>
      </c>
      <c r="G111" s="137">
        <f>$I$9</f>
        <v>4</v>
      </c>
      <c r="H111" s="137">
        <f>MROUND($C$6*$J$9,$C$9)</f>
        <v>100</v>
      </c>
      <c r="I111" s="137">
        <f>$K$9</f>
        <v>4</v>
      </c>
      <c r="J111" s="137">
        <f>MROUND($C$6*$L$9,$C$9)</f>
        <v>100</v>
      </c>
      <c r="K111" s="137">
        <f>$M$9</f>
        <v>4</v>
      </c>
      <c r="L111" s="137">
        <f>MROUND($C$6*$N$9,$C$9)</f>
        <v>100</v>
      </c>
      <c r="M111" s="137">
        <f>$O$9</f>
        <v>4</v>
      </c>
      <c r="N111" s="137">
        <f>MROUND($C$6*$P$9,$C$9)</f>
        <v>100</v>
      </c>
      <c r="O111" s="48"/>
      <c r="P111" s="48"/>
      <c r="Q111" s="182"/>
      <c r="R111" s="183"/>
      <c r="S111" s="183"/>
      <c r="T111" s="184"/>
      <c r="U111" s="13"/>
      <c r="V111" s="13"/>
    </row>
    <row r="112" spans="1:22" ht="18.75" customHeight="1" x14ac:dyDescent="0.25">
      <c r="A112" s="13"/>
      <c r="B112" s="307"/>
      <c r="C112" s="298"/>
      <c r="D112" s="189" t="str">
        <f>START!$C$24</f>
        <v>Barbell Shrugs</v>
      </c>
      <c r="E112" s="189">
        <v>8</v>
      </c>
      <c r="F112" s="44"/>
      <c r="G112" s="189">
        <v>8</v>
      </c>
      <c r="H112" s="44"/>
      <c r="I112" s="189">
        <v>8</v>
      </c>
      <c r="J112" s="44"/>
      <c r="K112" s="43"/>
      <c r="L112" s="43"/>
      <c r="M112" s="43"/>
      <c r="N112" s="43"/>
      <c r="O112" s="43"/>
      <c r="P112" s="43"/>
      <c r="Q112" s="185"/>
      <c r="R112" s="186"/>
      <c r="S112" s="186"/>
      <c r="T112" s="187"/>
      <c r="U112" s="13"/>
      <c r="V112" s="13"/>
    </row>
    <row r="113" spans="1:22" ht="18.75" customHeight="1" x14ac:dyDescent="0.25">
      <c r="A113" s="13"/>
      <c r="B113" s="307"/>
      <c r="C113" s="298"/>
      <c r="D113" s="189" t="str">
        <f>START!$C$18</f>
        <v>Pull-Ups</v>
      </c>
      <c r="E113" s="189">
        <v>10</v>
      </c>
      <c r="F113" s="44"/>
      <c r="G113" s="148" t="s">
        <v>19</v>
      </c>
      <c r="H113" s="44"/>
      <c r="I113" s="43"/>
      <c r="J113" s="43"/>
      <c r="K113" s="43"/>
      <c r="L113" s="43"/>
      <c r="M113" s="43"/>
      <c r="N113" s="43"/>
      <c r="O113" s="43"/>
      <c r="P113" s="43"/>
      <c r="Q113" s="316" t="s">
        <v>24</v>
      </c>
      <c r="R113" s="315"/>
      <c r="S113" s="315"/>
      <c r="T113" s="51" t="str">
        <f>IFERROR(+G114+E114+E113+G113,"?")</f>
        <v>?</v>
      </c>
      <c r="U113" s="13"/>
      <c r="V113" s="13"/>
    </row>
    <row r="114" spans="1:22" ht="18.75" customHeight="1" x14ac:dyDescent="0.25">
      <c r="A114" s="13"/>
      <c r="B114" s="307"/>
      <c r="C114" s="298"/>
      <c r="D114" s="189" t="str">
        <f>START!$C$20</f>
        <v>T-Bar Rows</v>
      </c>
      <c r="E114" s="189">
        <v>10</v>
      </c>
      <c r="F114" s="44"/>
      <c r="G114" s="148" t="s">
        <v>19</v>
      </c>
      <c r="H114" s="44"/>
      <c r="I114" s="43"/>
      <c r="J114" s="43"/>
      <c r="K114" s="43"/>
      <c r="L114" s="43"/>
      <c r="M114" s="43"/>
      <c r="N114" s="43"/>
      <c r="O114" s="43"/>
      <c r="P114" s="43"/>
      <c r="Q114" s="314" t="s">
        <v>26</v>
      </c>
      <c r="R114" s="315"/>
      <c r="S114" s="315"/>
      <c r="T114" s="51">
        <f>IFERROR(E112+G112+I112,"?")</f>
        <v>24</v>
      </c>
      <c r="U114" s="13"/>
      <c r="V114" s="13"/>
    </row>
    <row r="115" spans="1:22" ht="18.75" customHeight="1" thickBot="1" x14ac:dyDescent="0.3">
      <c r="A115" s="13"/>
      <c r="B115" s="307"/>
      <c r="C115" s="299"/>
      <c r="D115" s="197" t="str">
        <f>START!$C$22</f>
        <v>Preacher Curls</v>
      </c>
      <c r="E115" s="197">
        <v>12</v>
      </c>
      <c r="F115" s="52"/>
      <c r="G115" s="197">
        <v>12</v>
      </c>
      <c r="H115" s="52"/>
      <c r="I115" s="197">
        <v>12</v>
      </c>
      <c r="J115" s="52"/>
      <c r="K115" s="149" t="s">
        <v>21</v>
      </c>
      <c r="L115" s="52"/>
      <c r="M115" s="53"/>
      <c r="N115" s="53"/>
      <c r="O115" s="53"/>
      <c r="P115" s="53"/>
      <c r="Q115" s="293" t="s">
        <v>27</v>
      </c>
      <c r="R115" s="294"/>
      <c r="S115" s="294"/>
      <c r="T115" s="54" t="str">
        <f>IFERROR(E115+G115+I115+K115,"?")</f>
        <v>?</v>
      </c>
      <c r="U115" s="13"/>
      <c r="V115" s="13"/>
    </row>
    <row r="116" spans="1:22" ht="18.75" customHeight="1" x14ac:dyDescent="0.25">
      <c r="A116" s="13"/>
      <c r="B116" s="307"/>
      <c r="C116" s="290" t="s">
        <v>94</v>
      </c>
      <c r="D116" s="191" t="str">
        <f>D27</f>
        <v>Squat</v>
      </c>
      <c r="E116" s="191">
        <f>$G$10</f>
        <v>10</v>
      </c>
      <c r="F116" s="191">
        <f>MROUND($C$5*$H$10,$C$9)</f>
        <v>70</v>
      </c>
      <c r="G116" s="191">
        <f>$I$10</f>
        <v>10</v>
      </c>
      <c r="H116" s="191">
        <f>MROUND($C$5*$J$10,$C$9)</f>
        <v>70</v>
      </c>
      <c r="I116" s="191">
        <f>$K$10</f>
        <v>10</v>
      </c>
      <c r="J116" s="191">
        <f>MROUND($C$5*$L$10,$C$9)</f>
        <v>70</v>
      </c>
      <c r="K116" s="48"/>
      <c r="L116" s="48"/>
      <c r="M116" s="48"/>
      <c r="N116" s="48"/>
      <c r="O116" s="48"/>
      <c r="P116" s="48"/>
      <c r="Q116" s="336"/>
      <c r="R116" s="337"/>
      <c r="S116" s="337"/>
      <c r="T116" s="129"/>
      <c r="U116" s="13"/>
      <c r="V116" s="13"/>
    </row>
    <row r="117" spans="1:22" ht="18.75" customHeight="1" x14ac:dyDescent="0.25">
      <c r="A117" s="13"/>
      <c r="B117" s="307"/>
      <c r="C117" s="291"/>
      <c r="D117" s="192" t="str">
        <f>START!$C$29</f>
        <v>Stiff-Leg Deadlifts</v>
      </c>
      <c r="E117" s="192">
        <v>10</v>
      </c>
      <c r="F117" s="44"/>
      <c r="G117" s="192">
        <v>10</v>
      </c>
      <c r="H117" s="44"/>
      <c r="I117" s="148" t="s">
        <v>19</v>
      </c>
      <c r="J117" s="44"/>
      <c r="K117" s="43"/>
      <c r="L117" s="43"/>
      <c r="M117" s="43"/>
      <c r="N117" s="43"/>
      <c r="O117" s="43"/>
      <c r="P117" s="43"/>
      <c r="Q117" s="310" t="s">
        <v>28</v>
      </c>
      <c r="R117" s="311"/>
      <c r="S117" s="311"/>
      <c r="T117" s="117" t="str">
        <f>IFERROR(G118+I118+K118+E116+G116+I116+E118,"?")</f>
        <v>?</v>
      </c>
      <c r="U117" s="13"/>
      <c r="V117" s="13"/>
    </row>
    <row r="118" spans="1:22" ht="18.75" customHeight="1" x14ac:dyDescent="0.25">
      <c r="A118" s="13"/>
      <c r="B118" s="307"/>
      <c r="C118" s="291"/>
      <c r="D118" s="247" t="str">
        <f>START!$C$27</f>
        <v>Leg Extensions</v>
      </c>
      <c r="E118" s="192">
        <v>12</v>
      </c>
      <c r="F118" s="44"/>
      <c r="G118" s="192">
        <v>12</v>
      </c>
      <c r="H118" s="44"/>
      <c r="I118" s="192">
        <v>12</v>
      </c>
      <c r="J118" s="44"/>
      <c r="K118" s="148" t="s">
        <v>21</v>
      </c>
      <c r="L118" s="44"/>
      <c r="M118" s="43"/>
      <c r="N118" s="43"/>
      <c r="O118" s="43"/>
      <c r="P118" s="43"/>
      <c r="Q118" s="310" t="s">
        <v>29</v>
      </c>
      <c r="R118" s="311"/>
      <c r="S118" s="311"/>
      <c r="T118" s="117" t="str">
        <f>IFERROR(E119+G119+I119+K119+E117+G117+I117+K117,"?")</f>
        <v>?</v>
      </c>
      <c r="U118" s="13"/>
      <c r="V118" s="13"/>
    </row>
    <row r="119" spans="1:22" ht="18.75" customHeight="1" x14ac:dyDescent="0.25">
      <c r="A119" s="13"/>
      <c r="B119" s="307"/>
      <c r="C119" s="291"/>
      <c r="D119" s="192" t="str">
        <f>START!$C$28</f>
        <v>Lying Leg Curls</v>
      </c>
      <c r="E119" s="192">
        <v>12</v>
      </c>
      <c r="F119" s="44"/>
      <c r="G119" s="192">
        <v>12</v>
      </c>
      <c r="H119" s="44"/>
      <c r="I119" s="192">
        <v>12</v>
      </c>
      <c r="J119" s="45"/>
      <c r="K119" s="148" t="s">
        <v>21</v>
      </c>
      <c r="L119" s="45"/>
      <c r="M119" s="43"/>
      <c r="N119" s="43"/>
      <c r="O119" s="43"/>
      <c r="P119" s="43"/>
      <c r="Q119" s="310" t="s">
        <v>30</v>
      </c>
      <c r="R119" s="311"/>
      <c r="S119" s="311"/>
      <c r="T119" s="117" t="str">
        <f>IFERROR(E120+G120+I120+K120,"?")</f>
        <v>?</v>
      </c>
      <c r="U119" s="13"/>
      <c r="V119" s="13"/>
    </row>
    <row r="120" spans="1:22" ht="18.75" customHeight="1" thickBot="1" x14ac:dyDescent="0.3">
      <c r="A120" s="13"/>
      <c r="B120" s="307"/>
      <c r="C120" s="292"/>
      <c r="D120" s="194" t="str">
        <f>START!$C$30</f>
        <v>Standing Calve Raises</v>
      </c>
      <c r="E120" s="194">
        <v>12</v>
      </c>
      <c r="F120" s="55"/>
      <c r="G120" s="194">
        <v>12</v>
      </c>
      <c r="H120" s="55"/>
      <c r="I120" s="194">
        <v>12</v>
      </c>
      <c r="J120" s="55"/>
      <c r="K120" s="149" t="s">
        <v>21</v>
      </c>
      <c r="L120" s="55"/>
      <c r="M120" s="53"/>
      <c r="N120" s="53"/>
      <c r="O120" s="53"/>
      <c r="P120" s="53"/>
      <c r="Q120" s="193"/>
      <c r="R120" s="194"/>
      <c r="S120" s="194"/>
      <c r="T120" s="118"/>
      <c r="U120" s="13"/>
      <c r="V120" s="13"/>
    </row>
    <row r="121" spans="1:22" ht="18.75" customHeight="1" x14ac:dyDescent="0.25">
      <c r="A121" s="13"/>
      <c r="B121" s="307"/>
      <c r="C121" s="344" t="s">
        <v>31</v>
      </c>
      <c r="D121" s="345"/>
      <c r="E121" s="345"/>
      <c r="F121" s="345"/>
      <c r="G121" s="345"/>
      <c r="H121" s="345"/>
      <c r="I121" s="345"/>
      <c r="J121" s="345"/>
      <c r="K121" s="345"/>
      <c r="L121" s="345"/>
      <c r="M121" s="345"/>
      <c r="N121" s="345"/>
      <c r="O121" s="345"/>
      <c r="P121" s="345"/>
      <c r="Q121" s="345"/>
      <c r="R121" s="345"/>
      <c r="S121" s="345"/>
      <c r="T121" s="346"/>
      <c r="U121" s="13"/>
      <c r="V121" s="13"/>
    </row>
    <row r="122" spans="1:22" ht="18.75" customHeight="1" thickBot="1" x14ac:dyDescent="0.3">
      <c r="A122" s="13"/>
      <c r="B122" s="308"/>
      <c r="C122" s="341"/>
      <c r="D122" s="342"/>
      <c r="E122" s="342"/>
      <c r="F122" s="342"/>
      <c r="G122" s="342"/>
      <c r="H122" s="342"/>
      <c r="I122" s="342"/>
      <c r="J122" s="342"/>
      <c r="K122" s="342"/>
      <c r="L122" s="342"/>
      <c r="M122" s="342"/>
      <c r="N122" s="342"/>
      <c r="O122" s="342"/>
      <c r="P122" s="342"/>
      <c r="Q122" s="342"/>
      <c r="R122" s="342"/>
      <c r="S122" s="342"/>
      <c r="T122" s="343"/>
      <c r="U122" s="13"/>
      <c r="V122" s="13"/>
    </row>
    <row r="123" spans="1:22" ht="18.75" customHeight="1" thickBot="1" x14ac:dyDescent="0.35">
      <c r="A123" s="13"/>
      <c r="B123" s="57" t="s">
        <v>114</v>
      </c>
      <c r="C123" s="188" t="s">
        <v>15</v>
      </c>
      <c r="D123" s="188" t="s">
        <v>16</v>
      </c>
      <c r="E123" s="309" t="s">
        <v>0</v>
      </c>
      <c r="F123" s="309"/>
      <c r="G123" s="309" t="s">
        <v>1</v>
      </c>
      <c r="H123" s="309"/>
      <c r="I123" s="309" t="s">
        <v>2</v>
      </c>
      <c r="J123" s="309"/>
      <c r="K123" s="309" t="s">
        <v>3</v>
      </c>
      <c r="L123" s="309"/>
      <c r="M123" s="309" t="s">
        <v>4</v>
      </c>
      <c r="N123" s="309"/>
      <c r="O123" s="309" t="s">
        <v>5</v>
      </c>
      <c r="P123" s="309"/>
      <c r="Q123" s="309"/>
      <c r="R123" s="309"/>
      <c r="S123" s="309"/>
      <c r="T123" s="335"/>
      <c r="U123" s="13"/>
      <c r="V123" s="13"/>
    </row>
    <row r="124" spans="1:22" ht="18.75" customHeight="1" x14ac:dyDescent="0.25">
      <c r="A124" s="13"/>
      <c r="B124" s="306" t="s">
        <v>118</v>
      </c>
      <c r="C124" s="347" t="s">
        <v>92</v>
      </c>
      <c r="D124" s="190" t="str">
        <f>D16</f>
        <v>Bench Press</v>
      </c>
      <c r="E124" s="151" t="str">
        <f>$G$11</f>
        <v>2+</v>
      </c>
      <c r="F124" s="190">
        <f>MROUND($C$4*$H$11,$C$9)</f>
        <v>80</v>
      </c>
      <c r="G124" s="190">
        <f>$I$11</f>
        <v>2</v>
      </c>
      <c r="H124" s="190">
        <f>MROUND($C$4*$J$11,$C$9)</f>
        <v>80</v>
      </c>
      <c r="I124" s="190">
        <f>$K$11</f>
        <v>2</v>
      </c>
      <c r="J124" s="190">
        <f>MROUND($C$4*$L$11,$C$9)</f>
        <v>75</v>
      </c>
      <c r="K124" s="190">
        <f>$M$11</f>
        <v>2</v>
      </c>
      <c r="L124" s="190">
        <f>MROUND($C$4*$N$11,$C$9)</f>
        <v>75</v>
      </c>
      <c r="M124" s="190">
        <f>$O$11</f>
        <v>2</v>
      </c>
      <c r="N124" s="190">
        <f>MROUND($C$4*$P$11,$C$9)</f>
        <v>75</v>
      </c>
      <c r="O124" s="190">
        <f>$Q$11</f>
        <v>2</v>
      </c>
      <c r="P124" s="190">
        <f>MROUND($C$4*$R$11,$C$9)</f>
        <v>75</v>
      </c>
      <c r="Q124" s="350" t="s">
        <v>11</v>
      </c>
      <c r="R124" s="351"/>
      <c r="S124" s="321" t="str">
        <f>IFERROR(F124/VLOOKUP(E124,Config!$C:$G,5,FALSE),"?")</f>
        <v>?</v>
      </c>
      <c r="T124" s="322"/>
      <c r="U124" s="13"/>
      <c r="V124" s="13"/>
    </row>
    <row r="125" spans="1:22" ht="18.75" customHeight="1" thickBot="1" x14ac:dyDescent="0.3">
      <c r="A125" s="13"/>
      <c r="B125" s="307"/>
      <c r="C125" s="348"/>
      <c r="D125" s="196" t="str">
        <f>D17</f>
        <v>Seated OHP</v>
      </c>
      <c r="E125" s="196">
        <f>$G$10</f>
        <v>10</v>
      </c>
      <c r="F125" s="196">
        <f>MROUND($C$7*$H$10,$C$9)</f>
        <v>35</v>
      </c>
      <c r="G125" s="196">
        <f>$I$10</f>
        <v>10</v>
      </c>
      <c r="H125" s="196">
        <f>MROUND($C$7*$J$10,$C$9)</f>
        <v>35</v>
      </c>
      <c r="I125" s="196">
        <f>$K$10</f>
        <v>10</v>
      </c>
      <c r="J125" s="196">
        <f>MROUND($C$7*$L$10,$C$9)</f>
        <v>35</v>
      </c>
      <c r="K125" s="43"/>
      <c r="L125" s="43"/>
      <c r="M125" s="43"/>
      <c r="N125" s="43"/>
      <c r="O125" s="43"/>
      <c r="P125" s="43"/>
      <c r="Q125" s="352"/>
      <c r="R125" s="353"/>
      <c r="S125" s="323"/>
      <c r="T125" s="324"/>
      <c r="U125" s="13"/>
      <c r="V125" s="13"/>
    </row>
    <row r="126" spans="1:22" ht="18.75" customHeight="1" x14ac:dyDescent="0.25">
      <c r="A126" s="13"/>
      <c r="B126" s="307"/>
      <c r="C126" s="348"/>
      <c r="D126" s="196" t="str">
        <f>D90</f>
        <v>Dumbbell Bench Press</v>
      </c>
      <c r="E126" s="196">
        <v>8</v>
      </c>
      <c r="F126" s="44"/>
      <c r="G126" s="196">
        <v>8</v>
      </c>
      <c r="H126" s="44"/>
      <c r="I126" s="196">
        <v>8</v>
      </c>
      <c r="J126" s="44"/>
      <c r="K126" s="196">
        <v>8</v>
      </c>
      <c r="L126" s="44"/>
      <c r="M126" s="43"/>
      <c r="N126" s="43"/>
      <c r="O126" s="43"/>
      <c r="P126" s="43"/>
      <c r="Q126" s="360"/>
      <c r="R126" s="361"/>
      <c r="S126" s="361"/>
      <c r="T126" s="362"/>
      <c r="U126" s="13"/>
      <c r="V126" s="13"/>
    </row>
    <row r="127" spans="1:22" ht="18.75" customHeight="1" x14ac:dyDescent="0.25">
      <c r="A127" s="13"/>
      <c r="B127" s="307"/>
      <c r="C127" s="348"/>
      <c r="D127" s="196" t="str">
        <f t="shared" ref="D127:D129" si="3">D91</f>
        <v>Lateral Cable Raise</v>
      </c>
      <c r="E127" s="196">
        <v>10</v>
      </c>
      <c r="F127" s="44"/>
      <c r="G127" s="196">
        <v>10</v>
      </c>
      <c r="H127" s="44"/>
      <c r="I127" s="148" t="s">
        <v>19</v>
      </c>
      <c r="J127" s="44"/>
      <c r="K127" s="43"/>
      <c r="L127" s="43"/>
      <c r="M127" s="43"/>
      <c r="N127" s="43"/>
      <c r="O127" s="43"/>
      <c r="P127" s="43"/>
      <c r="Q127" s="295" t="s">
        <v>18</v>
      </c>
      <c r="R127" s="296"/>
      <c r="S127" s="296"/>
      <c r="T127" s="114" t="str">
        <f>IFERROR(E124+G124+I124+E126+G126+I126+K126,"?")</f>
        <v>?</v>
      </c>
      <c r="U127" s="13"/>
      <c r="V127" s="13"/>
    </row>
    <row r="128" spans="1:22" ht="18.75" customHeight="1" x14ac:dyDescent="0.25">
      <c r="A128" s="13"/>
      <c r="B128" s="307"/>
      <c r="C128" s="348"/>
      <c r="D128" s="196" t="str">
        <f t="shared" si="3"/>
        <v>Cable Rear Lateral Raise</v>
      </c>
      <c r="E128" s="196">
        <v>12</v>
      </c>
      <c r="F128" s="45"/>
      <c r="G128" s="196">
        <v>12</v>
      </c>
      <c r="H128" s="45"/>
      <c r="I128" s="148" t="s">
        <v>21</v>
      </c>
      <c r="J128" s="45"/>
      <c r="K128" s="43"/>
      <c r="L128" s="43"/>
      <c r="M128" s="43"/>
      <c r="N128" s="43"/>
      <c r="O128" s="43"/>
      <c r="P128" s="43"/>
      <c r="Q128" s="295" t="s">
        <v>20</v>
      </c>
      <c r="R128" s="296"/>
      <c r="S128" s="296"/>
      <c r="T128" s="114" t="str">
        <f>IFERROR(E125+G125+I125+E127+G127+I127+E128+G128+I128,"?")</f>
        <v>?</v>
      </c>
      <c r="U128" s="13"/>
      <c r="V128" s="13"/>
    </row>
    <row r="129" spans="1:22" ht="18.75" customHeight="1" thickBot="1" x14ac:dyDescent="0.3">
      <c r="A129" s="13"/>
      <c r="B129" s="307"/>
      <c r="C129" s="349"/>
      <c r="D129" s="198" t="str">
        <f t="shared" si="3"/>
        <v>Cable Tricep Extensions</v>
      </c>
      <c r="E129" s="198">
        <v>12</v>
      </c>
      <c r="F129" s="55"/>
      <c r="G129" s="198">
        <v>12</v>
      </c>
      <c r="H129" s="55"/>
      <c r="I129" s="198">
        <v>12</v>
      </c>
      <c r="J129" s="55"/>
      <c r="K129" s="149" t="s">
        <v>21</v>
      </c>
      <c r="L129" s="55"/>
      <c r="M129" s="53"/>
      <c r="N129" s="53"/>
      <c r="O129" s="53"/>
      <c r="P129" s="53"/>
      <c r="Q129" s="354" t="s">
        <v>22</v>
      </c>
      <c r="R129" s="355"/>
      <c r="S129" s="355"/>
      <c r="T129" s="115" t="str">
        <f>IFERROR(E129+G129+I129+K129,"?")</f>
        <v>?</v>
      </c>
      <c r="U129" s="13"/>
      <c r="V129" s="13"/>
    </row>
    <row r="130" spans="1:22" ht="18.75" customHeight="1" x14ac:dyDescent="0.25">
      <c r="A130" s="13"/>
      <c r="B130" s="307"/>
      <c r="C130" s="297" t="s">
        <v>190</v>
      </c>
      <c r="D130" s="98" t="s">
        <v>23</v>
      </c>
      <c r="E130" s="137">
        <v>10</v>
      </c>
      <c r="F130" s="47"/>
      <c r="G130" s="137">
        <v>10</v>
      </c>
      <c r="H130" s="47"/>
      <c r="I130" s="137">
        <v>10</v>
      </c>
      <c r="J130" s="47"/>
      <c r="K130" s="48"/>
      <c r="L130" s="48"/>
      <c r="M130" s="48"/>
      <c r="N130" s="48"/>
      <c r="O130" s="48"/>
      <c r="P130" s="48"/>
      <c r="Q130" s="136"/>
      <c r="R130" s="137"/>
      <c r="S130" s="137"/>
      <c r="T130" s="49"/>
      <c r="U130" s="13"/>
      <c r="V130" s="13"/>
    </row>
    <row r="131" spans="1:22" ht="18.75" customHeight="1" x14ac:dyDescent="0.25">
      <c r="A131" s="13"/>
      <c r="B131" s="307"/>
      <c r="C131" s="298"/>
      <c r="D131" s="189" t="str">
        <f>START!$C$19</f>
        <v>Lat Pulldowns</v>
      </c>
      <c r="E131" s="189">
        <v>12</v>
      </c>
      <c r="F131" s="50"/>
      <c r="G131" s="189">
        <v>12</v>
      </c>
      <c r="H131" s="50"/>
      <c r="I131" s="189">
        <v>12</v>
      </c>
      <c r="J131" s="50"/>
      <c r="K131" s="148" t="s">
        <v>21</v>
      </c>
      <c r="L131" s="50"/>
      <c r="M131" s="43"/>
      <c r="N131" s="43"/>
      <c r="O131" s="43"/>
      <c r="P131" s="43"/>
      <c r="Q131" s="314" t="s">
        <v>24</v>
      </c>
      <c r="R131" s="315"/>
      <c r="S131" s="315"/>
      <c r="T131" s="51" t="str">
        <f>IFERROR(G131+I131+K131+E131+E132+G132+I132+K132,"?")</f>
        <v>?</v>
      </c>
      <c r="U131" s="13"/>
      <c r="V131" s="13"/>
    </row>
    <row r="132" spans="1:22" ht="18.75" customHeight="1" x14ac:dyDescent="0.25">
      <c r="A132" s="13"/>
      <c r="B132" s="307"/>
      <c r="C132" s="298"/>
      <c r="D132" s="189" t="str">
        <f>START!$C$21</f>
        <v>Machine Rows</v>
      </c>
      <c r="E132" s="189">
        <v>12</v>
      </c>
      <c r="F132" s="50"/>
      <c r="G132" s="189">
        <v>12</v>
      </c>
      <c r="H132" s="50"/>
      <c r="I132" s="189">
        <v>12</v>
      </c>
      <c r="J132" s="50"/>
      <c r="K132" s="148" t="s">
        <v>21</v>
      </c>
      <c r="L132" s="50"/>
      <c r="M132" s="43"/>
      <c r="N132" s="43"/>
      <c r="O132" s="43"/>
      <c r="P132" s="43"/>
      <c r="Q132" s="314" t="s">
        <v>25</v>
      </c>
      <c r="R132" s="315"/>
      <c r="S132" s="315"/>
      <c r="T132" s="51">
        <f>IFERROR(G130+I130+K130+E130,"?")</f>
        <v>30</v>
      </c>
      <c r="U132" s="13"/>
      <c r="V132" s="13"/>
    </row>
    <row r="133" spans="1:22" ht="18.75" customHeight="1" x14ac:dyDescent="0.25">
      <c r="A133" s="13"/>
      <c r="B133" s="307"/>
      <c r="C133" s="298"/>
      <c r="D133" s="189" t="str">
        <f>START!$C$25</f>
        <v>Dumbbell Shrugs</v>
      </c>
      <c r="E133" s="189">
        <v>12</v>
      </c>
      <c r="F133" s="50"/>
      <c r="G133" s="189">
        <v>12</v>
      </c>
      <c r="H133" s="50"/>
      <c r="I133" s="189">
        <v>12</v>
      </c>
      <c r="J133" s="50"/>
      <c r="K133" s="148" t="s">
        <v>21</v>
      </c>
      <c r="L133" s="50"/>
      <c r="M133" s="43"/>
      <c r="N133" s="43"/>
      <c r="O133" s="43"/>
      <c r="P133" s="43"/>
      <c r="Q133" s="314" t="s">
        <v>26</v>
      </c>
      <c r="R133" s="315"/>
      <c r="S133" s="315"/>
      <c r="T133" s="51" t="str">
        <f>IFERROR(E133+G133+I133+K133,"?")</f>
        <v>?</v>
      </c>
      <c r="U133" s="13"/>
      <c r="V133" s="13"/>
    </row>
    <row r="134" spans="1:22" ht="18.75" customHeight="1" thickBot="1" x14ac:dyDescent="0.3">
      <c r="A134" s="13"/>
      <c r="B134" s="307"/>
      <c r="C134" s="299"/>
      <c r="D134" s="197" t="str">
        <f>START!$C$23</f>
        <v>Dumbbell Curls</v>
      </c>
      <c r="E134" s="197">
        <v>12</v>
      </c>
      <c r="F134" s="52"/>
      <c r="G134" s="197">
        <v>12</v>
      </c>
      <c r="H134" s="52"/>
      <c r="I134" s="197">
        <v>12</v>
      </c>
      <c r="J134" s="52"/>
      <c r="K134" s="149" t="s">
        <v>21</v>
      </c>
      <c r="L134" s="52"/>
      <c r="M134" s="53"/>
      <c r="N134" s="53"/>
      <c r="O134" s="53"/>
      <c r="P134" s="53"/>
      <c r="Q134" s="293" t="s">
        <v>27</v>
      </c>
      <c r="R134" s="294"/>
      <c r="S134" s="294"/>
      <c r="T134" s="54" t="str">
        <f>IFERROR(E134+G134+I134+K134,"?")</f>
        <v>?</v>
      </c>
      <c r="U134" s="13"/>
      <c r="V134" s="13"/>
    </row>
    <row r="135" spans="1:22" ht="18.75" customHeight="1" x14ac:dyDescent="0.25">
      <c r="A135" s="13"/>
      <c r="B135" s="307"/>
      <c r="C135" s="290" t="s">
        <v>93</v>
      </c>
      <c r="D135" s="191" t="str">
        <f>D27</f>
        <v>Squat</v>
      </c>
      <c r="E135" s="151" t="str">
        <f>$G$11</f>
        <v>2+</v>
      </c>
      <c r="F135" s="191">
        <f>MROUND($C$5*$H$11,$C$9)</f>
        <v>100</v>
      </c>
      <c r="G135" s="191">
        <f>$I$11</f>
        <v>2</v>
      </c>
      <c r="H135" s="191">
        <f>MROUND($C$5*$J$11,$C$9)</f>
        <v>100</v>
      </c>
      <c r="I135" s="191">
        <f>$K$11</f>
        <v>2</v>
      </c>
      <c r="J135" s="191">
        <f>MROUND($C$5*$L$11,$C$9)</f>
        <v>95</v>
      </c>
      <c r="K135" s="191">
        <f>$M$11</f>
        <v>2</v>
      </c>
      <c r="L135" s="191">
        <f>MROUND($C$5*$N$11,$C$9)</f>
        <v>95</v>
      </c>
      <c r="M135" s="191">
        <f>$O$11</f>
        <v>2</v>
      </c>
      <c r="N135" s="191">
        <f>MROUND($C$5*$P$11,$C$9)</f>
        <v>95</v>
      </c>
      <c r="O135" s="191">
        <f>$Q$11</f>
        <v>2</v>
      </c>
      <c r="P135" s="191">
        <f>MROUND($C$5*$R$11,$C$9)</f>
        <v>95</v>
      </c>
      <c r="Q135" s="356" t="s">
        <v>11</v>
      </c>
      <c r="R135" s="357"/>
      <c r="S135" s="321" t="str">
        <f>IFERROR(F135/VLOOKUP(E135,Config!$C:$G,5,FALSE),"?")</f>
        <v>?</v>
      </c>
      <c r="T135" s="322"/>
      <c r="U135" s="13"/>
      <c r="V135" s="13"/>
    </row>
    <row r="136" spans="1:22" ht="18.75" customHeight="1" thickBot="1" x14ac:dyDescent="0.3">
      <c r="A136" s="13"/>
      <c r="B136" s="307"/>
      <c r="C136" s="291"/>
      <c r="D136" s="192" t="str">
        <f>START!$C$26</f>
        <v>Leg Press</v>
      </c>
      <c r="E136" s="192">
        <v>10</v>
      </c>
      <c r="F136" s="44"/>
      <c r="G136" s="192">
        <v>10</v>
      </c>
      <c r="H136" s="44"/>
      <c r="I136" s="148" t="s">
        <v>19</v>
      </c>
      <c r="J136" s="44"/>
      <c r="K136" s="43"/>
      <c r="L136" s="43"/>
      <c r="M136" s="43"/>
      <c r="N136" s="43"/>
      <c r="O136" s="43"/>
      <c r="P136" s="43"/>
      <c r="Q136" s="358"/>
      <c r="R136" s="359"/>
      <c r="S136" s="323"/>
      <c r="T136" s="324"/>
      <c r="U136" s="13"/>
      <c r="V136" s="13"/>
    </row>
    <row r="137" spans="1:22" ht="18.75" customHeight="1" x14ac:dyDescent="0.25">
      <c r="A137" s="13"/>
      <c r="B137" s="307"/>
      <c r="C137" s="291"/>
      <c r="D137" s="192" t="str">
        <f>START!$C$28</f>
        <v>Lying Leg Curls</v>
      </c>
      <c r="E137" s="192">
        <v>12</v>
      </c>
      <c r="F137" s="44"/>
      <c r="G137" s="192">
        <v>12</v>
      </c>
      <c r="H137" s="44"/>
      <c r="I137" s="192">
        <v>12</v>
      </c>
      <c r="J137" s="44"/>
      <c r="K137" s="148" t="s">
        <v>21</v>
      </c>
      <c r="L137" s="44"/>
      <c r="M137" s="43"/>
      <c r="N137" s="43"/>
      <c r="O137" s="43"/>
      <c r="P137" s="43"/>
      <c r="Q137" s="336" t="s">
        <v>28</v>
      </c>
      <c r="R137" s="337"/>
      <c r="S137" s="337"/>
      <c r="T137" s="129" t="str">
        <f>IFERROR(E135+G135+I135+E136+G136+I136,"?")</f>
        <v>?</v>
      </c>
      <c r="U137" s="13"/>
      <c r="V137" s="13"/>
    </row>
    <row r="138" spans="1:22" ht="18.75" customHeight="1" x14ac:dyDescent="0.25">
      <c r="A138" s="13"/>
      <c r="B138" s="307"/>
      <c r="C138" s="291"/>
      <c r="D138" s="192" t="str">
        <f>START!$C$30</f>
        <v>Standing Calve Raises</v>
      </c>
      <c r="E138" s="192">
        <v>12</v>
      </c>
      <c r="F138" s="44"/>
      <c r="G138" s="192">
        <v>12</v>
      </c>
      <c r="H138" s="44"/>
      <c r="I138" s="192">
        <v>12</v>
      </c>
      <c r="J138" s="44"/>
      <c r="K138" s="148" t="s">
        <v>21</v>
      </c>
      <c r="L138" s="44"/>
      <c r="M138" s="43"/>
      <c r="N138" s="43"/>
      <c r="O138" s="43"/>
      <c r="P138" s="43"/>
      <c r="Q138" s="310" t="s">
        <v>29</v>
      </c>
      <c r="R138" s="311"/>
      <c r="S138" s="311"/>
      <c r="T138" s="117" t="str">
        <f>IFERROR(E137+G137+I137+K137,"?")</f>
        <v>?</v>
      </c>
      <c r="U138" s="13"/>
      <c r="V138" s="13"/>
    </row>
    <row r="139" spans="1:22" ht="18.75" customHeight="1" thickBot="1" x14ac:dyDescent="0.3">
      <c r="A139" s="13"/>
      <c r="B139" s="307"/>
      <c r="C139" s="292"/>
      <c r="D139" s="194"/>
      <c r="E139" s="194"/>
      <c r="F139" s="194"/>
      <c r="G139" s="194"/>
      <c r="H139" s="194"/>
      <c r="I139" s="194"/>
      <c r="J139" s="194"/>
      <c r="K139" s="194"/>
      <c r="L139" s="194"/>
      <c r="M139" s="53"/>
      <c r="N139" s="53"/>
      <c r="O139" s="53"/>
      <c r="P139" s="53"/>
      <c r="Q139" s="312" t="s">
        <v>30</v>
      </c>
      <c r="R139" s="313"/>
      <c r="S139" s="313"/>
      <c r="T139" s="118" t="str">
        <f>IFERROR(E138+G138+I138+K138,"?")</f>
        <v>?</v>
      </c>
      <c r="U139" s="13"/>
      <c r="V139" s="13"/>
    </row>
    <row r="140" spans="1:22" ht="18.75" customHeight="1" x14ac:dyDescent="0.25">
      <c r="A140" s="13"/>
      <c r="B140" s="307"/>
      <c r="C140" s="344" t="s">
        <v>31</v>
      </c>
      <c r="D140" s="345"/>
      <c r="E140" s="345"/>
      <c r="F140" s="345"/>
      <c r="G140" s="345"/>
      <c r="H140" s="345"/>
      <c r="I140" s="345"/>
      <c r="J140" s="345"/>
      <c r="K140" s="345"/>
      <c r="L140" s="345"/>
      <c r="M140" s="345"/>
      <c r="N140" s="345"/>
      <c r="O140" s="345"/>
      <c r="P140" s="345"/>
      <c r="Q140" s="345"/>
      <c r="R140" s="345"/>
      <c r="S140" s="345"/>
      <c r="T140" s="346"/>
      <c r="U140" s="13"/>
      <c r="V140" s="13"/>
    </row>
    <row r="141" spans="1:22" ht="18.75" customHeight="1" thickBot="1" x14ac:dyDescent="0.3">
      <c r="A141" s="13"/>
      <c r="B141" s="307"/>
      <c r="C141" s="341"/>
      <c r="D141" s="342"/>
      <c r="E141" s="342"/>
      <c r="F141" s="342"/>
      <c r="G141" s="342"/>
      <c r="H141" s="342"/>
      <c r="I141" s="342"/>
      <c r="J141" s="342"/>
      <c r="K141" s="342"/>
      <c r="L141" s="342"/>
      <c r="M141" s="342"/>
      <c r="N141" s="342"/>
      <c r="O141" s="342"/>
      <c r="P141" s="342"/>
      <c r="Q141" s="342"/>
      <c r="R141" s="342"/>
      <c r="S141" s="342"/>
      <c r="T141" s="343"/>
      <c r="U141" s="13"/>
      <c r="V141" s="13"/>
    </row>
    <row r="142" spans="1:22" ht="18.75" customHeight="1" x14ac:dyDescent="0.25">
      <c r="A142" s="13"/>
      <c r="B142" s="307"/>
      <c r="C142" s="347" t="s">
        <v>32</v>
      </c>
      <c r="D142" s="190" t="str">
        <f>D17</f>
        <v>Seated OHP</v>
      </c>
      <c r="E142" s="151" t="str">
        <f>$G$11</f>
        <v>2+</v>
      </c>
      <c r="F142" s="190">
        <f>MROUND($C$7*$H$11,$C$9)</f>
        <v>50</v>
      </c>
      <c r="G142" s="190">
        <f>$I$11</f>
        <v>2</v>
      </c>
      <c r="H142" s="190">
        <f>MROUND($C$7*$J$11,$C$9)</f>
        <v>50</v>
      </c>
      <c r="I142" s="190">
        <f>$K$11</f>
        <v>2</v>
      </c>
      <c r="J142" s="190">
        <f>MROUND($C$7*$L$11,$C$9)</f>
        <v>45</v>
      </c>
      <c r="K142" s="190">
        <f>$M$11</f>
        <v>2</v>
      </c>
      <c r="L142" s="190">
        <f>MROUND($C$7*$N$11,$C$9)</f>
        <v>45</v>
      </c>
      <c r="M142" s="190">
        <f>$O$11</f>
        <v>2</v>
      </c>
      <c r="N142" s="190">
        <f>MROUND($C$7*$P$11,$C$9)</f>
        <v>45</v>
      </c>
      <c r="O142" s="190">
        <f>$Q$11</f>
        <v>2</v>
      </c>
      <c r="P142" s="190">
        <f>MROUND($C$7*$R$11,$C$9)</f>
        <v>45</v>
      </c>
      <c r="Q142" s="350" t="s">
        <v>11</v>
      </c>
      <c r="R142" s="351"/>
      <c r="S142" s="321" t="str">
        <f>IFERROR(F142/VLOOKUP(E142,Config!$C:$G,5,FALSE),"?")</f>
        <v>?</v>
      </c>
      <c r="T142" s="322"/>
      <c r="U142" s="13"/>
      <c r="V142" s="13"/>
    </row>
    <row r="143" spans="1:22" ht="18.75" customHeight="1" thickBot="1" x14ac:dyDescent="0.3">
      <c r="A143" s="13"/>
      <c r="B143" s="307"/>
      <c r="C143" s="363"/>
      <c r="D143" s="196" t="str">
        <f>START!$C$11</f>
        <v>Incline Bench Press</v>
      </c>
      <c r="E143" s="196">
        <f>$G$4</f>
        <v>10</v>
      </c>
      <c r="F143" s="196">
        <f>IF(D35="Bench Press",MROUND($C$4*$H$10,$C$9),MROUND($C$4*$H$10*85%,$C$9))</f>
        <v>45</v>
      </c>
      <c r="G143" s="196">
        <f>$I$4</f>
        <v>10</v>
      </c>
      <c r="H143" s="196">
        <f>IF(D35="Bench Press",MROUND($C$4*$J$8,$C$9),MROUND($C$4*$J$8*85%,$C$9))</f>
        <v>45</v>
      </c>
      <c r="I143" s="196">
        <f>$K$4</f>
        <v>10</v>
      </c>
      <c r="J143" s="196">
        <f>IF(D35="Bench Press",MROUND($C$4*$L$10,$C$9),MROUND($C$4*$L$10*85%,$C$9))</f>
        <v>45</v>
      </c>
      <c r="K143" s="43"/>
      <c r="L143" s="43"/>
      <c r="M143" s="43"/>
      <c r="N143" s="43"/>
      <c r="O143" s="43"/>
      <c r="P143" s="43"/>
      <c r="Q143" s="352"/>
      <c r="R143" s="353"/>
      <c r="S143" s="323"/>
      <c r="T143" s="324"/>
      <c r="U143" s="13"/>
      <c r="V143" s="13"/>
    </row>
    <row r="144" spans="1:22" ht="18.75" customHeight="1" x14ac:dyDescent="0.25">
      <c r="A144" s="13"/>
      <c r="B144" s="307"/>
      <c r="C144" s="363"/>
      <c r="D144" s="196" t="str">
        <f>START!$C$15</f>
        <v>Lateral Dumbbell Raise</v>
      </c>
      <c r="E144" s="196">
        <v>10</v>
      </c>
      <c r="F144" s="44"/>
      <c r="G144" s="196">
        <v>10</v>
      </c>
      <c r="H144" s="44"/>
      <c r="I144" s="196">
        <v>10</v>
      </c>
      <c r="J144" s="44"/>
      <c r="K144" s="148" t="s">
        <v>19</v>
      </c>
      <c r="L144" s="44"/>
      <c r="M144" s="43"/>
      <c r="N144" s="43"/>
      <c r="O144" s="43"/>
      <c r="P144" s="43"/>
      <c r="Q144" s="360" t="s">
        <v>18</v>
      </c>
      <c r="R144" s="361"/>
      <c r="S144" s="361"/>
      <c r="T144" s="199" t="str">
        <f>IFERROR(E143+G143+I143+E145+G145+I145+K145,"?")</f>
        <v>?</v>
      </c>
      <c r="U144" s="13"/>
      <c r="V144" s="13"/>
    </row>
    <row r="145" spans="1:22" ht="18.75" customHeight="1" x14ac:dyDescent="0.25">
      <c r="A145" s="13"/>
      <c r="B145" s="307"/>
      <c r="C145" s="363"/>
      <c r="D145" s="196" t="str">
        <f>START!$C$12</f>
        <v>Cable Crossovers</v>
      </c>
      <c r="E145" s="196">
        <v>12</v>
      </c>
      <c r="F145" s="44"/>
      <c r="G145" s="196">
        <v>12</v>
      </c>
      <c r="H145" s="44"/>
      <c r="I145" s="196">
        <v>12</v>
      </c>
      <c r="J145" s="44"/>
      <c r="K145" s="148" t="s">
        <v>21</v>
      </c>
      <c r="L145" s="44"/>
      <c r="M145" s="43"/>
      <c r="N145" s="43"/>
      <c r="O145" s="43"/>
      <c r="P145" s="43"/>
      <c r="Q145" s="295" t="s">
        <v>20</v>
      </c>
      <c r="R145" s="296"/>
      <c r="S145" s="296"/>
      <c r="T145" s="114" t="str">
        <f>IFERROR(E142+G142+I142+E144+G144+I144+K144,"?")</f>
        <v>?</v>
      </c>
      <c r="U145" s="13"/>
      <c r="V145" s="13"/>
    </row>
    <row r="146" spans="1:22" ht="18.75" customHeight="1" thickBot="1" x14ac:dyDescent="0.3">
      <c r="A146" s="13"/>
      <c r="B146" s="307"/>
      <c r="C146" s="364"/>
      <c r="D146" s="198" t="str">
        <f>START!$C$13</f>
        <v>Dips</v>
      </c>
      <c r="E146" s="198">
        <v>12</v>
      </c>
      <c r="F146" s="52"/>
      <c r="G146" s="198">
        <v>12</v>
      </c>
      <c r="H146" s="52"/>
      <c r="I146" s="198">
        <v>12</v>
      </c>
      <c r="J146" s="52"/>
      <c r="K146" s="149" t="s">
        <v>21</v>
      </c>
      <c r="L146" s="52"/>
      <c r="M146" s="53"/>
      <c r="N146" s="53"/>
      <c r="O146" s="53"/>
      <c r="P146" s="53"/>
      <c r="Q146" s="354" t="s">
        <v>22</v>
      </c>
      <c r="R146" s="355"/>
      <c r="S146" s="355"/>
      <c r="T146" s="115" t="str">
        <f>IFERROR(E146+G146+I146+K146,"?")</f>
        <v>?</v>
      </c>
      <c r="U146" s="13"/>
      <c r="V146" s="13"/>
    </row>
    <row r="147" spans="1:22" ht="18.75" customHeight="1" x14ac:dyDescent="0.25">
      <c r="A147" s="13"/>
      <c r="B147" s="307"/>
      <c r="C147" s="297" t="s">
        <v>191</v>
      </c>
      <c r="D147" s="137" t="str">
        <f>START!$F$11</f>
        <v>Deadlift</v>
      </c>
      <c r="E147" s="151" t="str">
        <f>$G$11</f>
        <v>2+</v>
      </c>
      <c r="F147" s="137">
        <f>MROUND($C$6*$H$11,$C$9)</f>
        <v>110</v>
      </c>
      <c r="G147" s="137">
        <f>$I$11</f>
        <v>2</v>
      </c>
      <c r="H147" s="137">
        <f>MROUND($C$6*$J$11,$C$9)</f>
        <v>110</v>
      </c>
      <c r="I147" s="137">
        <f>$K$11</f>
        <v>2</v>
      </c>
      <c r="J147" s="137">
        <f>MROUND($C$6*$L$11,$C$9)</f>
        <v>105</v>
      </c>
      <c r="K147" s="137">
        <f>$M$11</f>
        <v>2</v>
      </c>
      <c r="L147" s="137">
        <f>MROUND($C$6*$N$11,$C$9)</f>
        <v>105</v>
      </c>
      <c r="M147" s="137">
        <f>$O$11</f>
        <v>2</v>
      </c>
      <c r="N147" s="137">
        <f>MROUND($C$6*$P$11,$C$9)</f>
        <v>105</v>
      </c>
      <c r="O147" s="137">
        <f>$Q$11</f>
        <v>2</v>
      </c>
      <c r="P147" s="137">
        <f>MROUND($C$6*$R$11,$C$9)</f>
        <v>105</v>
      </c>
      <c r="Q147" s="300" t="s">
        <v>11</v>
      </c>
      <c r="R147" s="302"/>
      <c r="S147" s="321" t="str">
        <f>IFERROR(F147/VLOOKUP(E147,Config!$C:$G,5,FALSE),"?")</f>
        <v>?</v>
      </c>
      <c r="T147" s="322"/>
      <c r="U147" s="13"/>
      <c r="V147" s="13"/>
    </row>
    <row r="148" spans="1:22" ht="18.75" customHeight="1" thickBot="1" x14ac:dyDescent="0.3">
      <c r="A148" s="13"/>
      <c r="B148" s="307"/>
      <c r="C148" s="298"/>
      <c r="D148" s="189" t="str">
        <f>START!$C$24</f>
        <v>Barbell Shrugs</v>
      </c>
      <c r="E148" s="189">
        <v>8</v>
      </c>
      <c r="F148" s="44"/>
      <c r="G148" s="189">
        <v>8</v>
      </c>
      <c r="H148" s="44"/>
      <c r="I148" s="189">
        <v>8</v>
      </c>
      <c r="J148" s="44"/>
      <c r="K148" s="43"/>
      <c r="L148" s="43"/>
      <c r="M148" s="43"/>
      <c r="N148" s="43"/>
      <c r="O148" s="43"/>
      <c r="P148" s="43"/>
      <c r="Q148" s="365"/>
      <c r="R148" s="366"/>
      <c r="S148" s="323"/>
      <c r="T148" s="324"/>
      <c r="U148" s="13"/>
      <c r="V148" s="13"/>
    </row>
    <row r="149" spans="1:22" ht="18.75" customHeight="1" x14ac:dyDescent="0.25">
      <c r="A149" s="13"/>
      <c r="B149" s="307"/>
      <c r="C149" s="298"/>
      <c r="D149" s="189" t="str">
        <f>START!$C$18</f>
        <v>Pull-Ups</v>
      </c>
      <c r="E149" s="189">
        <v>10</v>
      </c>
      <c r="F149" s="44"/>
      <c r="G149" s="148" t="s">
        <v>19</v>
      </c>
      <c r="H149" s="44"/>
      <c r="I149" s="43"/>
      <c r="J149" s="43"/>
      <c r="K149" s="43"/>
      <c r="L149" s="43"/>
      <c r="M149" s="43"/>
      <c r="N149" s="43"/>
      <c r="O149" s="43"/>
      <c r="P149" s="43"/>
      <c r="Q149" s="316" t="s">
        <v>24</v>
      </c>
      <c r="R149" s="315"/>
      <c r="S149" s="315"/>
      <c r="T149" s="51" t="str">
        <f>IFERROR(+G150+E150+E149+G149,"?")</f>
        <v>?</v>
      </c>
      <c r="U149" s="13"/>
      <c r="V149" s="13"/>
    </row>
    <row r="150" spans="1:22" ht="18.75" customHeight="1" x14ac:dyDescent="0.25">
      <c r="A150" s="13"/>
      <c r="B150" s="307"/>
      <c r="C150" s="298"/>
      <c r="D150" s="189" t="str">
        <f>START!$C$20</f>
        <v>T-Bar Rows</v>
      </c>
      <c r="E150" s="189">
        <v>10</v>
      </c>
      <c r="F150" s="44"/>
      <c r="G150" s="148" t="s">
        <v>19</v>
      </c>
      <c r="H150" s="44"/>
      <c r="I150" s="43"/>
      <c r="J150" s="43"/>
      <c r="K150" s="43"/>
      <c r="L150" s="43"/>
      <c r="M150" s="43"/>
      <c r="N150" s="43"/>
      <c r="O150" s="43"/>
      <c r="P150" s="43"/>
      <c r="Q150" s="314" t="s">
        <v>26</v>
      </c>
      <c r="R150" s="315"/>
      <c r="S150" s="315"/>
      <c r="T150" s="51">
        <f>IFERROR(E148+G148+I148,"?")</f>
        <v>24</v>
      </c>
      <c r="U150" s="13"/>
      <c r="V150" s="13"/>
    </row>
    <row r="151" spans="1:22" ht="18.75" customHeight="1" thickBot="1" x14ac:dyDescent="0.3">
      <c r="A151" s="13"/>
      <c r="B151" s="307"/>
      <c r="C151" s="299"/>
      <c r="D151" s="197" t="str">
        <f>START!$C$22</f>
        <v>Preacher Curls</v>
      </c>
      <c r="E151" s="197">
        <v>12</v>
      </c>
      <c r="F151" s="52"/>
      <c r="G151" s="197">
        <v>12</v>
      </c>
      <c r="H151" s="52"/>
      <c r="I151" s="197">
        <v>12</v>
      </c>
      <c r="J151" s="52"/>
      <c r="K151" s="149" t="s">
        <v>21</v>
      </c>
      <c r="L151" s="52"/>
      <c r="M151" s="53"/>
      <c r="N151" s="53"/>
      <c r="O151" s="53"/>
      <c r="P151" s="53"/>
      <c r="Q151" s="293" t="s">
        <v>27</v>
      </c>
      <c r="R151" s="294"/>
      <c r="S151" s="294"/>
      <c r="T151" s="54" t="str">
        <f>IFERROR(E151+G151+I151+K151,"?")</f>
        <v>?</v>
      </c>
      <c r="U151" s="13"/>
      <c r="V151" s="13"/>
    </row>
    <row r="152" spans="1:22" ht="18.75" customHeight="1" x14ac:dyDescent="0.25">
      <c r="A152" s="13"/>
      <c r="B152" s="307"/>
      <c r="C152" s="290" t="s">
        <v>94</v>
      </c>
      <c r="D152" s="191" t="str">
        <f>D27</f>
        <v>Squat</v>
      </c>
      <c r="E152" s="191">
        <f>$G$10</f>
        <v>10</v>
      </c>
      <c r="F152" s="191">
        <f>MROUND($C$5*$H$10,$C$9)</f>
        <v>70</v>
      </c>
      <c r="G152" s="191">
        <f>$I$10</f>
        <v>10</v>
      </c>
      <c r="H152" s="191">
        <f>MROUND($C$5*$J$10,$C$9)</f>
        <v>70</v>
      </c>
      <c r="I152" s="191">
        <f>$K$10</f>
        <v>10</v>
      </c>
      <c r="J152" s="191">
        <f>MROUND($C$5*$L$10,$C$9)</f>
        <v>70</v>
      </c>
      <c r="K152" s="48"/>
      <c r="L152" s="48"/>
      <c r="M152" s="48"/>
      <c r="N152" s="48"/>
      <c r="O152" s="48"/>
      <c r="P152" s="48"/>
      <c r="Q152" s="336"/>
      <c r="R152" s="337"/>
      <c r="S152" s="337"/>
      <c r="T152" s="129"/>
      <c r="U152" s="13"/>
      <c r="V152" s="13"/>
    </row>
    <row r="153" spans="1:22" ht="18.75" customHeight="1" x14ac:dyDescent="0.25">
      <c r="A153" s="13"/>
      <c r="B153" s="307"/>
      <c r="C153" s="291"/>
      <c r="D153" s="192" t="str">
        <f>START!$C$29</f>
        <v>Stiff-Leg Deadlifts</v>
      </c>
      <c r="E153" s="192">
        <v>10</v>
      </c>
      <c r="F153" s="44"/>
      <c r="G153" s="192">
        <v>10</v>
      </c>
      <c r="H153" s="44"/>
      <c r="I153" s="148" t="s">
        <v>19</v>
      </c>
      <c r="J153" s="44"/>
      <c r="K153" s="43"/>
      <c r="L153" s="43"/>
      <c r="M153" s="43"/>
      <c r="N153" s="43"/>
      <c r="O153" s="43"/>
      <c r="P153" s="43"/>
      <c r="Q153" s="310" t="s">
        <v>28</v>
      </c>
      <c r="R153" s="311"/>
      <c r="S153" s="311"/>
      <c r="T153" s="117" t="str">
        <f>IFERROR(G154+I154+K154+E152+G152+I152+E154,"?")</f>
        <v>?</v>
      </c>
      <c r="U153" s="13"/>
      <c r="V153" s="13"/>
    </row>
    <row r="154" spans="1:22" ht="18.75" customHeight="1" x14ac:dyDescent="0.25">
      <c r="A154" s="13"/>
      <c r="B154" s="307"/>
      <c r="C154" s="291"/>
      <c r="D154" s="247" t="str">
        <f>START!$C$27</f>
        <v>Leg Extensions</v>
      </c>
      <c r="E154" s="192">
        <v>12</v>
      </c>
      <c r="F154" s="44"/>
      <c r="G154" s="192">
        <v>12</v>
      </c>
      <c r="H154" s="44"/>
      <c r="I154" s="192">
        <v>12</v>
      </c>
      <c r="J154" s="44"/>
      <c r="K154" s="148" t="s">
        <v>21</v>
      </c>
      <c r="L154" s="44"/>
      <c r="M154" s="43"/>
      <c r="N154" s="43"/>
      <c r="O154" s="43"/>
      <c r="P154" s="43"/>
      <c r="Q154" s="310" t="s">
        <v>29</v>
      </c>
      <c r="R154" s="311"/>
      <c r="S154" s="311"/>
      <c r="T154" s="117" t="str">
        <f>IFERROR(E155+G155+I155+K155+E153+G153+I153+K153,"?")</f>
        <v>?</v>
      </c>
      <c r="U154" s="13"/>
      <c r="V154" s="13"/>
    </row>
    <row r="155" spans="1:22" ht="18.75" customHeight="1" x14ac:dyDescent="0.25">
      <c r="A155" s="13"/>
      <c r="B155" s="307"/>
      <c r="C155" s="291"/>
      <c r="D155" s="192" t="str">
        <f>START!$C$28</f>
        <v>Lying Leg Curls</v>
      </c>
      <c r="E155" s="192">
        <v>12</v>
      </c>
      <c r="F155" s="44"/>
      <c r="G155" s="192">
        <v>12</v>
      </c>
      <c r="H155" s="44"/>
      <c r="I155" s="192">
        <v>12</v>
      </c>
      <c r="J155" s="45"/>
      <c r="K155" s="148" t="s">
        <v>21</v>
      </c>
      <c r="L155" s="45"/>
      <c r="M155" s="43"/>
      <c r="N155" s="43"/>
      <c r="O155" s="43"/>
      <c r="P155" s="43"/>
      <c r="Q155" s="310" t="s">
        <v>30</v>
      </c>
      <c r="R155" s="311"/>
      <c r="S155" s="311"/>
      <c r="T155" s="117" t="str">
        <f>IFERROR(E156+G156+I156+K156,"?")</f>
        <v>?</v>
      </c>
      <c r="U155" s="13"/>
      <c r="V155" s="13"/>
    </row>
    <row r="156" spans="1:22" ht="18.75" customHeight="1" thickBot="1" x14ac:dyDescent="0.3">
      <c r="A156" s="13"/>
      <c r="B156" s="307"/>
      <c r="C156" s="292"/>
      <c r="D156" s="194" t="str">
        <f>START!$C$30</f>
        <v>Standing Calve Raises</v>
      </c>
      <c r="E156" s="194">
        <v>12</v>
      </c>
      <c r="F156" s="55"/>
      <c r="G156" s="194">
        <v>12</v>
      </c>
      <c r="H156" s="55"/>
      <c r="I156" s="194">
        <v>12</v>
      </c>
      <c r="J156" s="55"/>
      <c r="K156" s="149" t="s">
        <v>21</v>
      </c>
      <c r="L156" s="55"/>
      <c r="M156" s="53"/>
      <c r="N156" s="53"/>
      <c r="O156" s="53"/>
      <c r="P156" s="53"/>
      <c r="Q156" s="193"/>
      <c r="R156" s="194"/>
      <c r="S156" s="194"/>
      <c r="T156" s="118"/>
      <c r="U156" s="13"/>
      <c r="V156" s="13"/>
    </row>
    <row r="157" spans="1:22" ht="18.75" customHeight="1" x14ac:dyDescent="0.25">
      <c r="A157" s="13"/>
      <c r="B157" s="307"/>
      <c r="C157" s="338" t="s">
        <v>31</v>
      </c>
      <c r="D157" s="339"/>
      <c r="E157" s="339"/>
      <c r="F157" s="339"/>
      <c r="G157" s="339"/>
      <c r="H157" s="339"/>
      <c r="I157" s="339"/>
      <c r="J157" s="339"/>
      <c r="K157" s="339"/>
      <c r="L157" s="339"/>
      <c r="M157" s="339"/>
      <c r="N157" s="339"/>
      <c r="O157" s="339"/>
      <c r="P157" s="339"/>
      <c r="Q157" s="339"/>
      <c r="R157" s="339"/>
      <c r="S157" s="339"/>
      <c r="T157" s="340"/>
      <c r="U157" s="13"/>
      <c r="V157" s="13"/>
    </row>
    <row r="158" spans="1:22" ht="18.75" customHeight="1" thickBot="1" x14ac:dyDescent="0.3">
      <c r="A158" s="13"/>
      <c r="B158" s="308"/>
      <c r="C158" s="341"/>
      <c r="D158" s="342"/>
      <c r="E158" s="342"/>
      <c r="F158" s="342"/>
      <c r="G158" s="342"/>
      <c r="H158" s="342"/>
      <c r="I158" s="342"/>
      <c r="J158" s="342"/>
      <c r="K158" s="342"/>
      <c r="L158" s="342"/>
      <c r="M158" s="342"/>
      <c r="N158" s="342"/>
      <c r="O158" s="342"/>
      <c r="P158" s="342"/>
      <c r="Q158" s="342"/>
      <c r="R158" s="342"/>
      <c r="S158" s="342"/>
      <c r="T158" s="343"/>
      <c r="U158" s="13"/>
      <c r="V158" s="13"/>
    </row>
    <row r="159" spans="1:22" ht="18.75" customHeight="1" x14ac:dyDescent="0.25">
      <c r="A159" s="13"/>
      <c r="B159" s="389" t="s">
        <v>120</v>
      </c>
      <c r="C159" s="338" t="s">
        <v>31</v>
      </c>
      <c r="D159" s="339"/>
      <c r="E159" s="339"/>
      <c r="F159" s="339"/>
      <c r="G159" s="339"/>
      <c r="H159" s="339"/>
      <c r="I159" s="339"/>
      <c r="J159" s="339"/>
      <c r="K159" s="339"/>
      <c r="L159" s="339"/>
      <c r="M159" s="339"/>
      <c r="N159" s="339"/>
      <c r="O159" s="339"/>
      <c r="P159" s="339"/>
      <c r="Q159" s="339"/>
      <c r="R159" s="339"/>
      <c r="S159" s="339"/>
      <c r="T159" s="340"/>
      <c r="U159" s="13"/>
      <c r="V159" s="13"/>
    </row>
    <row r="160" spans="1:22" ht="18.75" customHeight="1" thickBot="1" x14ac:dyDescent="0.3">
      <c r="A160" s="13"/>
      <c r="B160" s="390"/>
      <c r="C160" s="341"/>
      <c r="D160" s="342"/>
      <c r="E160" s="342"/>
      <c r="F160" s="342"/>
      <c r="G160" s="342"/>
      <c r="H160" s="342"/>
      <c r="I160" s="342"/>
      <c r="J160" s="342"/>
      <c r="K160" s="342"/>
      <c r="L160" s="342"/>
      <c r="M160" s="342"/>
      <c r="N160" s="342"/>
      <c r="O160" s="342"/>
      <c r="P160" s="342"/>
      <c r="Q160" s="342"/>
      <c r="R160" s="342"/>
      <c r="S160" s="342"/>
      <c r="T160" s="343"/>
      <c r="U160" s="13"/>
      <c r="V160" s="13"/>
    </row>
    <row r="161" spans="1:22" ht="18.75" customHeight="1" x14ac:dyDescent="0.25">
      <c r="A161" s="13"/>
      <c r="B161" s="390"/>
      <c r="C161" s="347" t="s">
        <v>124</v>
      </c>
      <c r="D161" s="190" t="str">
        <f>$D$16</f>
        <v>Bench Press</v>
      </c>
      <c r="E161" s="190">
        <v>8</v>
      </c>
      <c r="F161" s="190">
        <f>MROUND($C$4*MID($G$12,9,3),$C$9)</f>
        <v>60</v>
      </c>
      <c r="G161" s="190">
        <v>8</v>
      </c>
      <c r="H161" s="190">
        <f>MROUND($C$4*MID($G$12,9,3),$C$9)</f>
        <v>60</v>
      </c>
      <c r="I161" s="190">
        <v>8</v>
      </c>
      <c r="J161" s="190">
        <f>MROUND($C$4*MID($G$12,9,3),$C$9)</f>
        <v>60</v>
      </c>
      <c r="K161" s="48"/>
      <c r="L161" s="48"/>
      <c r="M161" s="48"/>
      <c r="N161" s="48"/>
      <c r="O161" s="48"/>
      <c r="P161" s="48"/>
      <c r="Q161" s="360" t="s">
        <v>18</v>
      </c>
      <c r="R161" s="361"/>
      <c r="S161" s="361"/>
      <c r="T161" s="199">
        <f t="shared" ref="T161:T166" si="4">IFERROR(E161+G161+I161,"?")</f>
        <v>24</v>
      </c>
      <c r="U161" s="13"/>
      <c r="V161" s="13"/>
    </row>
    <row r="162" spans="1:22" ht="18.75" customHeight="1" x14ac:dyDescent="0.25">
      <c r="A162" s="13"/>
      <c r="B162" s="390"/>
      <c r="C162" s="348"/>
      <c r="D162" s="113" t="s">
        <v>129</v>
      </c>
      <c r="E162" s="196">
        <v>10</v>
      </c>
      <c r="F162" s="44"/>
      <c r="G162" s="196">
        <v>10</v>
      </c>
      <c r="H162" s="44"/>
      <c r="I162" s="196">
        <v>10</v>
      </c>
      <c r="J162" s="44"/>
      <c r="K162" s="43"/>
      <c r="L162" s="43"/>
      <c r="M162" s="43"/>
      <c r="N162" s="43"/>
      <c r="O162" s="43"/>
      <c r="P162" s="43"/>
      <c r="Q162" s="295" t="s">
        <v>20</v>
      </c>
      <c r="R162" s="296"/>
      <c r="S162" s="296"/>
      <c r="T162" s="114">
        <f t="shared" si="4"/>
        <v>30</v>
      </c>
      <c r="U162" s="13"/>
      <c r="V162" s="13"/>
    </row>
    <row r="163" spans="1:22" ht="18.75" customHeight="1" thickBot="1" x14ac:dyDescent="0.3">
      <c r="A163" s="13"/>
      <c r="B163" s="390"/>
      <c r="C163" s="348"/>
      <c r="D163" s="196" t="str">
        <f>$D$21</f>
        <v>Cable Tricep Extensions</v>
      </c>
      <c r="E163" s="196">
        <v>10</v>
      </c>
      <c r="F163" s="52"/>
      <c r="G163" s="196">
        <v>10</v>
      </c>
      <c r="H163" s="52"/>
      <c r="I163" s="196">
        <v>10</v>
      </c>
      <c r="J163" s="52"/>
      <c r="K163" s="43"/>
      <c r="L163" s="43"/>
      <c r="M163" s="43"/>
      <c r="N163" s="43"/>
      <c r="O163" s="43"/>
      <c r="P163" s="43"/>
      <c r="Q163" s="354" t="s">
        <v>22</v>
      </c>
      <c r="R163" s="355"/>
      <c r="S163" s="355"/>
      <c r="T163" s="115">
        <f t="shared" si="4"/>
        <v>30</v>
      </c>
      <c r="U163" s="13"/>
      <c r="V163" s="13"/>
    </row>
    <row r="164" spans="1:22" ht="18.75" customHeight="1" x14ac:dyDescent="0.25">
      <c r="A164" s="13"/>
      <c r="B164" s="390"/>
      <c r="C164" s="297" t="s">
        <v>125</v>
      </c>
      <c r="D164" s="137" t="str">
        <f>$D$39</f>
        <v>Deadlift</v>
      </c>
      <c r="E164" s="137">
        <v>8</v>
      </c>
      <c r="F164" s="137">
        <f>MROUND($C$6*MID($G$12,9,3),$C$9)</f>
        <v>80</v>
      </c>
      <c r="G164" s="137">
        <v>8</v>
      </c>
      <c r="H164" s="137">
        <f>MROUND($C$6*MID($G$12,9,3),$C$9)</f>
        <v>80</v>
      </c>
      <c r="I164" s="137">
        <v>8</v>
      </c>
      <c r="J164" s="137">
        <f>MROUND($C$6*MID($G$12,9,3),$C$9)</f>
        <v>80</v>
      </c>
      <c r="K164" s="110"/>
      <c r="L164" s="110"/>
      <c r="M164" s="48"/>
      <c r="N164" s="48"/>
      <c r="O164" s="48"/>
      <c r="P164" s="48"/>
      <c r="Q164" s="314" t="s">
        <v>25</v>
      </c>
      <c r="R164" s="315"/>
      <c r="S164" s="315"/>
      <c r="T164" s="51">
        <f t="shared" si="4"/>
        <v>24</v>
      </c>
      <c r="U164" s="13"/>
      <c r="V164" s="13"/>
    </row>
    <row r="165" spans="1:22" ht="18.75" customHeight="1" x14ac:dyDescent="0.25">
      <c r="A165" s="13"/>
      <c r="B165" s="390"/>
      <c r="C165" s="298"/>
      <c r="D165" s="189" t="str">
        <f>$D$41</f>
        <v>Pull-Ups</v>
      </c>
      <c r="E165" s="189">
        <v>10</v>
      </c>
      <c r="F165" s="44"/>
      <c r="G165" s="189">
        <v>10</v>
      </c>
      <c r="H165" s="44"/>
      <c r="I165" s="189">
        <v>10</v>
      </c>
      <c r="J165" s="44"/>
      <c r="K165" s="111"/>
      <c r="L165" s="111"/>
      <c r="M165" s="43"/>
      <c r="N165" s="43"/>
      <c r="O165" s="43"/>
      <c r="P165" s="43"/>
      <c r="Q165" s="314" t="s">
        <v>24</v>
      </c>
      <c r="R165" s="315"/>
      <c r="S165" s="315"/>
      <c r="T165" s="51">
        <f t="shared" si="4"/>
        <v>30</v>
      </c>
      <c r="U165" s="13"/>
      <c r="V165" s="13"/>
    </row>
    <row r="166" spans="1:22" ht="18.75" customHeight="1" thickBot="1" x14ac:dyDescent="0.3">
      <c r="A166" s="13"/>
      <c r="B166" s="390"/>
      <c r="C166" s="298"/>
      <c r="D166" s="189" t="str">
        <f>$D$26</f>
        <v>Dumbbell Curls</v>
      </c>
      <c r="E166" s="189">
        <v>10</v>
      </c>
      <c r="F166" s="55"/>
      <c r="G166" s="189">
        <v>10</v>
      </c>
      <c r="H166" s="55"/>
      <c r="I166" s="189">
        <v>10</v>
      </c>
      <c r="J166" s="55"/>
      <c r="K166" s="111"/>
      <c r="L166" s="111"/>
      <c r="M166" s="43"/>
      <c r="N166" s="43"/>
      <c r="O166" s="43"/>
      <c r="P166" s="43"/>
      <c r="Q166" s="293" t="s">
        <v>27</v>
      </c>
      <c r="R166" s="294"/>
      <c r="S166" s="294"/>
      <c r="T166" s="54">
        <f t="shared" si="4"/>
        <v>30</v>
      </c>
      <c r="U166" s="13"/>
      <c r="V166" s="13"/>
    </row>
    <row r="167" spans="1:22" ht="18.75" customHeight="1" x14ac:dyDescent="0.25">
      <c r="A167" s="13"/>
      <c r="B167" s="390"/>
      <c r="C167" s="338" t="s">
        <v>31</v>
      </c>
      <c r="D167" s="339"/>
      <c r="E167" s="339"/>
      <c r="F167" s="339"/>
      <c r="G167" s="339"/>
      <c r="H167" s="339"/>
      <c r="I167" s="339"/>
      <c r="J167" s="339"/>
      <c r="K167" s="339"/>
      <c r="L167" s="339"/>
      <c r="M167" s="339"/>
      <c r="N167" s="339"/>
      <c r="O167" s="339"/>
      <c r="P167" s="339"/>
      <c r="Q167" s="339"/>
      <c r="R167" s="339"/>
      <c r="S167" s="339"/>
      <c r="T167" s="340"/>
      <c r="U167" s="13"/>
      <c r="V167" s="13"/>
    </row>
    <row r="168" spans="1:22" ht="18.75" customHeight="1" thickBot="1" x14ac:dyDescent="0.3">
      <c r="A168" s="13"/>
      <c r="B168" s="390"/>
      <c r="C168" s="341"/>
      <c r="D168" s="342"/>
      <c r="E168" s="342"/>
      <c r="F168" s="342"/>
      <c r="G168" s="342"/>
      <c r="H168" s="342"/>
      <c r="I168" s="342"/>
      <c r="J168" s="342"/>
      <c r="K168" s="342"/>
      <c r="L168" s="342"/>
      <c r="M168" s="342"/>
      <c r="N168" s="342"/>
      <c r="O168" s="342"/>
      <c r="P168" s="342"/>
      <c r="Q168" s="342"/>
      <c r="R168" s="342"/>
      <c r="S168" s="342"/>
      <c r="T168" s="343"/>
      <c r="U168" s="13"/>
      <c r="V168" s="13"/>
    </row>
    <row r="169" spans="1:22" ht="18.75" customHeight="1" x14ac:dyDescent="0.25">
      <c r="A169" s="13"/>
      <c r="B169" s="390"/>
      <c r="C169" s="290" t="s">
        <v>126</v>
      </c>
      <c r="D169" s="192" t="str">
        <f>$D$27</f>
        <v>Squat</v>
      </c>
      <c r="E169" s="192">
        <v>8</v>
      </c>
      <c r="F169" s="192">
        <f>MROUND($C$5*MID($G$12,9,3),$C$9)</f>
        <v>75</v>
      </c>
      <c r="G169" s="192">
        <v>8</v>
      </c>
      <c r="H169" s="192">
        <f>MROUND($C$5*MID($G$12,9,3),$C$9)</f>
        <v>75</v>
      </c>
      <c r="I169" s="192">
        <v>8</v>
      </c>
      <c r="J169" s="192">
        <f>MROUND($C$5*MID($G$12,9,3),$C$9)</f>
        <v>75</v>
      </c>
      <c r="K169" s="43"/>
      <c r="L169" s="43"/>
      <c r="M169" s="48"/>
      <c r="N169" s="48"/>
      <c r="O169" s="48"/>
      <c r="P169" s="48"/>
      <c r="Q169" s="336" t="s">
        <v>28</v>
      </c>
      <c r="R169" s="337"/>
      <c r="S169" s="337"/>
      <c r="T169" s="129">
        <f>IFERROR(+E169+G169+I169,"?")</f>
        <v>24</v>
      </c>
      <c r="U169" s="13"/>
      <c r="V169" s="13"/>
    </row>
    <row r="170" spans="1:22" ht="18.75" customHeight="1" x14ac:dyDescent="0.25">
      <c r="A170" s="13"/>
      <c r="B170" s="390"/>
      <c r="C170" s="291"/>
      <c r="D170" s="192" t="str">
        <f>$D$29</f>
        <v>Lying Leg Curls</v>
      </c>
      <c r="E170" s="192">
        <v>10</v>
      </c>
      <c r="F170" s="44"/>
      <c r="G170" s="192">
        <v>10</v>
      </c>
      <c r="H170" s="44"/>
      <c r="I170" s="192">
        <v>10</v>
      </c>
      <c r="J170" s="44"/>
      <c r="K170" s="43"/>
      <c r="L170" s="43"/>
      <c r="M170" s="43"/>
      <c r="N170" s="43"/>
      <c r="O170" s="43"/>
      <c r="P170" s="43"/>
      <c r="Q170" s="310" t="s">
        <v>29</v>
      </c>
      <c r="R170" s="311"/>
      <c r="S170" s="311"/>
      <c r="T170" s="117">
        <f>IFERROR(+E170+G170+I170,"?")</f>
        <v>30</v>
      </c>
      <c r="U170" s="13"/>
      <c r="V170" s="13"/>
    </row>
    <row r="171" spans="1:22" ht="18.75" customHeight="1" thickBot="1" x14ac:dyDescent="0.3">
      <c r="A171" s="13"/>
      <c r="B171" s="390"/>
      <c r="C171" s="291"/>
      <c r="D171" s="192" t="str">
        <f>$D$30</f>
        <v>Standing Calve Raises</v>
      </c>
      <c r="E171" s="192">
        <v>10</v>
      </c>
      <c r="F171" s="52"/>
      <c r="G171" s="192">
        <v>10</v>
      </c>
      <c r="H171" s="52"/>
      <c r="I171" s="192">
        <v>10</v>
      </c>
      <c r="J171" s="52"/>
      <c r="K171" s="43"/>
      <c r="L171" s="43"/>
      <c r="M171" s="43"/>
      <c r="N171" s="43"/>
      <c r="O171" s="43"/>
      <c r="P171" s="43"/>
      <c r="Q171" s="310" t="s">
        <v>30</v>
      </c>
      <c r="R171" s="311"/>
      <c r="S171" s="311"/>
      <c r="T171" s="117">
        <f>IFERROR(+E171+G171+I171,"?")</f>
        <v>30</v>
      </c>
      <c r="U171" s="13"/>
      <c r="V171" s="13"/>
    </row>
    <row r="172" spans="1:22" ht="18.75" customHeight="1" x14ac:dyDescent="0.25">
      <c r="A172" s="13"/>
      <c r="B172" s="390"/>
      <c r="C172" s="347" t="s">
        <v>127</v>
      </c>
      <c r="D172" s="190" t="str">
        <f>$D$17</f>
        <v>Seated OHP</v>
      </c>
      <c r="E172" s="190">
        <v>8</v>
      </c>
      <c r="F172" s="190">
        <f>MROUND($C$7*MID($G$12,9,3),$C$9)</f>
        <v>35</v>
      </c>
      <c r="G172" s="190">
        <v>8</v>
      </c>
      <c r="H172" s="190">
        <f>MROUND($C$7*MID($G$12,9,3),$C$9)</f>
        <v>35</v>
      </c>
      <c r="I172" s="190">
        <v>8</v>
      </c>
      <c r="J172" s="190">
        <f>MROUND($C$7*MID($G$12,9,3),$C$9)</f>
        <v>35</v>
      </c>
      <c r="K172" s="48"/>
      <c r="L172" s="48"/>
      <c r="M172" s="48"/>
      <c r="N172" s="48"/>
      <c r="O172" s="48"/>
      <c r="P172" s="48"/>
      <c r="Q172" s="360" t="s">
        <v>18</v>
      </c>
      <c r="R172" s="361"/>
      <c r="S172" s="361"/>
      <c r="T172" s="199">
        <f>IFERROR(E172+G172+I172,"?")</f>
        <v>24</v>
      </c>
      <c r="U172" s="13"/>
      <c r="V172" s="13"/>
    </row>
    <row r="173" spans="1:22" ht="18.75" customHeight="1" x14ac:dyDescent="0.25">
      <c r="A173" s="13"/>
      <c r="B173" s="390"/>
      <c r="C173" s="363"/>
      <c r="D173" s="196" t="str">
        <f>$D$18</f>
        <v>Dumbbell Bench Press</v>
      </c>
      <c r="E173" s="196">
        <v>10</v>
      </c>
      <c r="F173" s="44"/>
      <c r="G173" s="196">
        <v>10</v>
      </c>
      <c r="H173" s="44"/>
      <c r="I173" s="196">
        <v>10</v>
      </c>
      <c r="J173" s="44"/>
      <c r="K173" s="43"/>
      <c r="L173" s="43"/>
      <c r="M173" s="43"/>
      <c r="N173" s="43"/>
      <c r="O173" s="43"/>
      <c r="P173" s="43"/>
      <c r="Q173" s="295" t="s">
        <v>20</v>
      </c>
      <c r="R173" s="296"/>
      <c r="S173" s="296"/>
      <c r="T173" s="114">
        <f>IFERROR(E173+G173+I173,"?")</f>
        <v>30</v>
      </c>
      <c r="U173" s="13"/>
      <c r="V173" s="13"/>
    </row>
    <row r="174" spans="1:22" ht="18.75" customHeight="1" thickBot="1" x14ac:dyDescent="0.3">
      <c r="A174" s="13"/>
      <c r="B174" s="390"/>
      <c r="C174" s="363"/>
      <c r="D174" s="196" t="str">
        <f>$D$38</f>
        <v>Dips</v>
      </c>
      <c r="E174" s="196">
        <v>10</v>
      </c>
      <c r="F174" s="52"/>
      <c r="G174" s="196">
        <v>10</v>
      </c>
      <c r="H174" s="52"/>
      <c r="I174" s="196">
        <v>10</v>
      </c>
      <c r="J174" s="52"/>
      <c r="K174" s="43"/>
      <c r="L174" s="43"/>
      <c r="M174" s="43"/>
      <c r="N174" s="43"/>
      <c r="O174" s="43"/>
      <c r="P174" s="43"/>
      <c r="Q174" s="295" t="s">
        <v>22</v>
      </c>
      <c r="R174" s="296"/>
      <c r="S174" s="296"/>
      <c r="T174" s="114">
        <f>IFERROR(E174+G174+I174,"?")</f>
        <v>30</v>
      </c>
      <c r="U174" s="13"/>
      <c r="V174" s="13"/>
    </row>
    <row r="175" spans="1:22" ht="18.75" customHeight="1" x14ac:dyDescent="0.25">
      <c r="A175" s="13"/>
      <c r="B175" s="390"/>
      <c r="C175" s="338" t="s">
        <v>31</v>
      </c>
      <c r="D175" s="339"/>
      <c r="E175" s="339"/>
      <c r="F175" s="339"/>
      <c r="G175" s="339"/>
      <c r="H175" s="339"/>
      <c r="I175" s="339"/>
      <c r="J175" s="339"/>
      <c r="K175" s="339"/>
      <c r="L175" s="339"/>
      <c r="M175" s="339"/>
      <c r="N175" s="339"/>
      <c r="O175" s="339"/>
      <c r="P175" s="339"/>
      <c r="Q175" s="339"/>
      <c r="R175" s="339"/>
      <c r="S175" s="339"/>
      <c r="T175" s="340"/>
      <c r="U175" s="13"/>
      <c r="V175" s="13"/>
    </row>
    <row r="176" spans="1:22" ht="18.75" customHeight="1" thickBot="1" x14ac:dyDescent="0.3">
      <c r="A176" s="13"/>
      <c r="B176" s="390"/>
      <c r="C176" s="341"/>
      <c r="D176" s="342"/>
      <c r="E176" s="342"/>
      <c r="F176" s="342"/>
      <c r="G176" s="342"/>
      <c r="H176" s="342"/>
      <c r="I176" s="342"/>
      <c r="J176" s="342"/>
      <c r="K176" s="342"/>
      <c r="L176" s="342"/>
      <c r="M176" s="342"/>
      <c r="N176" s="342"/>
      <c r="O176" s="342"/>
      <c r="P176" s="342"/>
      <c r="Q176" s="342"/>
      <c r="R176" s="342"/>
      <c r="S176" s="342"/>
      <c r="T176" s="343"/>
      <c r="U176" s="13"/>
      <c r="V176" s="13"/>
    </row>
    <row r="177" spans="1:22" ht="18.75" customHeight="1" x14ac:dyDescent="0.25">
      <c r="A177" s="13"/>
      <c r="B177" s="390"/>
      <c r="C177" s="338" t="s">
        <v>31</v>
      </c>
      <c r="D177" s="339"/>
      <c r="E177" s="339"/>
      <c r="F177" s="339"/>
      <c r="G177" s="339"/>
      <c r="H177" s="339"/>
      <c r="I177" s="339"/>
      <c r="J177" s="339"/>
      <c r="K177" s="339"/>
      <c r="L177" s="339"/>
      <c r="M177" s="339"/>
      <c r="N177" s="339"/>
      <c r="O177" s="339"/>
      <c r="P177" s="339"/>
      <c r="Q177" s="339"/>
      <c r="R177" s="339"/>
      <c r="S177" s="339"/>
      <c r="T177" s="340"/>
      <c r="U177" s="13"/>
      <c r="V177" s="13"/>
    </row>
    <row r="178" spans="1:22" ht="18.75" customHeight="1" thickBot="1" x14ac:dyDescent="0.3">
      <c r="A178" s="13"/>
      <c r="B178" s="391"/>
      <c r="C178" s="341"/>
      <c r="D178" s="342"/>
      <c r="E178" s="342"/>
      <c r="F178" s="342"/>
      <c r="G178" s="342"/>
      <c r="H178" s="342"/>
      <c r="I178" s="342"/>
      <c r="J178" s="342"/>
      <c r="K178" s="342"/>
      <c r="L178" s="342"/>
      <c r="M178" s="342"/>
      <c r="N178" s="342"/>
      <c r="O178" s="342"/>
      <c r="P178" s="342"/>
      <c r="Q178" s="342"/>
      <c r="R178" s="342"/>
      <c r="S178" s="342"/>
      <c r="T178" s="343"/>
      <c r="U178" s="13"/>
      <c r="V178" s="13"/>
    </row>
    <row r="179" spans="1:22" ht="18.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row>
    <row r="180" spans="1:22" ht="18.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row>
    <row r="181" spans="1:22" ht="18.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row>
    <row r="182" spans="1:22" ht="18.75" customHeight="1" x14ac:dyDescent="0.25">
      <c r="B182" s="1"/>
      <c r="C182" s="133"/>
      <c r="D182" s="1"/>
      <c r="E182" s="1"/>
      <c r="F182" s="1"/>
      <c r="G182" s="1"/>
      <c r="H182" s="1"/>
      <c r="I182" s="1"/>
      <c r="J182" s="1"/>
      <c r="K182" s="1"/>
      <c r="L182" s="1"/>
      <c r="M182" s="1"/>
      <c r="N182" s="1"/>
      <c r="O182" s="1"/>
      <c r="P182" s="1"/>
      <c r="Q182" s="1"/>
      <c r="R182" s="1"/>
      <c r="S182" s="1"/>
      <c r="T182" s="1"/>
      <c r="U182" s="1"/>
    </row>
    <row r="183" spans="1:22" ht="18.75" customHeight="1" x14ac:dyDescent="0.25">
      <c r="B183" s="1"/>
      <c r="C183" s="133"/>
      <c r="D183" s="1"/>
      <c r="E183" s="1"/>
      <c r="F183" s="1"/>
      <c r="G183" s="1"/>
      <c r="H183" s="1"/>
      <c r="I183" s="1"/>
      <c r="J183" s="1"/>
      <c r="K183" s="1"/>
      <c r="L183" s="1"/>
      <c r="M183" s="1"/>
      <c r="N183" s="1"/>
      <c r="O183" s="1"/>
      <c r="P183" s="1"/>
      <c r="Q183" s="1"/>
      <c r="R183" s="1"/>
      <c r="S183" s="1"/>
      <c r="T183" s="1"/>
      <c r="U183" s="1"/>
    </row>
    <row r="184" spans="1:22" ht="18.75" customHeight="1" x14ac:dyDescent="0.25">
      <c r="B184" s="1"/>
      <c r="C184" s="133"/>
      <c r="D184" s="1"/>
      <c r="E184" s="1"/>
      <c r="F184" s="1"/>
      <c r="G184" s="1"/>
      <c r="H184" s="1"/>
      <c r="I184" s="1"/>
      <c r="J184" s="1"/>
      <c r="K184" s="1"/>
      <c r="L184" s="1"/>
      <c r="M184" s="1"/>
      <c r="N184" s="1"/>
      <c r="O184" s="1"/>
      <c r="P184" s="1"/>
      <c r="Q184" s="1"/>
      <c r="R184" s="1"/>
      <c r="S184" s="1"/>
      <c r="T184" s="1"/>
      <c r="U184" s="1"/>
    </row>
    <row r="185" spans="1:22" ht="18.75" customHeight="1" x14ac:dyDescent="0.25">
      <c r="B185" s="1"/>
      <c r="C185" s="133"/>
      <c r="D185" s="1"/>
      <c r="E185" s="1"/>
      <c r="F185" s="1"/>
      <c r="G185" s="1"/>
      <c r="H185" s="1"/>
      <c r="I185" s="1"/>
      <c r="J185" s="1"/>
      <c r="K185" s="1"/>
      <c r="L185" s="1"/>
      <c r="M185" s="1"/>
      <c r="N185" s="1"/>
      <c r="O185" s="1"/>
      <c r="P185" s="1"/>
      <c r="Q185" s="1"/>
      <c r="R185" s="1"/>
      <c r="S185" s="1"/>
      <c r="T185" s="1"/>
      <c r="U185" s="1"/>
    </row>
    <row r="186" spans="1:22" ht="18.75" customHeight="1" x14ac:dyDescent="0.25">
      <c r="B186" s="1"/>
      <c r="C186" s="133"/>
      <c r="D186" s="1"/>
      <c r="E186" s="1"/>
      <c r="F186" s="1"/>
      <c r="G186" s="1"/>
      <c r="H186" s="1"/>
      <c r="I186" s="1"/>
      <c r="J186" s="1"/>
      <c r="K186" s="1"/>
      <c r="L186" s="1"/>
      <c r="M186" s="1"/>
      <c r="N186" s="1"/>
      <c r="O186" s="1"/>
      <c r="P186" s="1"/>
      <c r="Q186" s="1"/>
      <c r="R186" s="1"/>
      <c r="S186" s="1"/>
      <c r="T186" s="1"/>
      <c r="U186" s="1"/>
    </row>
    <row r="187" spans="1:22" ht="18.75" customHeight="1" x14ac:dyDescent="0.25">
      <c r="B187" s="1"/>
      <c r="C187" s="133"/>
      <c r="D187" s="1"/>
      <c r="E187" s="1"/>
      <c r="F187" s="1"/>
      <c r="G187" s="1"/>
      <c r="H187" s="1"/>
      <c r="I187" s="1"/>
      <c r="J187" s="1"/>
      <c r="K187" s="1"/>
      <c r="L187" s="1"/>
      <c r="M187" s="1"/>
      <c r="N187" s="1"/>
      <c r="O187" s="1"/>
      <c r="P187" s="1"/>
      <c r="Q187" s="1"/>
      <c r="R187" s="1"/>
      <c r="S187" s="1"/>
      <c r="T187" s="1"/>
      <c r="U187" s="1"/>
    </row>
    <row r="188" spans="1:22" ht="18.75" customHeight="1" x14ac:dyDescent="0.25">
      <c r="B188" s="1"/>
      <c r="C188" s="133"/>
      <c r="D188" s="1"/>
      <c r="E188" s="1"/>
      <c r="F188" s="1"/>
      <c r="G188" s="1"/>
      <c r="H188" s="1"/>
      <c r="I188" s="1"/>
      <c r="J188" s="1"/>
      <c r="K188" s="1"/>
      <c r="L188" s="1"/>
      <c r="M188" s="1"/>
      <c r="N188" s="1"/>
      <c r="O188" s="1"/>
      <c r="P188" s="1"/>
      <c r="Q188" s="1"/>
      <c r="R188" s="1"/>
      <c r="S188" s="1"/>
      <c r="T188" s="1"/>
      <c r="U188" s="1"/>
    </row>
    <row r="189" spans="1:22" ht="18.75" customHeight="1" x14ac:dyDescent="0.25">
      <c r="B189" s="1"/>
      <c r="C189" s="133"/>
      <c r="D189" s="1"/>
      <c r="E189" s="1"/>
      <c r="F189" s="1"/>
      <c r="G189" s="1"/>
      <c r="H189" s="1"/>
      <c r="I189" s="1"/>
      <c r="J189" s="1"/>
      <c r="K189" s="1"/>
      <c r="L189" s="1"/>
      <c r="M189" s="1"/>
      <c r="N189" s="1"/>
      <c r="O189" s="1"/>
      <c r="P189" s="1"/>
      <c r="Q189" s="1"/>
      <c r="R189" s="1"/>
      <c r="S189" s="1"/>
      <c r="T189" s="1"/>
      <c r="U189" s="1"/>
    </row>
    <row r="190" spans="1:22" ht="18.75" customHeight="1" x14ac:dyDescent="0.25">
      <c r="B190" s="1"/>
      <c r="C190" s="133"/>
      <c r="D190" s="1"/>
      <c r="E190" s="1"/>
      <c r="F190" s="1"/>
      <c r="G190" s="1"/>
      <c r="H190" s="1"/>
      <c r="I190" s="1"/>
      <c r="J190" s="1"/>
      <c r="K190" s="1"/>
      <c r="L190" s="1"/>
      <c r="M190" s="1"/>
      <c r="N190" s="1"/>
      <c r="O190" s="1"/>
      <c r="P190" s="1"/>
      <c r="Q190" s="1"/>
      <c r="R190" s="1"/>
      <c r="S190" s="1"/>
      <c r="T190" s="1"/>
      <c r="U190" s="1"/>
    </row>
    <row r="191" spans="1:22" ht="18.75" customHeight="1" x14ac:dyDescent="0.25">
      <c r="B191" s="1"/>
      <c r="C191" s="133"/>
      <c r="D191" s="1"/>
      <c r="E191" s="1"/>
      <c r="F191" s="1"/>
      <c r="G191" s="1"/>
      <c r="H191" s="1"/>
      <c r="I191" s="1"/>
      <c r="J191" s="1"/>
      <c r="K191" s="1"/>
      <c r="L191" s="1"/>
      <c r="M191" s="1"/>
      <c r="N191" s="1"/>
      <c r="O191" s="1"/>
      <c r="P191" s="1"/>
      <c r="Q191" s="1"/>
      <c r="R191" s="1"/>
      <c r="S191" s="1"/>
      <c r="T191" s="1"/>
      <c r="U191" s="1"/>
    </row>
    <row r="192" spans="1:22" ht="18.75" customHeight="1" x14ac:dyDescent="0.25">
      <c r="B192" s="1"/>
      <c r="C192" s="133"/>
      <c r="D192" s="1"/>
      <c r="E192" s="1"/>
      <c r="F192" s="1"/>
      <c r="G192" s="1"/>
      <c r="H192" s="1"/>
      <c r="I192" s="1"/>
      <c r="J192" s="1"/>
      <c r="K192" s="1"/>
      <c r="L192" s="1"/>
      <c r="M192" s="1"/>
      <c r="N192" s="1"/>
      <c r="O192" s="1"/>
      <c r="P192" s="1"/>
      <c r="Q192" s="1"/>
      <c r="R192" s="1"/>
      <c r="S192" s="1"/>
      <c r="T192" s="1"/>
      <c r="U192" s="1"/>
    </row>
    <row r="193" spans="2:21" ht="18.75" customHeight="1" x14ac:dyDescent="0.25">
      <c r="B193" s="1"/>
      <c r="C193" s="133"/>
      <c r="D193" s="1"/>
      <c r="E193" s="1"/>
      <c r="F193" s="1"/>
      <c r="G193" s="1"/>
      <c r="H193" s="1"/>
      <c r="I193" s="1"/>
      <c r="J193" s="1"/>
      <c r="K193" s="1"/>
      <c r="L193" s="1"/>
      <c r="M193" s="1"/>
      <c r="N193" s="1"/>
      <c r="O193" s="1"/>
      <c r="P193" s="1"/>
      <c r="Q193" s="1"/>
      <c r="R193" s="1"/>
      <c r="S193" s="1"/>
      <c r="T193" s="1"/>
      <c r="U193" s="1"/>
    </row>
    <row r="194" spans="2:21" ht="18.75" customHeight="1" x14ac:dyDescent="0.25">
      <c r="B194" s="1"/>
      <c r="C194" s="133"/>
      <c r="D194" s="1"/>
      <c r="E194" s="1"/>
      <c r="F194" s="1"/>
      <c r="G194" s="1"/>
      <c r="H194" s="1"/>
      <c r="I194" s="1"/>
      <c r="J194" s="1"/>
      <c r="K194" s="1"/>
      <c r="L194" s="1"/>
      <c r="M194" s="1"/>
      <c r="N194" s="1"/>
      <c r="O194" s="1"/>
      <c r="P194" s="1"/>
      <c r="Q194" s="1"/>
      <c r="R194" s="1"/>
      <c r="S194" s="1"/>
      <c r="T194" s="1"/>
      <c r="U194" s="1"/>
    </row>
    <row r="195" spans="2:21" ht="18.75" customHeight="1" x14ac:dyDescent="0.25">
      <c r="B195" s="1"/>
      <c r="C195" s="133"/>
      <c r="D195" s="1"/>
      <c r="E195" s="1"/>
      <c r="F195" s="1"/>
      <c r="G195" s="1"/>
      <c r="H195" s="1"/>
      <c r="I195" s="1"/>
      <c r="J195" s="1"/>
      <c r="K195" s="1"/>
      <c r="L195" s="1"/>
      <c r="M195" s="1"/>
      <c r="N195" s="1"/>
      <c r="O195" s="1"/>
      <c r="P195" s="1"/>
      <c r="Q195" s="1"/>
      <c r="R195" s="1"/>
      <c r="S195" s="1"/>
      <c r="T195" s="1"/>
      <c r="U195" s="1"/>
    </row>
    <row r="196" spans="2:21" ht="18.75" customHeight="1" x14ac:dyDescent="0.25">
      <c r="B196" s="1"/>
      <c r="C196" s="133"/>
      <c r="D196" s="1"/>
      <c r="E196" s="1"/>
      <c r="F196" s="1"/>
      <c r="G196" s="1"/>
      <c r="H196" s="1"/>
      <c r="I196" s="1"/>
      <c r="J196" s="1"/>
      <c r="K196" s="1"/>
      <c r="L196" s="1"/>
      <c r="M196" s="1"/>
      <c r="N196" s="1"/>
      <c r="O196" s="1"/>
      <c r="P196" s="1"/>
      <c r="Q196" s="1"/>
      <c r="R196" s="1"/>
      <c r="S196" s="1"/>
      <c r="T196" s="1"/>
      <c r="U196" s="1"/>
    </row>
    <row r="197" spans="2:21" ht="18.75" customHeight="1" x14ac:dyDescent="0.25">
      <c r="B197" s="1"/>
      <c r="C197" s="133"/>
      <c r="D197" s="1"/>
      <c r="E197" s="1"/>
      <c r="F197" s="1"/>
      <c r="G197" s="1"/>
      <c r="H197" s="1"/>
      <c r="I197" s="1"/>
      <c r="J197" s="1"/>
      <c r="K197" s="1"/>
      <c r="L197" s="1"/>
      <c r="M197" s="1"/>
      <c r="N197" s="1"/>
      <c r="O197" s="1"/>
      <c r="P197" s="1"/>
      <c r="Q197" s="1"/>
      <c r="R197" s="1"/>
      <c r="S197" s="1"/>
      <c r="T197" s="1"/>
      <c r="U197" s="1"/>
    </row>
    <row r="198" spans="2:21" ht="18.75" customHeight="1" x14ac:dyDescent="0.25">
      <c r="B198" s="1"/>
      <c r="C198" s="133"/>
      <c r="D198" s="1"/>
      <c r="E198" s="1"/>
      <c r="F198" s="1"/>
      <c r="G198" s="1"/>
      <c r="H198" s="1"/>
      <c r="I198" s="1"/>
      <c r="J198" s="1"/>
      <c r="K198" s="1"/>
      <c r="L198" s="1"/>
      <c r="M198" s="1"/>
      <c r="N198" s="1"/>
      <c r="O198" s="1"/>
      <c r="P198" s="1"/>
      <c r="Q198" s="1"/>
      <c r="R198" s="1"/>
      <c r="S198" s="1"/>
      <c r="T198" s="1"/>
      <c r="U198" s="1"/>
    </row>
    <row r="199" spans="2:21" ht="18.75" customHeight="1" x14ac:dyDescent="0.25">
      <c r="B199" s="1"/>
      <c r="C199" s="133"/>
      <c r="D199" s="1"/>
      <c r="E199" s="1"/>
      <c r="F199" s="1"/>
      <c r="G199" s="1"/>
      <c r="H199" s="1"/>
      <c r="I199" s="1"/>
      <c r="J199" s="1"/>
      <c r="K199" s="1"/>
      <c r="L199" s="1"/>
      <c r="M199" s="1"/>
      <c r="N199" s="1"/>
      <c r="O199" s="1"/>
      <c r="P199" s="1"/>
      <c r="Q199" s="1"/>
      <c r="R199" s="1"/>
      <c r="S199" s="1"/>
      <c r="T199" s="1"/>
      <c r="U199" s="1"/>
    </row>
    <row r="200" spans="2:21" ht="18.75" customHeight="1" x14ac:dyDescent="0.25">
      <c r="B200" s="1"/>
      <c r="C200" s="133"/>
      <c r="D200" s="1"/>
      <c r="E200" s="1"/>
      <c r="F200" s="1"/>
      <c r="G200" s="1"/>
      <c r="H200" s="1"/>
      <c r="I200" s="1"/>
      <c r="J200" s="1"/>
      <c r="K200" s="1"/>
      <c r="L200" s="1"/>
      <c r="M200" s="1"/>
      <c r="N200" s="1"/>
      <c r="O200" s="1"/>
      <c r="P200" s="1"/>
      <c r="Q200" s="1"/>
      <c r="R200" s="1"/>
      <c r="S200" s="1"/>
      <c r="T200" s="1"/>
      <c r="U200" s="1"/>
    </row>
    <row r="201" spans="2:21" ht="18.75" customHeight="1" x14ac:dyDescent="0.25">
      <c r="B201" s="1"/>
      <c r="C201" s="133"/>
      <c r="D201" s="1"/>
      <c r="E201" s="1"/>
      <c r="F201" s="1"/>
      <c r="G201" s="1"/>
      <c r="H201" s="1"/>
      <c r="I201" s="1"/>
      <c r="J201" s="1"/>
      <c r="K201" s="1"/>
      <c r="L201" s="1"/>
      <c r="M201" s="1"/>
      <c r="N201" s="1"/>
      <c r="O201" s="1"/>
      <c r="P201" s="1"/>
      <c r="Q201" s="1"/>
      <c r="R201" s="1"/>
      <c r="S201" s="1"/>
      <c r="T201" s="1"/>
      <c r="U201" s="1"/>
    </row>
    <row r="202" spans="2:21" ht="18.75" customHeight="1" x14ac:dyDescent="0.25">
      <c r="B202" s="1"/>
      <c r="C202" s="133"/>
      <c r="D202" s="1"/>
      <c r="E202" s="1"/>
      <c r="F202" s="1"/>
      <c r="G202" s="1"/>
      <c r="H202" s="1"/>
      <c r="I202" s="1"/>
      <c r="J202" s="1"/>
      <c r="K202" s="1"/>
      <c r="L202" s="1"/>
      <c r="M202" s="1"/>
      <c r="N202" s="1"/>
      <c r="O202" s="1"/>
      <c r="P202" s="1"/>
      <c r="Q202" s="1"/>
      <c r="R202" s="1"/>
      <c r="S202" s="1"/>
      <c r="T202" s="1"/>
      <c r="U202" s="1"/>
    </row>
    <row r="203" spans="2:21" ht="18.75" customHeight="1" x14ac:dyDescent="0.25">
      <c r="B203" s="1"/>
      <c r="C203" s="133"/>
      <c r="D203" s="1"/>
      <c r="E203" s="1"/>
      <c r="F203" s="1"/>
      <c r="G203" s="1"/>
      <c r="H203" s="1"/>
      <c r="I203" s="1"/>
      <c r="J203" s="1"/>
      <c r="K203" s="1"/>
      <c r="L203" s="1"/>
      <c r="M203" s="1"/>
      <c r="N203" s="1"/>
      <c r="O203" s="1"/>
      <c r="P203" s="1"/>
      <c r="Q203" s="1"/>
      <c r="R203" s="1"/>
      <c r="S203" s="1"/>
      <c r="T203" s="1"/>
      <c r="U203" s="1"/>
    </row>
    <row r="204" spans="2:21" ht="18.75" customHeight="1" x14ac:dyDescent="0.25">
      <c r="B204" s="1"/>
      <c r="C204" s="133"/>
      <c r="D204" s="1"/>
      <c r="E204" s="1"/>
      <c r="F204" s="1"/>
      <c r="G204" s="1"/>
      <c r="H204" s="1"/>
      <c r="I204" s="1"/>
      <c r="J204" s="1"/>
      <c r="K204" s="1"/>
      <c r="L204" s="1"/>
      <c r="M204" s="1"/>
      <c r="N204" s="1"/>
      <c r="O204" s="1"/>
      <c r="P204" s="1"/>
      <c r="Q204" s="1"/>
      <c r="R204" s="1"/>
      <c r="S204" s="1"/>
      <c r="T204" s="1"/>
      <c r="U204" s="1"/>
    </row>
    <row r="205" spans="2:21" ht="18.75" customHeight="1" x14ac:dyDescent="0.25">
      <c r="B205" s="1"/>
      <c r="C205" s="133"/>
      <c r="D205" s="1"/>
      <c r="E205" s="1"/>
      <c r="F205" s="1"/>
      <c r="G205" s="1"/>
      <c r="H205" s="1"/>
      <c r="I205" s="1"/>
      <c r="J205" s="1"/>
      <c r="K205" s="1"/>
      <c r="L205" s="1"/>
      <c r="M205" s="1"/>
      <c r="N205" s="1"/>
      <c r="O205" s="1"/>
      <c r="P205" s="1"/>
      <c r="Q205" s="1"/>
      <c r="R205" s="1"/>
      <c r="S205" s="1"/>
      <c r="T205" s="1"/>
      <c r="U205" s="1"/>
    </row>
    <row r="206" spans="2:21" ht="18.75" customHeight="1" x14ac:dyDescent="0.25">
      <c r="B206" s="1"/>
      <c r="C206" s="133"/>
      <c r="D206" s="1"/>
      <c r="E206" s="1"/>
      <c r="F206" s="1"/>
      <c r="G206" s="1"/>
      <c r="H206" s="1"/>
      <c r="I206" s="1"/>
      <c r="J206" s="1"/>
      <c r="K206" s="1"/>
      <c r="L206" s="1"/>
      <c r="M206" s="1"/>
      <c r="N206" s="1"/>
      <c r="O206" s="1"/>
      <c r="P206" s="1"/>
      <c r="Q206" s="1"/>
      <c r="R206" s="1"/>
      <c r="S206" s="1"/>
      <c r="T206" s="1"/>
      <c r="U206" s="1"/>
    </row>
    <row r="207" spans="2:21" ht="18.75" customHeight="1" x14ac:dyDescent="0.25">
      <c r="B207" s="1"/>
      <c r="C207" s="133"/>
      <c r="D207" s="1"/>
      <c r="E207" s="1"/>
      <c r="F207" s="1"/>
      <c r="G207" s="1"/>
      <c r="H207" s="1"/>
      <c r="I207" s="1"/>
      <c r="J207" s="1"/>
      <c r="K207" s="1"/>
      <c r="L207" s="1"/>
      <c r="M207" s="1"/>
      <c r="N207" s="1"/>
      <c r="O207" s="1"/>
      <c r="P207" s="1"/>
      <c r="Q207" s="1"/>
      <c r="R207" s="1"/>
      <c r="S207" s="1"/>
      <c r="T207" s="1"/>
      <c r="U207" s="1"/>
    </row>
    <row r="208" spans="2:21" ht="18.75" customHeight="1" x14ac:dyDescent="0.25">
      <c r="B208" s="1"/>
      <c r="C208" s="133"/>
      <c r="D208" s="1"/>
      <c r="E208" s="1"/>
      <c r="F208" s="1"/>
      <c r="G208" s="1"/>
      <c r="H208" s="1"/>
      <c r="I208" s="1"/>
      <c r="J208" s="1"/>
      <c r="K208" s="1"/>
      <c r="L208" s="1"/>
      <c r="M208" s="1"/>
      <c r="N208" s="1"/>
      <c r="O208" s="1"/>
      <c r="P208" s="1"/>
      <c r="Q208" s="1"/>
      <c r="R208" s="1"/>
      <c r="S208" s="1"/>
      <c r="T208" s="1"/>
      <c r="U208" s="1"/>
    </row>
    <row r="209" spans="2:21" ht="18.75" customHeight="1" x14ac:dyDescent="0.25">
      <c r="B209" s="1"/>
      <c r="C209" s="133"/>
      <c r="D209" s="1"/>
      <c r="E209" s="1"/>
      <c r="F209" s="1"/>
      <c r="G209" s="1"/>
      <c r="H209" s="1"/>
      <c r="I209" s="1"/>
      <c r="J209" s="1"/>
      <c r="K209" s="1"/>
      <c r="L209" s="1"/>
      <c r="M209" s="1"/>
      <c r="N209" s="1"/>
      <c r="O209" s="1"/>
      <c r="P209" s="1"/>
      <c r="Q209" s="1"/>
      <c r="R209" s="1"/>
      <c r="S209" s="1"/>
      <c r="T209" s="1"/>
      <c r="U209" s="1"/>
    </row>
    <row r="210" spans="2:21" ht="18.75" customHeight="1" x14ac:dyDescent="0.25">
      <c r="B210" s="1"/>
      <c r="C210" s="133"/>
      <c r="D210" s="1"/>
      <c r="E210" s="1"/>
      <c r="F210" s="1"/>
      <c r="G210" s="1"/>
      <c r="H210" s="1"/>
      <c r="I210" s="1"/>
      <c r="J210" s="1"/>
      <c r="K210" s="1"/>
      <c r="L210" s="1"/>
      <c r="M210" s="1"/>
      <c r="N210" s="1"/>
      <c r="O210" s="1"/>
      <c r="P210" s="1"/>
      <c r="Q210" s="1"/>
      <c r="R210" s="1"/>
      <c r="S210" s="1"/>
      <c r="T210" s="1"/>
      <c r="U210" s="1"/>
    </row>
    <row r="211" spans="2:21" ht="18.75" customHeight="1" x14ac:dyDescent="0.25">
      <c r="B211" s="1"/>
      <c r="C211" s="133"/>
      <c r="D211" s="1"/>
      <c r="E211" s="1"/>
      <c r="F211" s="1"/>
      <c r="G211" s="1"/>
      <c r="H211" s="1"/>
      <c r="I211" s="1"/>
      <c r="J211" s="1"/>
      <c r="K211" s="1"/>
      <c r="L211" s="1"/>
      <c r="M211" s="1"/>
      <c r="N211" s="1"/>
      <c r="O211" s="1"/>
      <c r="P211" s="1"/>
      <c r="Q211" s="1"/>
      <c r="R211" s="1"/>
      <c r="S211" s="1"/>
      <c r="T211" s="1"/>
      <c r="U211" s="1"/>
    </row>
    <row r="212" spans="2:21" ht="18.75" customHeight="1" x14ac:dyDescent="0.25">
      <c r="B212" s="1"/>
      <c r="C212" s="133"/>
      <c r="D212" s="1"/>
      <c r="E212" s="1"/>
      <c r="F212" s="1"/>
      <c r="G212" s="1"/>
      <c r="H212" s="1"/>
      <c r="I212" s="1"/>
      <c r="J212" s="1"/>
      <c r="K212" s="1"/>
      <c r="L212" s="1"/>
      <c r="M212" s="1"/>
      <c r="N212" s="1"/>
      <c r="O212" s="1"/>
      <c r="P212" s="1"/>
      <c r="Q212" s="1"/>
      <c r="R212" s="1"/>
      <c r="S212" s="1"/>
      <c r="T212" s="1"/>
      <c r="U212" s="1"/>
    </row>
    <row r="213" spans="2:21" ht="18.75" customHeight="1" x14ac:dyDescent="0.25">
      <c r="B213" s="1"/>
      <c r="C213" s="133"/>
      <c r="D213" s="1"/>
      <c r="E213" s="1"/>
      <c r="F213" s="1"/>
      <c r="G213" s="1"/>
      <c r="H213" s="1"/>
      <c r="I213" s="1"/>
      <c r="J213" s="1"/>
      <c r="K213" s="1"/>
      <c r="L213" s="1"/>
      <c r="M213" s="1"/>
      <c r="N213" s="1"/>
      <c r="O213" s="1"/>
      <c r="P213" s="1"/>
      <c r="Q213" s="1"/>
      <c r="R213" s="1"/>
      <c r="S213" s="1"/>
      <c r="T213" s="1"/>
      <c r="U213" s="1"/>
    </row>
    <row r="214" spans="2:21" ht="18.75" customHeight="1" x14ac:dyDescent="0.25">
      <c r="B214" s="1"/>
      <c r="C214" s="133"/>
      <c r="D214" s="1"/>
      <c r="E214" s="1"/>
      <c r="F214" s="1"/>
      <c r="G214" s="1"/>
      <c r="H214" s="1"/>
      <c r="I214" s="1"/>
      <c r="J214" s="1"/>
      <c r="K214" s="1"/>
      <c r="L214" s="1"/>
      <c r="M214" s="1"/>
      <c r="N214" s="1"/>
      <c r="O214" s="1"/>
      <c r="P214" s="1"/>
      <c r="Q214" s="1"/>
      <c r="R214" s="1"/>
      <c r="S214" s="1"/>
      <c r="T214" s="1"/>
      <c r="U214" s="1"/>
    </row>
    <row r="215" spans="2:21" ht="18.75" customHeight="1" x14ac:dyDescent="0.25">
      <c r="B215" s="1"/>
      <c r="C215" s="133"/>
      <c r="D215" s="1"/>
      <c r="E215" s="1"/>
      <c r="F215" s="1"/>
      <c r="G215" s="1"/>
      <c r="H215" s="1"/>
      <c r="I215" s="1"/>
      <c r="J215" s="1"/>
      <c r="K215" s="1"/>
      <c r="L215" s="1"/>
      <c r="M215" s="1"/>
      <c r="N215" s="1"/>
      <c r="O215" s="1"/>
      <c r="P215" s="1"/>
      <c r="Q215" s="1"/>
      <c r="R215" s="1"/>
      <c r="S215" s="1"/>
      <c r="T215" s="1"/>
      <c r="U215" s="1"/>
    </row>
    <row r="216" spans="2:21" ht="18.75" customHeight="1" x14ac:dyDescent="0.25">
      <c r="B216" s="1"/>
      <c r="C216" s="133"/>
      <c r="D216" s="1"/>
      <c r="E216" s="1"/>
      <c r="F216" s="1"/>
      <c r="G216" s="1"/>
      <c r="H216" s="1"/>
      <c r="I216" s="1"/>
      <c r="J216" s="1"/>
      <c r="K216" s="1"/>
      <c r="L216" s="1"/>
      <c r="M216" s="1"/>
      <c r="N216" s="1"/>
      <c r="O216" s="1"/>
      <c r="P216" s="1"/>
      <c r="Q216" s="1"/>
      <c r="R216" s="1"/>
      <c r="S216" s="1"/>
      <c r="T216" s="1"/>
      <c r="U216" s="1"/>
    </row>
    <row r="217" spans="2:21" ht="18.75" customHeight="1" x14ac:dyDescent="0.25">
      <c r="B217" s="1"/>
      <c r="C217" s="133"/>
      <c r="D217" s="1"/>
      <c r="E217" s="1"/>
      <c r="F217" s="1"/>
      <c r="G217" s="1"/>
      <c r="H217" s="1"/>
      <c r="I217" s="1"/>
      <c r="J217" s="1"/>
      <c r="K217" s="1"/>
      <c r="L217" s="1"/>
      <c r="M217" s="1"/>
      <c r="N217" s="1"/>
      <c r="O217" s="1"/>
      <c r="P217" s="1"/>
      <c r="Q217" s="1"/>
      <c r="R217" s="1"/>
      <c r="S217" s="1"/>
      <c r="T217" s="1"/>
      <c r="U217" s="1"/>
    </row>
    <row r="218" spans="2:21" ht="18.75" customHeight="1" x14ac:dyDescent="0.25">
      <c r="B218" s="1"/>
      <c r="C218" s="133"/>
      <c r="D218" s="1"/>
      <c r="E218" s="1"/>
      <c r="F218" s="1"/>
      <c r="G218" s="1"/>
      <c r="H218" s="1"/>
      <c r="I218" s="1"/>
      <c r="J218" s="1"/>
      <c r="K218" s="1"/>
      <c r="L218" s="1"/>
      <c r="M218" s="1"/>
      <c r="N218" s="1"/>
      <c r="O218" s="1"/>
      <c r="P218" s="1"/>
      <c r="Q218" s="1"/>
      <c r="R218" s="1"/>
      <c r="S218" s="1"/>
      <c r="T218" s="1"/>
      <c r="U218" s="1"/>
    </row>
    <row r="219" spans="2:21" ht="18.75" customHeight="1" x14ac:dyDescent="0.25">
      <c r="B219" s="1"/>
      <c r="C219" s="133"/>
      <c r="D219" s="1"/>
      <c r="E219" s="1"/>
      <c r="F219" s="1"/>
      <c r="G219" s="1"/>
      <c r="H219" s="1"/>
      <c r="I219" s="1"/>
      <c r="J219" s="1"/>
      <c r="K219" s="1"/>
      <c r="L219" s="1"/>
      <c r="M219" s="1"/>
      <c r="N219" s="1"/>
      <c r="O219" s="1"/>
      <c r="P219" s="1"/>
      <c r="Q219" s="1"/>
      <c r="R219" s="1"/>
      <c r="S219" s="1"/>
      <c r="T219" s="1"/>
      <c r="U219" s="1"/>
    </row>
    <row r="220" spans="2:21" ht="18.75" customHeight="1" x14ac:dyDescent="0.25">
      <c r="B220" s="1"/>
      <c r="C220" s="133"/>
      <c r="D220" s="1"/>
      <c r="E220" s="1"/>
      <c r="F220" s="1"/>
      <c r="G220" s="1"/>
      <c r="H220" s="1"/>
      <c r="I220" s="1"/>
      <c r="J220" s="1"/>
      <c r="K220" s="1"/>
      <c r="L220" s="1"/>
      <c r="M220" s="1"/>
      <c r="N220" s="1"/>
      <c r="O220" s="1"/>
      <c r="P220" s="1"/>
      <c r="Q220" s="1"/>
      <c r="R220" s="1"/>
      <c r="S220" s="1"/>
      <c r="T220" s="1"/>
      <c r="U220" s="1"/>
    </row>
    <row r="221" spans="2:21" ht="18.75" customHeight="1" x14ac:dyDescent="0.25">
      <c r="B221" s="1"/>
      <c r="C221" s="133"/>
      <c r="D221" s="1"/>
      <c r="E221" s="1"/>
      <c r="F221" s="1"/>
      <c r="G221" s="1"/>
      <c r="H221" s="1"/>
      <c r="I221" s="1"/>
      <c r="J221" s="1"/>
      <c r="K221" s="1"/>
      <c r="L221" s="1"/>
      <c r="M221" s="1"/>
      <c r="N221" s="1"/>
      <c r="O221" s="1"/>
      <c r="P221" s="1"/>
      <c r="Q221" s="1"/>
      <c r="R221" s="1"/>
      <c r="S221" s="1"/>
      <c r="T221" s="1"/>
      <c r="U221" s="1"/>
    </row>
    <row r="222" spans="2:21" ht="18.75" customHeight="1" x14ac:dyDescent="0.25">
      <c r="B222" s="1"/>
      <c r="C222" s="133"/>
      <c r="D222" s="1"/>
      <c r="E222" s="1"/>
      <c r="F222" s="1"/>
      <c r="G222" s="1"/>
      <c r="H222" s="1"/>
      <c r="I222" s="1"/>
      <c r="J222" s="1"/>
      <c r="K222" s="1"/>
      <c r="L222" s="1"/>
      <c r="M222" s="1"/>
      <c r="N222" s="1"/>
      <c r="O222" s="1"/>
      <c r="P222" s="1"/>
      <c r="Q222" s="1"/>
      <c r="R222" s="1"/>
      <c r="S222" s="1"/>
      <c r="T222" s="1"/>
      <c r="U222" s="1"/>
    </row>
    <row r="223" spans="2:21" ht="18.75" customHeight="1" x14ac:dyDescent="0.25">
      <c r="B223" s="1"/>
      <c r="C223" s="133"/>
      <c r="D223" s="1"/>
      <c r="E223" s="1"/>
      <c r="F223" s="1"/>
      <c r="G223" s="1"/>
      <c r="H223" s="1"/>
      <c r="I223" s="1"/>
      <c r="J223" s="1"/>
      <c r="K223" s="1"/>
      <c r="L223" s="1"/>
      <c r="M223" s="1"/>
      <c r="N223" s="1"/>
      <c r="O223" s="1"/>
      <c r="P223" s="1"/>
      <c r="Q223" s="1"/>
      <c r="R223" s="1"/>
      <c r="S223" s="1"/>
      <c r="T223" s="1"/>
      <c r="U223" s="1"/>
    </row>
    <row r="224" spans="2:21" ht="18.75" customHeight="1" x14ac:dyDescent="0.25">
      <c r="B224" s="1"/>
      <c r="C224" s="133"/>
      <c r="D224" s="1"/>
      <c r="E224" s="1"/>
      <c r="F224" s="1"/>
      <c r="G224" s="1"/>
      <c r="H224" s="1"/>
      <c r="I224" s="1"/>
      <c r="J224" s="1"/>
      <c r="K224" s="1"/>
      <c r="L224" s="1"/>
      <c r="M224" s="1"/>
      <c r="N224" s="1"/>
      <c r="O224" s="1"/>
      <c r="P224" s="1"/>
      <c r="Q224" s="1"/>
      <c r="R224" s="1"/>
      <c r="S224" s="1"/>
      <c r="T224" s="1"/>
      <c r="U224" s="1"/>
    </row>
    <row r="225" spans="2:21" ht="18.75" customHeight="1" x14ac:dyDescent="0.25">
      <c r="B225" s="1"/>
      <c r="C225" s="133"/>
      <c r="D225" s="1"/>
      <c r="E225" s="1"/>
      <c r="F225" s="1"/>
      <c r="G225" s="1"/>
      <c r="H225" s="1"/>
      <c r="I225" s="1"/>
      <c r="J225" s="1"/>
      <c r="K225" s="1"/>
      <c r="L225" s="1"/>
      <c r="M225" s="1"/>
      <c r="N225" s="1"/>
      <c r="O225" s="1"/>
      <c r="P225" s="1"/>
      <c r="Q225" s="1"/>
      <c r="R225" s="1"/>
      <c r="S225" s="1"/>
      <c r="T225" s="1"/>
      <c r="U225" s="1"/>
    </row>
    <row r="226" spans="2:21" ht="18.75" customHeight="1" x14ac:dyDescent="0.25">
      <c r="B226" s="1"/>
      <c r="C226" s="133"/>
      <c r="D226" s="1"/>
      <c r="E226" s="1"/>
      <c r="F226" s="1"/>
      <c r="G226" s="1"/>
      <c r="H226" s="1"/>
      <c r="I226" s="1"/>
      <c r="J226" s="1"/>
      <c r="K226" s="1"/>
      <c r="L226" s="1"/>
      <c r="M226" s="1"/>
      <c r="N226" s="1"/>
      <c r="O226" s="1"/>
      <c r="P226" s="1"/>
      <c r="Q226" s="1"/>
      <c r="R226" s="1"/>
      <c r="S226" s="1"/>
      <c r="T226" s="1"/>
      <c r="U226" s="1"/>
    </row>
    <row r="227" spans="2:21" ht="18.75" customHeight="1" x14ac:dyDescent="0.25">
      <c r="B227" s="1"/>
      <c r="C227" s="133"/>
      <c r="D227" s="1"/>
      <c r="E227" s="1"/>
      <c r="F227" s="1"/>
      <c r="G227" s="1"/>
      <c r="H227" s="1"/>
      <c r="I227" s="1"/>
      <c r="J227" s="1"/>
      <c r="K227" s="1"/>
      <c r="L227" s="1"/>
      <c r="M227" s="1"/>
      <c r="N227" s="1"/>
      <c r="O227" s="1"/>
      <c r="P227" s="1"/>
      <c r="Q227" s="1"/>
      <c r="R227" s="1"/>
      <c r="S227" s="1"/>
      <c r="T227" s="1"/>
      <c r="U227" s="1"/>
    </row>
    <row r="228" spans="2:21" ht="18.75" customHeight="1" x14ac:dyDescent="0.25">
      <c r="B228" s="1"/>
      <c r="C228" s="133"/>
      <c r="D228" s="1"/>
      <c r="E228" s="1"/>
      <c r="F228" s="1"/>
      <c r="G228" s="1"/>
      <c r="H228" s="1"/>
      <c r="I228" s="1"/>
      <c r="J228" s="1"/>
      <c r="K228" s="1"/>
      <c r="L228" s="1"/>
      <c r="M228" s="1"/>
      <c r="N228" s="1"/>
      <c r="O228" s="1"/>
      <c r="P228" s="1"/>
      <c r="Q228" s="1"/>
      <c r="R228" s="1"/>
      <c r="S228" s="1"/>
      <c r="T228" s="1"/>
      <c r="U228" s="1"/>
    </row>
    <row r="229" spans="2:21" ht="18.75" customHeight="1" x14ac:dyDescent="0.25">
      <c r="B229" s="1"/>
      <c r="C229" s="133"/>
      <c r="D229" s="1"/>
      <c r="E229" s="1"/>
      <c r="F229" s="1"/>
      <c r="G229" s="1"/>
      <c r="H229" s="1"/>
      <c r="I229" s="1"/>
      <c r="J229" s="1"/>
      <c r="K229" s="1"/>
      <c r="L229" s="1"/>
      <c r="M229" s="1"/>
      <c r="N229" s="1"/>
      <c r="O229" s="1"/>
      <c r="P229" s="1"/>
      <c r="Q229" s="1"/>
      <c r="R229" s="1"/>
      <c r="S229" s="1"/>
      <c r="T229" s="1"/>
      <c r="U229" s="1"/>
    </row>
    <row r="230" spans="2:21" ht="18.75" customHeight="1" x14ac:dyDescent="0.25">
      <c r="B230" s="1"/>
      <c r="C230" s="133"/>
      <c r="D230" s="1"/>
      <c r="E230" s="1"/>
      <c r="F230" s="1"/>
      <c r="G230" s="1"/>
      <c r="H230" s="1"/>
      <c r="I230" s="1"/>
      <c r="J230" s="1"/>
      <c r="K230" s="1"/>
      <c r="L230" s="1"/>
      <c r="M230" s="1"/>
      <c r="N230" s="1"/>
      <c r="O230" s="1"/>
      <c r="P230" s="1"/>
      <c r="Q230" s="1"/>
      <c r="R230" s="1"/>
      <c r="S230" s="1"/>
      <c r="T230" s="1"/>
      <c r="U230" s="1"/>
    </row>
    <row r="231" spans="2:21" ht="18.75" customHeight="1" x14ac:dyDescent="0.25">
      <c r="B231" s="1"/>
      <c r="C231" s="133"/>
      <c r="D231" s="1"/>
      <c r="E231" s="1"/>
      <c r="F231" s="1"/>
      <c r="G231" s="1"/>
      <c r="H231" s="1"/>
      <c r="I231" s="1"/>
      <c r="J231" s="1"/>
      <c r="K231" s="1"/>
      <c r="L231" s="1"/>
      <c r="M231" s="1"/>
      <c r="N231" s="1"/>
      <c r="O231" s="1"/>
      <c r="P231" s="1"/>
      <c r="Q231" s="1"/>
      <c r="R231" s="1"/>
      <c r="S231" s="1"/>
      <c r="T231" s="1"/>
      <c r="U231" s="1"/>
    </row>
    <row r="232" spans="2:21" ht="18.75" customHeight="1" x14ac:dyDescent="0.25">
      <c r="B232" s="1"/>
      <c r="C232" s="133"/>
      <c r="D232" s="1"/>
      <c r="E232" s="1"/>
      <c r="F232" s="1"/>
      <c r="G232" s="1"/>
      <c r="H232" s="1"/>
      <c r="I232" s="1"/>
      <c r="J232" s="1"/>
      <c r="K232" s="1"/>
      <c r="L232" s="1"/>
      <c r="M232" s="1"/>
      <c r="N232" s="1"/>
      <c r="O232" s="1"/>
      <c r="P232" s="1"/>
      <c r="Q232" s="1"/>
      <c r="R232" s="1"/>
      <c r="S232" s="1"/>
      <c r="T232" s="1"/>
      <c r="U232" s="1"/>
    </row>
    <row r="233" spans="2:21" ht="18.75" customHeight="1" x14ac:dyDescent="0.25">
      <c r="B233" s="1"/>
      <c r="C233" s="133"/>
      <c r="D233" s="1"/>
      <c r="E233" s="1"/>
      <c r="F233" s="1"/>
      <c r="G233" s="1"/>
      <c r="H233" s="1"/>
      <c r="I233" s="1"/>
      <c r="J233" s="1"/>
      <c r="K233" s="1"/>
      <c r="L233" s="1"/>
      <c r="M233" s="1"/>
      <c r="N233" s="1"/>
      <c r="O233" s="1"/>
      <c r="P233" s="1"/>
      <c r="Q233" s="1"/>
      <c r="R233" s="1"/>
      <c r="S233" s="1"/>
      <c r="T233" s="1"/>
      <c r="U233" s="1"/>
    </row>
    <row r="234" spans="2:21" ht="18.75" customHeight="1" x14ac:dyDescent="0.25">
      <c r="B234" s="1"/>
      <c r="C234" s="133"/>
      <c r="D234" s="1"/>
      <c r="E234" s="1"/>
      <c r="F234" s="1"/>
      <c r="G234" s="1"/>
      <c r="H234" s="1"/>
      <c r="I234" s="1"/>
      <c r="J234" s="1"/>
      <c r="K234" s="1"/>
      <c r="L234" s="1"/>
      <c r="M234" s="1"/>
      <c r="N234" s="1"/>
      <c r="O234" s="1"/>
      <c r="P234" s="1"/>
      <c r="Q234" s="1"/>
      <c r="R234" s="1"/>
      <c r="S234" s="1"/>
      <c r="T234" s="1"/>
      <c r="U234" s="1"/>
    </row>
    <row r="235" spans="2:21" ht="18.75" customHeight="1" x14ac:dyDescent="0.25">
      <c r="B235" s="1"/>
      <c r="C235" s="133"/>
      <c r="D235" s="1"/>
      <c r="E235" s="1"/>
      <c r="F235" s="1"/>
      <c r="G235" s="1"/>
      <c r="H235" s="1"/>
      <c r="I235" s="1"/>
      <c r="J235" s="1"/>
      <c r="K235" s="1"/>
      <c r="L235" s="1"/>
      <c r="M235" s="1"/>
      <c r="N235" s="1"/>
      <c r="O235" s="1"/>
      <c r="P235" s="1"/>
      <c r="Q235" s="1"/>
      <c r="R235" s="1"/>
      <c r="S235" s="1"/>
      <c r="T235" s="1"/>
      <c r="U235" s="1"/>
    </row>
    <row r="236" spans="2:21" ht="18.75" customHeight="1" x14ac:dyDescent="0.25">
      <c r="B236" s="1"/>
      <c r="C236" s="133"/>
      <c r="D236" s="1"/>
      <c r="E236" s="1"/>
      <c r="F236" s="1"/>
      <c r="G236" s="1"/>
      <c r="H236" s="1"/>
      <c r="I236" s="1"/>
      <c r="J236" s="1"/>
      <c r="K236" s="1"/>
      <c r="L236" s="1"/>
      <c r="M236" s="1"/>
      <c r="N236" s="1"/>
      <c r="O236" s="1"/>
      <c r="P236" s="1"/>
      <c r="Q236" s="1"/>
      <c r="R236" s="1"/>
      <c r="S236" s="1"/>
      <c r="T236" s="1"/>
      <c r="U236" s="1"/>
    </row>
    <row r="237" spans="2:21" ht="18.75" customHeight="1" x14ac:dyDescent="0.25">
      <c r="B237" s="1"/>
      <c r="C237" s="133"/>
      <c r="D237" s="1"/>
      <c r="E237" s="1"/>
      <c r="F237" s="1"/>
      <c r="G237" s="1"/>
      <c r="H237" s="1"/>
      <c r="I237" s="1"/>
      <c r="J237" s="1"/>
      <c r="K237" s="1"/>
      <c r="L237" s="1"/>
      <c r="M237" s="1"/>
      <c r="N237" s="1"/>
      <c r="O237" s="1"/>
      <c r="P237" s="1"/>
      <c r="Q237" s="1"/>
      <c r="R237" s="1"/>
      <c r="S237" s="1"/>
      <c r="T237" s="1"/>
      <c r="U237" s="1"/>
    </row>
    <row r="238" spans="2:21" ht="18.75" customHeight="1" x14ac:dyDescent="0.25">
      <c r="B238" s="1"/>
      <c r="C238" s="133"/>
      <c r="D238" s="1"/>
      <c r="E238" s="1"/>
      <c r="F238" s="1"/>
      <c r="G238" s="1"/>
      <c r="H238" s="1"/>
      <c r="I238" s="1"/>
      <c r="J238" s="1"/>
      <c r="K238" s="1"/>
      <c r="L238" s="1"/>
      <c r="M238" s="1"/>
      <c r="N238" s="1"/>
      <c r="O238" s="1"/>
      <c r="P238" s="1"/>
      <c r="Q238" s="1"/>
      <c r="R238" s="1"/>
      <c r="S238" s="1"/>
      <c r="T238" s="1"/>
      <c r="U238" s="1"/>
    </row>
    <row r="239" spans="2:21" ht="18.75" customHeight="1" x14ac:dyDescent="0.25">
      <c r="B239" s="1"/>
      <c r="C239" s="133"/>
      <c r="D239" s="1"/>
      <c r="E239" s="1"/>
      <c r="F239" s="1"/>
      <c r="G239" s="1"/>
      <c r="H239" s="1"/>
      <c r="I239" s="1"/>
      <c r="J239" s="1"/>
      <c r="K239" s="1"/>
      <c r="L239" s="1"/>
      <c r="M239" s="1"/>
      <c r="N239" s="1"/>
      <c r="O239" s="1"/>
      <c r="P239" s="1"/>
      <c r="Q239" s="1"/>
      <c r="R239" s="1"/>
      <c r="S239" s="1"/>
      <c r="T239" s="1"/>
      <c r="U239" s="1"/>
    </row>
    <row r="240" spans="2:21" ht="18.75" customHeight="1" x14ac:dyDescent="0.25">
      <c r="B240" s="1"/>
      <c r="C240" s="133"/>
      <c r="D240" s="1"/>
      <c r="E240" s="1"/>
      <c r="F240" s="1"/>
      <c r="G240" s="1"/>
      <c r="H240" s="1"/>
      <c r="I240" s="1"/>
      <c r="J240" s="1"/>
      <c r="K240" s="1"/>
      <c r="L240" s="1"/>
      <c r="M240" s="1"/>
      <c r="N240" s="1"/>
      <c r="O240" s="1"/>
      <c r="P240" s="1"/>
      <c r="Q240" s="1"/>
      <c r="R240" s="1"/>
      <c r="S240" s="1"/>
      <c r="T240" s="1"/>
      <c r="U240" s="1"/>
    </row>
    <row r="241" spans="2:21" ht="18.75" customHeight="1" x14ac:dyDescent="0.25">
      <c r="B241" s="1"/>
      <c r="C241" s="133"/>
      <c r="D241" s="1"/>
      <c r="E241" s="1"/>
      <c r="F241" s="1"/>
      <c r="G241" s="1"/>
      <c r="H241" s="1"/>
      <c r="I241" s="1"/>
      <c r="J241" s="1"/>
      <c r="K241" s="1"/>
      <c r="L241" s="1"/>
      <c r="M241" s="1"/>
      <c r="N241" s="1"/>
      <c r="O241" s="1"/>
      <c r="P241" s="1"/>
      <c r="Q241" s="1"/>
      <c r="R241" s="1"/>
      <c r="S241" s="1"/>
      <c r="T241" s="1"/>
      <c r="U241" s="1"/>
    </row>
    <row r="242" spans="2:21" ht="18.75" customHeight="1" x14ac:dyDescent="0.25">
      <c r="B242" s="1"/>
      <c r="C242" s="133"/>
      <c r="D242" s="1"/>
      <c r="E242" s="1"/>
      <c r="F242" s="1"/>
      <c r="G242" s="1"/>
      <c r="H242" s="1"/>
      <c r="I242" s="1"/>
      <c r="J242" s="1"/>
      <c r="K242" s="1"/>
      <c r="L242" s="1"/>
      <c r="M242" s="1"/>
      <c r="N242" s="1"/>
      <c r="O242" s="1"/>
      <c r="P242" s="1"/>
      <c r="Q242" s="1"/>
      <c r="R242" s="1"/>
      <c r="S242" s="1"/>
      <c r="T242" s="1"/>
      <c r="U242" s="1"/>
    </row>
    <row r="243" spans="2:21" ht="18.75" customHeight="1" x14ac:dyDescent="0.25">
      <c r="B243" s="1"/>
      <c r="C243" s="133"/>
      <c r="D243" s="1"/>
      <c r="E243" s="1"/>
      <c r="F243" s="1"/>
      <c r="G243" s="1"/>
      <c r="H243" s="1"/>
      <c r="I243" s="1"/>
      <c r="J243" s="1"/>
      <c r="K243" s="1"/>
      <c r="L243" s="1"/>
      <c r="M243" s="1"/>
      <c r="N243" s="1"/>
      <c r="O243" s="1"/>
      <c r="P243" s="1"/>
      <c r="Q243" s="1"/>
      <c r="R243" s="1"/>
      <c r="S243" s="1"/>
      <c r="T243" s="1"/>
      <c r="U243" s="1"/>
    </row>
    <row r="244" spans="2:21" ht="18.75" customHeight="1" x14ac:dyDescent="0.25">
      <c r="B244" s="1"/>
      <c r="C244" s="133"/>
      <c r="D244" s="1"/>
      <c r="E244" s="1"/>
      <c r="F244" s="1"/>
      <c r="G244" s="1"/>
      <c r="H244" s="1"/>
      <c r="I244" s="1"/>
      <c r="J244" s="1"/>
      <c r="K244" s="1"/>
      <c r="L244" s="1"/>
      <c r="M244" s="1"/>
      <c r="N244" s="1"/>
      <c r="O244" s="1"/>
      <c r="P244" s="1"/>
      <c r="Q244" s="1"/>
      <c r="R244" s="1"/>
      <c r="S244" s="1"/>
      <c r="T244" s="1"/>
      <c r="U244" s="1"/>
    </row>
    <row r="245" spans="2:21" ht="18.75" customHeight="1" x14ac:dyDescent="0.25">
      <c r="B245" s="1"/>
      <c r="C245" s="133"/>
      <c r="D245" s="1"/>
      <c r="E245" s="1"/>
      <c r="F245" s="1"/>
      <c r="G245" s="1"/>
      <c r="H245" s="1"/>
      <c r="I245" s="1"/>
      <c r="J245" s="1"/>
      <c r="K245" s="1"/>
      <c r="L245" s="1"/>
      <c r="M245" s="1"/>
      <c r="N245" s="1"/>
      <c r="O245" s="1"/>
      <c r="P245" s="1"/>
      <c r="Q245" s="1"/>
      <c r="R245" s="1"/>
      <c r="S245" s="1"/>
      <c r="T245" s="1"/>
      <c r="U245" s="1"/>
    </row>
    <row r="246" spans="2:21" ht="18.75" customHeight="1" x14ac:dyDescent="0.25">
      <c r="B246" s="1"/>
      <c r="C246" s="133"/>
      <c r="D246" s="1"/>
      <c r="E246" s="1"/>
      <c r="F246" s="1"/>
      <c r="G246" s="1"/>
      <c r="H246" s="1"/>
      <c r="I246" s="1"/>
      <c r="J246" s="1"/>
      <c r="K246" s="1"/>
      <c r="L246" s="1"/>
      <c r="M246" s="1"/>
      <c r="N246" s="1"/>
      <c r="O246" s="1"/>
      <c r="P246" s="1"/>
      <c r="Q246" s="1"/>
      <c r="R246" s="1"/>
      <c r="S246" s="1"/>
      <c r="T246" s="1"/>
      <c r="U246" s="1"/>
    </row>
    <row r="247" spans="2:21" ht="18.75" customHeight="1" x14ac:dyDescent="0.25">
      <c r="B247" s="1"/>
      <c r="C247" s="133"/>
      <c r="D247" s="1"/>
      <c r="E247" s="1"/>
      <c r="F247" s="1"/>
      <c r="G247" s="1"/>
      <c r="H247" s="1"/>
      <c r="I247" s="1"/>
      <c r="J247" s="1"/>
      <c r="K247" s="1"/>
      <c r="L247" s="1"/>
      <c r="M247" s="1"/>
      <c r="N247" s="1"/>
      <c r="O247" s="1"/>
      <c r="P247" s="1"/>
      <c r="Q247" s="1"/>
      <c r="R247" s="1"/>
      <c r="S247" s="1"/>
      <c r="T247" s="1"/>
      <c r="U247" s="1"/>
    </row>
    <row r="248" spans="2:21" ht="18.75" customHeight="1" x14ac:dyDescent="0.25">
      <c r="B248" s="1"/>
      <c r="C248" s="133"/>
      <c r="D248" s="1"/>
      <c r="E248" s="1"/>
      <c r="F248" s="1"/>
      <c r="G248" s="1"/>
      <c r="H248" s="1"/>
      <c r="I248" s="1"/>
      <c r="J248" s="1"/>
      <c r="K248" s="1"/>
      <c r="L248" s="1"/>
      <c r="M248" s="1"/>
      <c r="N248" s="1"/>
      <c r="O248" s="1"/>
      <c r="P248" s="1"/>
      <c r="Q248" s="1"/>
      <c r="R248" s="1"/>
      <c r="S248" s="1"/>
      <c r="T248" s="1"/>
      <c r="U248" s="1"/>
    </row>
    <row r="249" spans="2:21" ht="18.75" customHeight="1" x14ac:dyDescent="0.25">
      <c r="B249" s="1"/>
      <c r="C249" s="133"/>
      <c r="D249" s="1"/>
      <c r="E249" s="1"/>
      <c r="F249" s="1"/>
      <c r="G249" s="1"/>
      <c r="H249" s="1"/>
      <c r="I249" s="1"/>
      <c r="J249" s="1"/>
      <c r="K249" s="1"/>
      <c r="L249" s="1"/>
      <c r="M249" s="1"/>
      <c r="N249" s="1"/>
      <c r="O249" s="1"/>
      <c r="P249" s="1"/>
      <c r="Q249" s="1"/>
      <c r="R249" s="1"/>
      <c r="S249" s="1"/>
      <c r="T249" s="1"/>
      <c r="U249" s="1"/>
    </row>
    <row r="250" spans="2:21" ht="18.75" customHeight="1" x14ac:dyDescent="0.25">
      <c r="B250" s="1"/>
      <c r="C250" s="133"/>
      <c r="D250" s="1"/>
      <c r="E250" s="1"/>
      <c r="F250" s="1"/>
      <c r="G250" s="1"/>
      <c r="H250" s="1"/>
      <c r="I250" s="1"/>
      <c r="J250" s="1"/>
      <c r="K250" s="1"/>
      <c r="L250" s="1"/>
      <c r="M250" s="1"/>
      <c r="N250" s="1"/>
      <c r="O250" s="1"/>
      <c r="P250" s="1"/>
      <c r="Q250" s="1"/>
      <c r="R250" s="1"/>
      <c r="S250" s="1"/>
      <c r="T250" s="1"/>
      <c r="U250" s="1"/>
    </row>
    <row r="251" spans="2:21" ht="18.75" customHeight="1" x14ac:dyDescent="0.25">
      <c r="B251" s="1"/>
      <c r="C251" s="133"/>
      <c r="D251" s="1"/>
      <c r="E251" s="1"/>
      <c r="F251" s="1"/>
      <c r="G251" s="1"/>
      <c r="H251" s="1"/>
      <c r="I251" s="1"/>
      <c r="J251" s="1"/>
      <c r="K251" s="1"/>
      <c r="L251" s="1"/>
      <c r="M251" s="1"/>
      <c r="N251" s="1"/>
      <c r="O251" s="1"/>
      <c r="P251" s="1"/>
      <c r="Q251" s="1"/>
      <c r="R251" s="1"/>
      <c r="S251" s="1"/>
      <c r="T251" s="1"/>
      <c r="U251" s="1"/>
    </row>
    <row r="252" spans="2:21" ht="18.75" customHeight="1" x14ac:dyDescent="0.25">
      <c r="B252" s="1"/>
      <c r="C252" s="133"/>
      <c r="D252" s="1"/>
      <c r="E252" s="1"/>
      <c r="F252" s="1"/>
      <c r="G252" s="1"/>
      <c r="H252" s="1"/>
      <c r="I252" s="1"/>
      <c r="J252" s="1"/>
      <c r="K252" s="1"/>
      <c r="L252" s="1"/>
      <c r="M252" s="1"/>
      <c r="N252" s="1"/>
      <c r="O252" s="1"/>
      <c r="P252" s="1"/>
      <c r="Q252" s="1"/>
      <c r="R252" s="1"/>
      <c r="S252" s="1"/>
      <c r="T252" s="1"/>
      <c r="U252" s="1"/>
    </row>
    <row r="253" spans="2:21" ht="18.75" customHeight="1" x14ac:dyDescent="0.25">
      <c r="B253" s="1"/>
      <c r="C253" s="133"/>
      <c r="D253" s="1"/>
      <c r="E253" s="1"/>
      <c r="F253" s="1"/>
      <c r="G253" s="1"/>
      <c r="H253" s="1"/>
      <c r="I253" s="1"/>
      <c r="J253" s="1"/>
      <c r="K253" s="1"/>
      <c r="L253" s="1"/>
      <c r="M253" s="1"/>
      <c r="N253" s="1"/>
      <c r="O253" s="1"/>
      <c r="P253" s="1"/>
      <c r="Q253" s="1"/>
      <c r="R253" s="1"/>
      <c r="S253" s="1"/>
      <c r="T253" s="1"/>
      <c r="U253" s="1"/>
    </row>
    <row r="254" spans="2:21" ht="18.75" customHeight="1" x14ac:dyDescent="0.25">
      <c r="B254" s="1"/>
      <c r="C254" s="133"/>
      <c r="D254" s="1"/>
      <c r="E254" s="1"/>
      <c r="F254" s="1"/>
      <c r="G254" s="1"/>
      <c r="H254" s="1"/>
      <c r="I254" s="1"/>
      <c r="J254" s="1"/>
      <c r="K254" s="1"/>
      <c r="L254" s="1"/>
      <c r="M254" s="1"/>
      <c r="N254" s="1"/>
      <c r="O254" s="1"/>
      <c r="P254" s="1"/>
      <c r="Q254" s="1"/>
      <c r="R254" s="1"/>
      <c r="S254" s="1"/>
      <c r="T254" s="1"/>
      <c r="U254" s="1"/>
    </row>
    <row r="255" spans="2:21" ht="18.75" customHeight="1" x14ac:dyDescent="0.25">
      <c r="B255" s="1"/>
      <c r="C255" s="133"/>
      <c r="D255" s="1"/>
      <c r="E255" s="1"/>
      <c r="F255" s="1"/>
      <c r="G255" s="1"/>
      <c r="H255" s="1"/>
      <c r="I255" s="1"/>
      <c r="J255" s="1"/>
      <c r="K255" s="1"/>
      <c r="L255" s="1"/>
      <c r="M255" s="1"/>
      <c r="N255" s="1"/>
      <c r="O255" s="1"/>
      <c r="P255" s="1"/>
      <c r="Q255" s="1"/>
      <c r="R255" s="1"/>
      <c r="S255" s="1"/>
      <c r="T255" s="1"/>
      <c r="U255" s="1"/>
    </row>
    <row r="256" spans="2:21" ht="18.75" customHeight="1" x14ac:dyDescent="0.25">
      <c r="B256" s="1"/>
      <c r="C256" s="133"/>
      <c r="D256" s="1"/>
      <c r="E256" s="1"/>
      <c r="F256" s="1"/>
      <c r="G256" s="1"/>
      <c r="H256" s="1"/>
      <c r="I256" s="1"/>
      <c r="J256" s="1"/>
      <c r="K256" s="1"/>
      <c r="L256" s="1"/>
      <c r="M256" s="1"/>
      <c r="N256" s="1"/>
      <c r="O256" s="1"/>
      <c r="P256" s="1"/>
      <c r="Q256" s="1"/>
      <c r="R256" s="1"/>
      <c r="S256" s="1"/>
      <c r="T256" s="1"/>
      <c r="U256" s="1"/>
    </row>
    <row r="257" spans="2:21" ht="18.75" customHeight="1" x14ac:dyDescent="0.25">
      <c r="B257" s="1"/>
      <c r="C257" s="133"/>
      <c r="D257" s="1"/>
      <c r="E257" s="1"/>
      <c r="F257" s="1"/>
      <c r="G257" s="1"/>
      <c r="H257" s="1"/>
      <c r="I257" s="1"/>
      <c r="J257" s="1"/>
      <c r="K257" s="1"/>
      <c r="L257" s="1"/>
      <c r="M257" s="1"/>
      <c r="N257" s="1"/>
      <c r="O257" s="1"/>
      <c r="P257" s="1"/>
      <c r="Q257" s="1"/>
      <c r="R257" s="1"/>
      <c r="S257" s="1"/>
      <c r="T257" s="1"/>
      <c r="U257" s="1"/>
    </row>
    <row r="258" spans="2:21" ht="18.75" customHeight="1" x14ac:dyDescent="0.25">
      <c r="B258" s="1"/>
      <c r="C258" s="133"/>
      <c r="D258" s="1"/>
      <c r="E258" s="1"/>
      <c r="F258" s="1"/>
      <c r="G258" s="1"/>
      <c r="H258" s="1"/>
      <c r="I258" s="1"/>
      <c r="J258" s="1"/>
      <c r="K258" s="1"/>
      <c r="L258" s="1"/>
      <c r="M258" s="1"/>
      <c r="N258" s="1"/>
      <c r="O258" s="1"/>
      <c r="P258" s="1"/>
      <c r="Q258" s="1"/>
      <c r="R258" s="1"/>
      <c r="S258" s="1"/>
      <c r="T258" s="1"/>
      <c r="U258" s="1"/>
    </row>
    <row r="259" spans="2:21" ht="18.75" customHeight="1" x14ac:dyDescent="0.25">
      <c r="B259" s="1"/>
      <c r="C259" s="133"/>
      <c r="D259" s="1"/>
      <c r="E259" s="1"/>
      <c r="F259" s="1"/>
      <c r="G259" s="1"/>
      <c r="H259" s="1"/>
      <c r="I259" s="1"/>
      <c r="J259" s="1"/>
      <c r="K259" s="1"/>
      <c r="L259" s="1"/>
      <c r="M259" s="1"/>
      <c r="N259" s="1"/>
      <c r="O259" s="1"/>
      <c r="P259" s="1"/>
      <c r="Q259" s="1"/>
      <c r="R259" s="1"/>
      <c r="S259" s="1"/>
      <c r="T259" s="1"/>
      <c r="U259" s="1"/>
    </row>
    <row r="260" spans="2:21" ht="18.75" customHeight="1" x14ac:dyDescent="0.25">
      <c r="B260" s="1"/>
      <c r="C260" s="133"/>
      <c r="D260" s="1"/>
      <c r="E260" s="1"/>
      <c r="F260" s="1"/>
      <c r="G260" s="1"/>
      <c r="H260" s="1"/>
      <c r="I260" s="1"/>
      <c r="J260" s="1"/>
      <c r="K260" s="1"/>
      <c r="L260" s="1"/>
      <c r="M260" s="1"/>
      <c r="N260" s="1"/>
      <c r="O260" s="1"/>
      <c r="P260" s="1"/>
      <c r="Q260" s="1"/>
      <c r="R260" s="1"/>
      <c r="S260" s="1"/>
      <c r="T260" s="1"/>
      <c r="U260" s="1"/>
    </row>
    <row r="261" spans="2:21" ht="18.75" customHeight="1" x14ac:dyDescent="0.25">
      <c r="B261" s="1"/>
      <c r="C261" s="133"/>
      <c r="D261" s="1"/>
      <c r="E261" s="1"/>
      <c r="F261" s="1"/>
      <c r="G261" s="1"/>
      <c r="H261" s="1"/>
      <c r="I261" s="1"/>
      <c r="J261" s="1"/>
      <c r="K261" s="1"/>
      <c r="L261" s="1"/>
      <c r="M261" s="1"/>
      <c r="N261" s="1"/>
      <c r="O261" s="1"/>
      <c r="P261" s="1"/>
      <c r="Q261" s="1"/>
      <c r="R261" s="1"/>
      <c r="S261" s="1"/>
      <c r="T261" s="1"/>
      <c r="U261" s="1"/>
    </row>
    <row r="262" spans="2:21" ht="18.75" customHeight="1" x14ac:dyDescent="0.25">
      <c r="B262" s="1"/>
      <c r="C262" s="133"/>
      <c r="D262" s="1"/>
      <c r="E262" s="1"/>
      <c r="F262" s="1"/>
      <c r="G262" s="1"/>
      <c r="H262" s="1"/>
      <c r="I262" s="1"/>
      <c r="J262" s="1"/>
      <c r="K262" s="1"/>
      <c r="L262" s="1"/>
      <c r="M262" s="1"/>
      <c r="N262" s="1"/>
      <c r="O262" s="1"/>
      <c r="P262" s="1"/>
      <c r="Q262" s="1"/>
      <c r="R262" s="1"/>
      <c r="S262" s="1"/>
      <c r="T262" s="1"/>
      <c r="U262" s="1"/>
    </row>
    <row r="263" spans="2:21" ht="18.75" customHeight="1" x14ac:dyDescent="0.25">
      <c r="B263" s="1"/>
      <c r="C263" s="133"/>
      <c r="D263" s="1"/>
      <c r="E263" s="1"/>
      <c r="F263" s="1"/>
      <c r="G263" s="1"/>
      <c r="H263" s="1"/>
      <c r="I263" s="1"/>
      <c r="J263" s="1"/>
      <c r="K263" s="1"/>
      <c r="L263" s="1"/>
      <c r="M263" s="1"/>
      <c r="N263" s="1"/>
      <c r="O263" s="1"/>
      <c r="P263" s="1"/>
      <c r="Q263" s="1"/>
      <c r="R263" s="1"/>
      <c r="S263" s="1"/>
      <c r="T263" s="1"/>
      <c r="U263" s="1"/>
    </row>
    <row r="264" spans="2:21" ht="18.75" customHeight="1" x14ac:dyDescent="0.25">
      <c r="B264" s="1"/>
      <c r="C264" s="133"/>
      <c r="D264" s="1"/>
      <c r="E264" s="1"/>
      <c r="F264" s="1"/>
      <c r="G264" s="1"/>
      <c r="H264" s="1"/>
      <c r="I264" s="1"/>
      <c r="J264" s="1"/>
      <c r="K264" s="1"/>
      <c r="L264" s="1"/>
      <c r="M264" s="1"/>
      <c r="N264" s="1"/>
      <c r="O264" s="1"/>
      <c r="P264" s="1"/>
      <c r="Q264" s="1"/>
      <c r="R264" s="1"/>
      <c r="S264" s="1"/>
      <c r="T264" s="1"/>
      <c r="U264" s="1"/>
    </row>
    <row r="265" spans="2:21" ht="18.75" customHeight="1" x14ac:dyDescent="0.25">
      <c r="B265" s="1"/>
      <c r="C265" s="133"/>
      <c r="D265" s="1"/>
      <c r="E265" s="1"/>
      <c r="F265" s="1"/>
      <c r="G265" s="1"/>
      <c r="H265" s="1"/>
      <c r="I265" s="1"/>
      <c r="J265" s="1"/>
      <c r="K265" s="1"/>
      <c r="L265" s="1"/>
      <c r="M265" s="1"/>
      <c r="N265" s="1"/>
      <c r="O265" s="1"/>
      <c r="P265" s="1"/>
      <c r="Q265" s="1"/>
      <c r="R265" s="1"/>
      <c r="S265" s="1"/>
      <c r="T265" s="1"/>
      <c r="U265" s="1"/>
    </row>
    <row r="266" spans="2:21" ht="18.75" customHeight="1" x14ac:dyDescent="0.25">
      <c r="B266" s="1"/>
      <c r="C266" s="133"/>
      <c r="D266" s="1"/>
      <c r="E266" s="1"/>
      <c r="F266" s="1"/>
      <c r="G266" s="1"/>
      <c r="H266" s="1"/>
      <c r="I266" s="1"/>
      <c r="J266" s="1"/>
      <c r="K266" s="1"/>
      <c r="L266" s="1"/>
      <c r="M266" s="1"/>
      <c r="N266" s="1"/>
      <c r="O266" s="1"/>
      <c r="P266" s="1"/>
      <c r="Q266" s="1"/>
      <c r="R266" s="1"/>
      <c r="S266" s="1"/>
      <c r="T266" s="1"/>
      <c r="U266" s="1"/>
    </row>
    <row r="267" spans="2:21" ht="18.75" customHeight="1" x14ac:dyDescent="0.25">
      <c r="B267" s="1"/>
      <c r="C267" s="133"/>
      <c r="D267" s="1"/>
      <c r="E267" s="1"/>
      <c r="F267" s="1"/>
      <c r="G267" s="1"/>
      <c r="H267" s="1"/>
      <c r="I267" s="1"/>
      <c r="J267" s="1"/>
      <c r="K267" s="1"/>
      <c r="L267" s="1"/>
      <c r="M267" s="1"/>
      <c r="N267" s="1"/>
      <c r="O267" s="1"/>
      <c r="P267" s="1"/>
      <c r="Q267" s="1"/>
      <c r="R267" s="1"/>
      <c r="S267" s="1"/>
      <c r="T267" s="1"/>
      <c r="U267" s="1"/>
    </row>
    <row r="268" spans="2:21" ht="18.75" customHeight="1" x14ac:dyDescent="0.25">
      <c r="B268" s="1"/>
      <c r="C268" s="133"/>
      <c r="D268" s="1"/>
      <c r="E268" s="1"/>
      <c r="F268" s="1"/>
      <c r="G268" s="1"/>
      <c r="H268" s="1"/>
      <c r="I268" s="1"/>
      <c r="J268" s="1"/>
      <c r="K268" s="1"/>
      <c r="L268" s="1"/>
      <c r="M268" s="1"/>
      <c r="N268" s="1"/>
      <c r="O268" s="1"/>
      <c r="P268" s="1"/>
      <c r="Q268" s="1"/>
      <c r="R268" s="1"/>
      <c r="S268" s="1"/>
      <c r="T268" s="1"/>
      <c r="U268" s="1"/>
    </row>
    <row r="269" spans="2:21" ht="18.75" customHeight="1" x14ac:dyDescent="0.25">
      <c r="B269" s="1"/>
      <c r="C269" s="133"/>
      <c r="D269" s="1"/>
      <c r="E269" s="1"/>
      <c r="F269" s="1"/>
      <c r="G269" s="1"/>
      <c r="H269" s="1"/>
      <c r="I269" s="1"/>
      <c r="J269" s="1"/>
      <c r="K269" s="1"/>
      <c r="L269" s="1"/>
      <c r="M269" s="1"/>
      <c r="N269" s="1"/>
      <c r="O269" s="1"/>
      <c r="P269" s="1"/>
      <c r="Q269" s="1"/>
      <c r="R269" s="1"/>
      <c r="S269" s="1"/>
      <c r="T269" s="1"/>
      <c r="U269" s="1"/>
    </row>
    <row r="270" spans="2:21" ht="18.75" customHeight="1" x14ac:dyDescent="0.25">
      <c r="B270" s="1"/>
      <c r="C270" s="133"/>
      <c r="D270" s="1"/>
      <c r="E270" s="1"/>
      <c r="F270" s="1"/>
      <c r="G270" s="1"/>
      <c r="H270" s="1"/>
      <c r="I270" s="1"/>
      <c r="J270" s="1"/>
      <c r="K270" s="1"/>
      <c r="L270" s="1"/>
      <c r="M270" s="1"/>
      <c r="N270" s="1"/>
      <c r="O270" s="1"/>
      <c r="P270" s="1"/>
      <c r="Q270" s="1"/>
      <c r="R270" s="1"/>
      <c r="S270" s="1"/>
      <c r="T270" s="1"/>
      <c r="U270" s="1"/>
    </row>
    <row r="271" spans="2:21" ht="18.75" customHeight="1" x14ac:dyDescent="0.25">
      <c r="B271" s="1"/>
      <c r="C271" s="133"/>
      <c r="D271" s="1"/>
      <c r="E271" s="1"/>
      <c r="F271" s="1"/>
      <c r="G271" s="1"/>
      <c r="H271" s="1"/>
      <c r="I271" s="1"/>
      <c r="J271" s="1"/>
      <c r="K271" s="1"/>
      <c r="L271" s="1"/>
      <c r="M271" s="1"/>
      <c r="N271" s="1"/>
      <c r="O271" s="1"/>
      <c r="P271" s="1"/>
      <c r="Q271" s="1"/>
      <c r="R271" s="1"/>
      <c r="S271" s="1"/>
      <c r="T271" s="1"/>
      <c r="U271" s="1"/>
    </row>
    <row r="272" spans="2:21" ht="18.75" customHeight="1" x14ac:dyDescent="0.25">
      <c r="B272" s="1"/>
      <c r="C272" s="133"/>
      <c r="D272" s="1"/>
      <c r="E272" s="1"/>
      <c r="F272" s="1"/>
      <c r="G272" s="1"/>
      <c r="H272" s="1"/>
      <c r="I272" s="1"/>
      <c r="J272" s="1"/>
      <c r="K272" s="1"/>
      <c r="L272" s="1"/>
      <c r="M272" s="1"/>
      <c r="N272" s="1"/>
      <c r="O272" s="1"/>
      <c r="P272" s="1"/>
      <c r="Q272" s="1"/>
      <c r="R272" s="1"/>
      <c r="S272" s="1"/>
      <c r="T272" s="1"/>
      <c r="U272" s="1"/>
    </row>
    <row r="273" spans="2:21" ht="18.75" customHeight="1" x14ac:dyDescent="0.25">
      <c r="B273" s="1"/>
      <c r="C273" s="133"/>
      <c r="D273" s="1"/>
      <c r="E273" s="1"/>
      <c r="F273" s="1"/>
      <c r="G273" s="1"/>
      <c r="H273" s="1"/>
      <c r="I273" s="1"/>
      <c r="J273" s="1"/>
      <c r="K273" s="1"/>
      <c r="L273" s="1"/>
      <c r="M273" s="1"/>
      <c r="N273" s="1"/>
      <c r="O273" s="1"/>
      <c r="P273" s="1"/>
      <c r="Q273" s="1"/>
      <c r="R273" s="1"/>
      <c r="S273" s="1"/>
      <c r="T273" s="1"/>
      <c r="U273" s="1"/>
    </row>
    <row r="274" spans="2:21" ht="18.75" customHeight="1" x14ac:dyDescent="0.25">
      <c r="B274" s="1"/>
      <c r="C274" s="133"/>
      <c r="D274" s="1"/>
      <c r="E274" s="1"/>
      <c r="F274" s="1"/>
      <c r="G274" s="1"/>
      <c r="H274" s="1"/>
      <c r="I274" s="1"/>
      <c r="J274" s="1"/>
      <c r="K274" s="1"/>
      <c r="L274" s="1"/>
      <c r="M274" s="1"/>
      <c r="N274" s="1"/>
      <c r="O274" s="1"/>
      <c r="P274" s="1"/>
      <c r="Q274" s="1"/>
      <c r="R274" s="1"/>
      <c r="S274" s="1"/>
      <c r="T274" s="1"/>
      <c r="U274" s="1"/>
    </row>
    <row r="275" spans="2:21" ht="18.75" customHeight="1" x14ac:dyDescent="0.25">
      <c r="B275" s="1"/>
      <c r="C275" s="133"/>
      <c r="D275" s="1"/>
      <c r="E275" s="1"/>
      <c r="F275" s="1"/>
      <c r="G275" s="1"/>
      <c r="H275" s="1"/>
      <c r="I275" s="1"/>
      <c r="J275" s="1"/>
      <c r="K275" s="1"/>
      <c r="L275" s="1"/>
      <c r="M275" s="1"/>
      <c r="N275" s="1"/>
      <c r="O275" s="1"/>
      <c r="P275" s="1"/>
      <c r="Q275" s="1"/>
      <c r="R275" s="1"/>
      <c r="S275" s="1"/>
      <c r="T275" s="1"/>
      <c r="U275" s="1"/>
    </row>
    <row r="276" spans="2:21" ht="18.75" customHeight="1" x14ac:dyDescent="0.25">
      <c r="B276" s="1"/>
      <c r="C276" s="133"/>
      <c r="D276" s="1"/>
      <c r="E276" s="1"/>
      <c r="F276" s="1"/>
      <c r="G276" s="1"/>
      <c r="H276" s="1"/>
      <c r="I276" s="1"/>
      <c r="J276" s="1"/>
      <c r="K276" s="1"/>
      <c r="L276" s="1"/>
      <c r="M276" s="1"/>
      <c r="N276" s="1"/>
      <c r="O276" s="1"/>
      <c r="P276" s="1"/>
      <c r="Q276" s="1"/>
      <c r="R276" s="1"/>
      <c r="S276" s="1"/>
      <c r="T276" s="1"/>
      <c r="U276" s="1"/>
    </row>
    <row r="277" spans="2:21" ht="18.75" customHeight="1" x14ac:dyDescent="0.25">
      <c r="B277" s="1"/>
      <c r="C277" s="133"/>
      <c r="D277" s="1"/>
      <c r="E277" s="1"/>
      <c r="F277" s="1"/>
      <c r="G277" s="1"/>
      <c r="H277" s="1"/>
      <c r="I277" s="1"/>
      <c r="J277" s="1"/>
      <c r="K277" s="1"/>
      <c r="L277" s="1"/>
      <c r="M277" s="1"/>
      <c r="N277" s="1"/>
      <c r="O277" s="1"/>
      <c r="P277" s="1"/>
      <c r="Q277" s="1"/>
      <c r="R277" s="1"/>
      <c r="S277" s="1"/>
      <c r="T277" s="1"/>
      <c r="U277" s="1"/>
    </row>
    <row r="278" spans="2:21" ht="18.75" customHeight="1" x14ac:dyDescent="0.25">
      <c r="B278" s="1"/>
      <c r="C278" s="133"/>
      <c r="D278" s="1"/>
      <c r="E278" s="1"/>
      <c r="F278" s="1"/>
      <c r="G278" s="1"/>
      <c r="H278" s="1"/>
      <c r="I278" s="1"/>
      <c r="J278" s="1"/>
      <c r="K278" s="1"/>
      <c r="L278" s="1"/>
      <c r="M278" s="1"/>
      <c r="N278" s="1"/>
      <c r="O278" s="1"/>
      <c r="P278" s="1"/>
      <c r="Q278" s="1"/>
      <c r="R278" s="1"/>
      <c r="S278" s="1"/>
      <c r="T278" s="1"/>
      <c r="U278" s="1"/>
    </row>
    <row r="279" spans="2:21" ht="18.75" customHeight="1" x14ac:dyDescent="0.25">
      <c r="B279" s="1"/>
      <c r="C279" s="133"/>
      <c r="D279" s="1"/>
      <c r="E279" s="1"/>
      <c r="F279" s="1"/>
      <c r="G279" s="1"/>
      <c r="H279" s="1"/>
      <c r="I279" s="1"/>
      <c r="J279" s="1"/>
      <c r="K279" s="1"/>
      <c r="L279" s="1"/>
      <c r="M279" s="1"/>
      <c r="N279" s="1"/>
      <c r="O279" s="1"/>
      <c r="P279" s="1"/>
      <c r="Q279" s="1"/>
      <c r="R279" s="1"/>
      <c r="S279" s="1"/>
      <c r="T279" s="1"/>
      <c r="U279" s="1"/>
    </row>
    <row r="280" spans="2:21" ht="18.75" customHeight="1" x14ac:dyDescent="0.25">
      <c r="B280" s="1"/>
      <c r="C280" s="133"/>
      <c r="D280" s="1"/>
      <c r="E280" s="1"/>
      <c r="F280" s="1"/>
      <c r="G280" s="1"/>
      <c r="H280" s="1"/>
      <c r="I280" s="1"/>
      <c r="J280" s="1"/>
      <c r="K280" s="1"/>
      <c r="L280" s="1"/>
      <c r="M280" s="1"/>
      <c r="N280" s="1"/>
      <c r="O280" s="1"/>
      <c r="P280" s="1"/>
      <c r="Q280" s="1"/>
      <c r="R280" s="1"/>
      <c r="S280" s="1"/>
      <c r="T280" s="1"/>
      <c r="U280" s="1"/>
    </row>
    <row r="281" spans="2:21" ht="18.75" customHeight="1" x14ac:dyDescent="0.25">
      <c r="B281" s="1"/>
      <c r="C281" s="133"/>
      <c r="D281" s="1"/>
      <c r="E281" s="1"/>
      <c r="F281" s="1"/>
      <c r="G281" s="1"/>
      <c r="H281" s="1"/>
      <c r="I281" s="1"/>
      <c r="J281" s="1"/>
      <c r="K281" s="1"/>
      <c r="L281" s="1"/>
      <c r="M281" s="1"/>
      <c r="N281" s="1"/>
      <c r="O281" s="1"/>
      <c r="P281" s="1"/>
      <c r="Q281" s="1"/>
      <c r="R281" s="1"/>
      <c r="S281" s="1"/>
      <c r="T281" s="1"/>
      <c r="U281" s="1"/>
    </row>
    <row r="282" spans="2:21" ht="18.75" customHeight="1" x14ac:dyDescent="0.25">
      <c r="B282" s="1"/>
      <c r="C282" s="133"/>
      <c r="D282" s="1"/>
      <c r="E282" s="1"/>
      <c r="F282" s="1"/>
      <c r="G282" s="1"/>
      <c r="H282" s="1"/>
      <c r="I282" s="1"/>
      <c r="J282" s="1"/>
      <c r="K282" s="1"/>
      <c r="L282" s="1"/>
      <c r="M282" s="1"/>
      <c r="N282" s="1"/>
      <c r="O282" s="1"/>
      <c r="P282" s="1"/>
      <c r="Q282" s="1"/>
      <c r="R282" s="1"/>
      <c r="S282" s="1"/>
      <c r="T282" s="1"/>
      <c r="U282" s="1"/>
    </row>
    <row r="283" spans="2:21" ht="18.75" customHeight="1" x14ac:dyDescent="0.25">
      <c r="B283" s="1"/>
      <c r="C283" s="133"/>
      <c r="D283" s="1"/>
      <c r="E283" s="1"/>
      <c r="F283" s="1"/>
      <c r="G283" s="1"/>
      <c r="H283" s="1"/>
      <c r="I283" s="1"/>
      <c r="J283" s="1"/>
      <c r="K283" s="1"/>
      <c r="L283" s="1"/>
      <c r="M283" s="1"/>
      <c r="N283" s="1"/>
      <c r="O283" s="1"/>
      <c r="P283" s="1"/>
      <c r="Q283" s="1"/>
      <c r="R283" s="1"/>
      <c r="S283" s="1"/>
      <c r="T283" s="1"/>
      <c r="U283" s="1"/>
    </row>
    <row r="284" spans="2:21" ht="18.75" customHeight="1" x14ac:dyDescent="0.25">
      <c r="B284" s="1"/>
      <c r="C284" s="133"/>
      <c r="D284" s="1"/>
      <c r="E284" s="1"/>
      <c r="F284" s="1"/>
      <c r="G284" s="1"/>
      <c r="H284" s="1"/>
      <c r="I284" s="1"/>
      <c r="J284" s="1"/>
      <c r="K284" s="1"/>
      <c r="L284" s="1"/>
      <c r="M284" s="1"/>
      <c r="N284" s="1"/>
      <c r="O284" s="1"/>
      <c r="P284" s="1"/>
      <c r="Q284" s="1"/>
      <c r="R284" s="1"/>
      <c r="S284" s="1"/>
      <c r="T284" s="1"/>
      <c r="U284" s="1"/>
    </row>
    <row r="285" spans="2:21" ht="18.75" customHeight="1" x14ac:dyDescent="0.25">
      <c r="B285" s="1"/>
      <c r="C285" s="133"/>
      <c r="D285" s="1"/>
      <c r="E285" s="1"/>
      <c r="F285" s="1"/>
      <c r="G285" s="1"/>
      <c r="H285" s="1"/>
      <c r="I285" s="1"/>
      <c r="J285" s="1"/>
      <c r="K285" s="1"/>
      <c r="L285" s="1"/>
      <c r="M285" s="1"/>
      <c r="N285" s="1"/>
      <c r="O285" s="1"/>
      <c r="P285" s="1"/>
      <c r="Q285" s="1"/>
      <c r="R285" s="1"/>
      <c r="S285" s="1"/>
      <c r="T285" s="1"/>
      <c r="U285" s="1"/>
    </row>
    <row r="286" spans="2:21" ht="18.75" customHeight="1" x14ac:dyDescent="0.25">
      <c r="B286" s="1"/>
      <c r="C286" s="133"/>
      <c r="D286" s="1"/>
      <c r="E286" s="1"/>
      <c r="F286" s="1"/>
      <c r="G286" s="1"/>
      <c r="H286" s="1"/>
      <c r="I286" s="1"/>
      <c r="J286" s="1"/>
      <c r="K286" s="1"/>
      <c r="L286" s="1"/>
      <c r="M286" s="1"/>
      <c r="N286" s="1"/>
      <c r="O286" s="1"/>
      <c r="P286" s="1"/>
      <c r="Q286" s="1"/>
      <c r="R286" s="1"/>
      <c r="S286" s="1"/>
      <c r="T286" s="1"/>
      <c r="U286" s="1"/>
    </row>
    <row r="287" spans="2:21" ht="18.75" customHeight="1" x14ac:dyDescent="0.25">
      <c r="B287" s="1"/>
      <c r="C287" s="133"/>
      <c r="D287" s="1"/>
      <c r="E287" s="1"/>
      <c r="F287" s="1"/>
      <c r="G287" s="1"/>
      <c r="H287" s="1"/>
      <c r="I287" s="1"/>
      <c r="J287" s="1"/>
      <c r="K287" s="1"/>
      <c r="L287" s="1"/>
      <c r="M287" s="1"/>
      <c r="N287" s="1"/>
      <c r="O287" s="1"/>
      <c r="P287" s="1"/>
      <c r="Q287" s="1"/>
      <c r="R287" s="1"/>
      <c r="S287" s="1"/>
      <c r="T287" s="1"/>
      <c r="U287" s="1"/>
    </row>
    <row r="288" spans="2:21" ht="18.75" customHeight="1" x14ac:dyDescent="0.25">
      <c r="B288" s="1"/>
      <c r="C288" s="133"/>
      <c r="D288" s="1"/>
      <c r="E288" s="1"/>
      <c r="F288" s="1"/>
      <c r="G288" s="1"/>
      <c r="H288" s="1"/>
      <c r="I288" s="1"/>
      <c r="J288" s="1"/>
      <c r="K288" s="1"/>
      <c r="L288" s="1"/>
      <c r="M288" s="1"/>
      <c r="N288" s="1"/>
      <c r="O288" s="1"/>
      <c r="P288" s="1"/>
      <c r="Q288" s="1"/>
      <c r="R288" s="1"/>
      <c r="S288" s="1"/>
      <c r="T288" s="1"/>
      <c r="U288" s="1"/>
    </row>
    <row r="289" spans="2:21" ht="18.75" customHeight="1" x14ac:dyDescent="0.25">
      <c r="B289" s="1"/>
      <c r="C289" s="133"/>
      <c r="D289" s="1"/>
      <c r="E289" s="1"/>
      <c r="F289" s="1"/>
      <c r="G289" s="1"/>
      <c r="H289" s="1"/>
      <c r="I289" s="1"/>
      <c r="J289" s="1"/>
      <c r="K289" s="1"/>
      <c r="L289" s="1"/>
      <c r="M289" s="1"/>
      <c r="N289" s="1"/>
      <c r="O289" s="1"/>
      <c r="P289" s="1"/>
      <c r="Q289" s="1"/>
      <c r="R289" s="1"/>
      <c r="S289" s="1"/>
      <c r="T289" s="1"/>
      <c r="U289" s="1"/>
    </row>
    <row r="290" spans="2:21" ht="18.75" customHeight="1" x14ac:dyDescent="0.25">
      <c r="B290" s="1"/>
      <c r="C290" s="133"/>
      <c r="D290" s="1"/>
      <c r="E290" s="1"/>
      <c r="F290" s="1"/>
      <c r="G290" s="1"/>
      <c r="H290" s="1"/>
      <c r="I290" s="1"/>
      <c r="J290" s="1"/>
      <c r="K290" s="1"/>
      <c r="L290" s="1"/>
      <c r="M290" s="1"/>
      <c r="N290" s="1"/>
      <c r="O290" s="1"/>
      <c r="P290" s="1"/>
      <c r="Q290" s="1"/>
      <c r="R290" s="1"/>
      <c r="S290" s="1"/>
      <c r="T290" s="1"/>
      <c r="U290" s="1"/>
    </row>
    <row r="291" spans="2:21" ht="18.75" customHeight="1" x14ac:dyDescent="0.25">
      <c r="B291" s="1"/>
      <c r="C291" s="133"/>
      <c r="D291" s="1"/>
      <c r="E291" s="1"/>
      <c r="F291" s="1"/>
      <c r="G291" s="1"/>
      <c r="H291" s="1"/>
      <c r="I291" s="1"/>
      <c r="J291" s="1"/>
      <c r="K291" s="1"/>
      <c r="L291" s="1"/>
      <c r="M291" s="1"/>
      <c r="N291" s="1"/>
      <c r="O291" s="1"/>
      <c r="P291" s="1"/>
      <c r="Q291" s="1"/>
      <c r="R291" s="1"/>
      <c r="S291" s="1"/>
      <c r="T291" s="1"/>
      <c r="U291" s="1"/>
    </row>
    <row r="292" spans="2:21" ht="18.75" customHeight="1" x14ac:dyDescent="0.25">
      <c r="B292" s="1"/>
      <c r="C292" s="133"/>
      <c r="D292" s="1"/>
      <c r="E292" s="1"/>
      <c r="F292" s="1"/>
      <c r="G292" s="1"/>
      <c r="H292" s="1"/>
      <c r="I292" s="1"/>
      <c r="J292" s="1"/>
      <c r="K292" s="1"/>
      <c r="L292" s="1"/>
      <c r="M292" s="1"/>
      <c r="N292" s="1"/>
      <c r="O292" s="1"/>
      <c r="P292" s="1"/>
      <c r="Q292" s="1"/>
      <c r="R292" s="1"/>
      <c r="S292" s="1"/>
      <c r="T292" s="1"/>
      <c r="U292" s="1"/>
    </row>
    <row r="293" spans="2:21" ht="18.75" customHeight="1" x14ac:dyDescent="0.25">
      <c r="B293" s="1"/>
      <c r="C293" s="133"/>
      <c r="D293" s="1"/>
      <c r="E293" s="1"/>
      <c r="F293" s="1"/>
      <c r="G293" s="1"/>
      <c r="H293" s="1"/>
      <c r="I293" s="1"/>
      <c r="J293" s="1"/>
      <c r="K293" s="1"/>
      <c r="L293" s="1"/>
      <c r="M293" s="1"/>
      <c r="N293" s="1"/>
      <c r="O293" s="1"/>
      <c r="P293" s="1"/>
      <c r="Q293" s="1"/>
      <c r="R293" s="1"/>
      <c r="S293" s="1"/>
      <c r="T293" s="1"/>
      <c r="U293" s="1"/>
    </row>
    <row r="294" spans="2:21" ht="18.75" customHeight="1" x14ac:dyDescent="0.25">
      <c r="B294" s="1"/>
      <c r="C294" s="133"/>
      <c r="D294" s="1"/>
      <c r="E294" s="1"/>
      <c r="F294" s="1"/>
      <c r="G294" s="1"/>
      <c r="H294" s="1"/>
      <c r="I294" s="1"/>
      <c r="J294" s="1"/>
      <c r="K294" s="1"/>
      <c r="L294" s="1"/>
      <c r="M294" s="1"/>
      <c r="N294" s="1"/>
      <c r="O294" s="1"/>
      <c r="P294" s="1"/>
      <c r="Q294" s="1"/>
      <c r="R294" s="1"/>
      <c r="S294" s="1"/>
      <c r="T294" s="1"/>
      <c r="U294" s="1"/>
    </row>
    <row r="295" spans="2:21" ht="18.75" customHeight="1" x14ac:dyDescent="0.25">
      <c r="B295" s="1"/>
      <c r="C295" s="133"/>
      <c r="D295" s="1"/>
      <c r="E295" s="1"/>
      <c r="F295" s="1"/>
      <c r="G295" s="1"/>
      <c r="H295" s="1"/>
      <c r="I295" s="1"/>
      <c r="J295" s="1"/>
      <c r="K295" s="1"/>
      <c r="L295" s="1"/>
      <c r="M295" s="1"/>
      <c r="N295" s="1"/>
      <c r="O295" s="1"/>
      <c r="P295" s="1"/>
      <c r="Q295" s="1"/>
      <c r="R295" s="1"/>
      <c r="S295" s="1"/>
      <c r="T295" s="1"/>
      <c r="U295" s="1"/>
    </row>
    <row r="296" spans="2:21" ht="18.75" customHeight="1" x14ac:dyDescent="0.25">
      <c r="B296" s="1"/>
      <c r="C296" s="133"/>
      <c r="D296" s="1"/>
      <c r="E296" s="1"/>
      <c r="F296" s="1"/>
      <c r="G296" s="1"/>
      <c r="H296" s="1"/>
      <c r="I296" s="1"/>
      <c r="J296" s="1"/>
      <c r="K296" s="1"/>
      <c r="L296" s="1"/>
      <c r="M296" s="1"/>
      <c r="N296" s="1"/>
      <c r="O296" s="1"/>
      <c r="P296" s="1"/>
      <c r="Q296" s="1"/>
      <c r="R296" s="1"/>
      <c r="S296" s="1"/>
      <c r="T296" s="1"/>
      <c r="U296" s="1"/>
    </row>
    <row r="297" spans="2:21" ht="18.75" customHeight="1" x14ac:dyDescent="0.25">
      <c r="B297" s="1"/>
      <c r="C297" s="133"/>
      <c r="D297" s="1"/>
      <c r="E297" s="1"/>
      <c r="F297" s="1"/>
      <c r="G297" s="1"/>
      <c r="H297" s="1"/>
      <c r="I297" s="1"/>
      <c r="J297" s="1"/>
      <c r="K297" s="1"/>
      <c r="L297" s="1"/>
      <c r="M297" s="1"/>
      <c r="N297" s="1"/>
      <c r="O297" s="1"/>
      <c r="P297" s="1"/>
      <c r="Q297" s="1"/>
      <c r="R297" s="1"/>
      <c r="S297" s="1"/>
      <c r="T297" s="1"/>
      <c r="U297" s="1"/>
    </row>
    <row r="298" spans="2:21" ht="18.75" customHeight="1" x14ac:dyDescent="0.25">
      <c r="B298" s="1"/>
      <c r="C298" s="133"/>
      <c r="D298" s="1"/>
      <c r="E298" s="1"/>
      <c r="F298" s="1"/>
      <c r="G298" s="1"/>
      <c r="H298" s="1"/>
      <c r="I298" s="1"/>
      <c r="J298" s="1"/>
      <c r="K298" s="1"/>
      <c r="L298" s="1"/>
      <c r="M298" s="1"/>
      <c r="N298" s="1"/>
      <c r="O298" s="1"/>
      <c r="P298" s="1"/>
      <c r="Q298" s="1"/>
      <c r="R298" s="1"/>
      <c r="S298" s="1"/>
      <c r="T298" s="1"/>
      <c r="U298" s="1"/>
    </row>
    <row r="299" spans="2:21" ht="18.75" customHeight="1" x14ac:dyDescent="0.25">
      <c r="B299" s="1"/>
      <c r="C299" s="133"/>
      <c r="D299" s="1"/>
      <c r="E299" s="1"/>
      <c r="F299" s="1"/>
      <c r="G299" s="1"/>
      <c r="H299" s="1"/>
      <c r="I299" s="1"/>
      <c r="J299" s="1"/>
      <c r="K299" s="1"/>
      <c r="L299" s="1"/>
      <c r="M299" s="1"/>
      <c r="N299" s="1"/>
      <c r="O299" s="1"/>
      <c r="P299" s="1"/>
      <c r="Q299" s="1"/>
      <c r="R299" s="1"/>
      <c r="S299" s="1"/>
      <c r="T299" s="1"/>
      <c r="U299" s="1"/>
    </row>
    <row r="300" spans="2:21" ht="18.75" customHeight="1" x14ac:dyDescent="0.25">
      <c r="B300" s="1"/>
      <c r="C300" s="133"/>
      <c r="D300" s="1"/>
      <c r="E300" s="1"/>
      <c r="F300" s="1"/>
      <c r="G300" s="1"/>
      <c r="H300" s="1"/>
      <c r="I300" s="1"/>
      <c r="J300" s="1"/>
      <c r="K300" s="1"/>
      <c r="L300" s="1"/>
      <c r="M300" s="1"/>
      <c r="N300" s="1"/>
      <c r="O300" s="1"/>
      <c r="P300" s="1"/>
      <c r="Q300" s="1"/>
      <c r="R300" s="1"/>
      <c r="S300" s="1"/>
      <c r="T300" s="1"/>
      <c r="U300" s="1"/>
    </row>
    <row r="301" spans="2:21" ht="18.75" customHeight="1" x14ac:dyDescent="0.25">
      <c r="B301" s="1"/>
      <c r="C301" s="133"/>
      <c r="D301" s="1"/>
      <c r="E301" s="1"/>
      <c r="F301" s="1"/>
      <c r="G301" s="1"/>
      <c r="H301" s="1"/>
      <c r="I301" s="1"/>
      <c r="J301" s="1"/>
      <c r="K301" s="1"/>
      <c r="L301" s="1"/>
      <c r="M301" s="1"/>
      <c r="N301" s="1"/>
      <c r="O301" s="1"/>
      <c r="P301" s="1"/>
      <c r="Q301" s="1"/>
      <c r="R301" s="1"/>
      <c r="S301" s="1"/>
      <c r="T301" s="1"/>
      <c r="U301" s="1"/>
    </row>
    <row r="302" spans="2:21" ht="18.75" customHeight="1" x14ac:dyDescent="0.25">
      <c r="B302" s="1"/>
      <c r="C302" s="133"/>
      <c r="D302" s="1"/>
      <c r="E302" s="1"/>
      <c r="F302" s="1"/>
      <c r="G302" s="1"/>
      <c r="H302" s="1"/>
      <c r="I302" s="1"/>
      <c r="J302" s="1"/>
      <c r="K302" s="1"/>
      <c r="L302" s="1"/>
      <c r="M302" s="1"/>
      <c r="N302" s="1"/>
      <c r="O302" s="1"/>
      <c r="P302" s="1"/>
      <c r="Q302" s="1"/>
      <c r="R302" s="1"/>
      <c r="S302" s="1"/>
      <c r="T302" s="1"/>
      <c r="U302" s="1"/>
    </row>
    <row r="303" spans="2:21" ht="18.75" customHeight="1" x14ac:dyDescent="0.25">
      <c r="B303" s="1"/>
      <c r="C303" s="133"/>
      <c r="D303" s="1"/>
      <c r="E303" s="1"/>
      <c r="F303" s="1"/>
      <c r="G303" s="1"/>
      <c r="H303" s="1"/>
      <c r="I303" s="1"/>
      <c r="J303" s="1"/>
      <c r="K303" s="1"/>
      <c r="L303" s="1"/>
      <c r="M303" s="1"/>
      <c r="N303" s="1"/>
      <c r="O303" s="1"/>
      <c r="P303" s="1"/>
      <c r="Q303" s="1"/>
      <c r="R303" s="1"/>
      <c r="S303" s="1"/>
      <c r="T303" s="1"/>
      <c r="U303" s="1"/>
    </row>
    <row r="304" spans="2:21" ht="18.75" customHeight="1" x14ac:dyDescent="0.25">
      <c r="B304" s="1"/>
      <c r="C304" s="133"/>
      <c r="D304" s="1"/>
      <c r="E304" s="1"/>
      <c r="F304" s="1"/>
      <c r="G304" s="1"/>
      <c r="H304" s="1"/>
      <c r="I304" s="1"/>
      <c r="J304" s="1"/>
      <c r="K304" s="1"/>
      <c r="L304" s="1"/>
      <c r="M304" s="1"/>
      <c r="N304" s="1"/>
      <c r="O304" s="1"/>
      <c r="P304" s="1"/>
      <c r="Q304" s="1"/>
      <c r="R304" s="1"/>
      <c r="S304" s="1"/>
      <c r="T304" s="1"/>
      <c r="U304" s="1"/>
    </row>
    <row r="305" spans="2:21" ht="18.75" customHeight="1" x14ac:dyDescent="0.25">
      <c r="B305" s="1"/>
      <c r="C305" s="133"/>
      <c r="D305" s="1"/>
      <c r="E305" s="1"/>
      <c r="F305" s="1"/>
      <c r="G305" s="1"/>
      <c r="H305" s="1"/>
      <c r="I305" s="1"/>
      <c r="J305" s="1"/>
      <c r="K305" s="1"/>
      <c r="L305" s="1"/>
      <c r="M305" s="1"/>
      <c r="N305" s="1"/>
      <c r="O305" s="1"/>
      <c r="P305" s="1"/>
      <c r="Q305" s="1"/>
      <c r="R305" s="1"/>
      <c r="S305" s="1"/>
      <c r="T305" s="1"/>
      <c r="U305" s="1"/>
    </row>
    <row r="306" spans="2:21" ht="18.75" customHeight="1" x14ac:dyDescent="0.25">
      <c r="B306" s="1"/>
      <c r="C306" s="133"/>
      <c r="D306" s="1"/>
      <c r="E306" s="1"/>
      <c r="F306" s="1"/>
      <c r="G306" s="1"/>
      <c r="H306" s="1"/>
      <c r="I306" s="1"/>
      <c r="J306" s="1"/>
      <c r="K306" s="1"/>
      <c r="L306" s="1"/>
      <c r="M306" s="1"/>
      <c r="N306" s="1"/>
      <c r="O306" s="1"/>
      <c r="P306" s="1"/>
      <c r="Q306" s="1"/>
      <c r="R306" s="1"/>
      <c r="S306" s="1"/>
      <c r="T306" s="1"/>
      <c r="U306" s="1"/>
    </row>
    <row r="307" spans="2:21" ht="18.75" customHeight="1" x14ac:dyDescent="0.25">
      <c r="B307" s="1"/>
      <c r="C307" s="133"/>
      <c r="D307" s="1"/>
      <c r="E307" s="1"/>
      <c r="F307" s="1"/>
      <c r="G307" s="1"/>
      <c r="H307" s="1"/>
      <c r="I307" s="1"/>
      <c r="J307" s="1"/>
      <c r="K307" s="1"/>
      <c r="L307" s="1"/>
      <c r="M307" s="1"/>
      <c r="N307" s="1"/>
      <c r="O307" s="1"/>
      <c r="P307" s="1"/>
      <c r="Q307" s="1"/>
      <c r="R307" s="1"/>
      <c r="S307" s="1"/>
      <c r="T307" s="1"/>
      <c r="U307" s="1"/>
    </row>
    <row r="308" spans="2:21" ht="18.75" customHeight="1" x14ac:dyDescent="0.25">
      <c r="B308" s="1"/>
      <c r="C308" s="133"/>
      <c r="D308" s="1"/>
      <c r="E308" s="1"/>
      <c r="F308" s="1"/>
      <c r="G308" s="1"/>
      <c r="H308" s="1"/>
      <c r="I308" s="1"/>
      <c r="J308" s="1"/>
      <c r="K308" s="1"/>
      <c r="L308" s="1"/>
      <c r="M308" s="1"/>
      <c r="N308" s="1"/>
      <c r="O308" s="1"/>
      <c r="P308" s="1"/>
      <c r="Q308" s="1"/>
      <c r="R308" s="1"/>
      <c r="S308" s="1"/>
      <c r="T308" s="1"/>
      <c r="U308" s="1"/>
    </row>
    <row r="309" spans="2:21" ht="18.75" customHeight="1" x14ac:dyDescent="0.25">
      <c r="B309" s="1"/>
      <c r="C309" s="133"/>
      <c r="D309" s="1"/>
      <c r="E309" s="1"/>
      <c r="F309" s="1"/>
      <c r="G309" s="1"/>
      <c r="H309" s="1"/>
      <c r="I309" s="1"/>
      <c r="J309" s="1"/>
      <c r="K309" s="1"/>
      <c r="L309" s="1"/>
      <c r="M309" s="1"/>
      <c r="N309" s="1"/>
      <c r="O309" s="1"/>
      <c r="P309" s="1"/>
      <c r="Q309" s="1"/>
      <c r="R309" s="1"/>
      <c r="S309" s="1"/>
      <c r="T309" s="1"/>
      <c r="U309" s="1"/>
    </row>
    <row r="310" spans="2:21" ht="18.75" customHeight="1" x14ac:dyDescent="0.25">
      <c r="B310" s="1"/>
      <c r="C310" s="133"/>
      <c r="D310" s="1"/>
      <c r="E310" s="1"/>
      <c r="F310" s="1"/>
      <c r="G310" s="1"/>
      <c r="H310" s="1"/>
      <c r="I310" s="1"/>
      <c r="J310" s="1"/>
      <c r="K310" s="1"/>
      <c r="L310" s="1"/>
      <c r="M310" s="1"/>
      <c r="N310" s="1"/>
      <c r="O310" s="1"/>
      <c r="P310" s="1"/>
      <c r="Q310" s="1"/>
      <c r="R310" s="1"/>
      <c r="S310" s="1"/>
      <c r="T310" s="1"/>
      <c r="U310" s="1"/>
    </row>
    <row r="311" spans="2:21" ht="18.75" customHeight="1" x14ac:dyDescent="0.25">
      <c r="B311" s="1"/>
      <c r="C311" s="133"/>
      <c r="D311" s="1"/>
      <c r="E311" s="1"/>
      <c r="F311" s="1"/>
      <c r="G311" s="1"/>
      <c r="H311" s="1"/>
      <c r="I311" s="1"/>
      <c r="J311" s="1"/>
      <c r="K311" s="1"/>
      <c r="L311" s="1"/>
      <c r="M311" s="1"/>
      <c r="N311" s="1"/>
      <c r="O311" s="1"/>
      <c r="P311" s="1"/>
      <c r="Q311" s="1"/>
      <c r="R311" s="1"/>
      <c r="S311" s="1"/>
      <c r="T311" s="1"/>
      <c r="U311" s="1"/>
    </row>
    <row r="312" spans="2:21" ht="18.75" customHeight="1" x14ac:dyDescent="0.25">
      <c r="B312" s="1"/>
      <c r="C312" s="133"/>
      <c r="D312" s="1"/>
      <c r="E312" s="1"/>
      <c r="F312" s="1"/>
      <c r="G312" s="1"/>
      <c r="H312" s="1"/>
      <c r="I312" s="1"/>
      <c r="J312" s="1"/>
      <c r="K312" s="1"/>
      <c r="L312" s="1"/>
      <c r="M312" s="1"/>
      <c r="N312" s="1"/>
      <c r="O312" s="1"/>
      <c r="P312" s="1"/>
      <c r="Q312" s="1"/>
      <c r="R312" s="1"/>
      <c r="S312" s="1"/>
      <c r="T312" s="1"/>
      <c r="U312" s="1"/>
    </row>
    <row r="313" spans="2:21" ht="18.75" customHeight="1" x14ac:dyDescent="0.25">
      <c r="B313" s="1"/>
      <c r="C313" s="133"/>
      <c r="D313" s="1"/>
      <c r="E313" s="1"/>
      <c r="F313" s="1"/>
      <c r="G313" s="1"/>
      <c r="H313" s="1"/>
      <c r="I313" s="1"/>
      <c r="J313" s="1"/>
      <c r="K313" s="1"/>
      <c r="L313" s="1"/>
      <c r="M313" s="1"/>
      <c r="N313" s="1"/>
      <c r="O313" s="1"/>
      <c r="P313" s="1"/>
      <c r="Q313" s="1"/>
      <c r="R313" s="1"/>
      <c r="S313" s="1"/>
      <c r="T313" s="1"/>
      <c r="U313" s="1"/>
    </row>
    <row r="314" spans="2:21" ht="18.75" customHeight="1" x14ac:dyDescent="0.25">
      <c r="B314" s="1"/>
      <c r="C314" s="133"/>
      <c r="D314" s="1"/>
      <c r="E314" s="1"/>
      <c r="F314" s="1"/>
      <c r="G314" s="1"/>
      <c r="H314" s="1"/>
      <c r="I314" s="1"/>
      <c r="J314" s="1"/>
      <c r="K314" s="1"/>
      <c r="L314" s="1"/>
      <c r="M314" s="1"/>
      <c r="N314" s="1"/>
      <c r="O314" s="1"/>
      <c r="P314" s="1"/>
      <c r="Q314" s="1"/>
      <c r="R314" s="1"/>
      <c r="S314" s="1"/>
      <c r="T314" s="1"/>
      <c r="U314" s="1"/>
    </row>
    <row r="315" spans="2:21" ht="18.75" customHeight="1" x14ac:dyDescent="0.25">
      <c r="B315" s="1"/>
      <c r="C315" s="133"/>
      <c r="D315" s="1"/>
      <c r="E315" s="1"/>
      <c r="F315" s="1"/>
      <c r="G315" s="1"/>
      <c r="H315" s="1"/>
      <c r="I315" s="1"/>
      <c r="J315" s="1"/>
      <c r="K315" s="1"/>
      <c r="L315" s="1"/>
      <c r="M315" s="1"/>
      <c r="N315" s="1"/>
      <c r="O315" s="1"/>
      <c r="P315" s="1"/>
      <c r="Q315" s="1"/>
      <c r="R315" s="1"/>
      <c r="S315" s="1"/>
      <c r="T315" s="1"/>
      <c r="U315" s="1"/>
    </row>
    <row r="316" spans="2:21" ht="18.75" customHeight="1" x14ac:dyDescent="0.25">
      <c r="B316" s="1"/>
      <c r="C316" s="133"/>
      <c r="D316" s="1"/>
      <c r="E316" s="1"/>
      <c r="F316" s="1"/>
      <c r="G316" s="1"/>
      <c r="H316" s="1"/>
      <c r="I316" s="1"/>
      <c r="J316" s="1"/>
      <c r="K316" s="1"/>
      <c r="L316" s="1"/>
      <c r="M316" s="1"/>
      <c r="N316" s="1"/>
      <c r="O316" s="1"/>
      <c r="P316" s="1"/>
      <c r="Q316" s="1"/>
      <c r="R316" s="1"/>
      <c r="S316" s="1"/>
      <c r="T316" s="1"/>
      <c r="U316" s="1"/>
    </row>
    <row r="317" spans="2:21" ht="18.75" customHeight="1" x14ac:dyDescent="0.25">
      <c r="B317" s="1"/>
      <c r="C317" s="133"/>
      <c r="D317" s="1"/>
      <c r="E317" s="1"/>
      <c r="F317" s="1"/>
      <c r="G317" s="1"/>
      <c r="H317" s="1"/>
      <c r="I317" s="1"/>
      <c r="J317" s="1"/>
      <c r="K317" s="1"/>
      <c r="L317" s="1"/>
      <c r="M317" s="1"/>
      <c r="N317" s="1"/>
      <c r="O317" s="1"/>
      <c r="P317" s="1"/>
      <c r="Q317" s="1"/>
      <c r="R317" s="1"/>
      <c r="S317" s="1"/>
      <c r="T317" s="1"/>
      <c r="U317" s="1"/>
    </row>
    <row r="318" spans="2:21" ht="18.75" customHeight="1" x14ac:dyDescent="0.25">
      <c r="B318" s="1"/>
      <c r="C318" s="133"/>
      <c r="D318" s="1"/>
      <c r="E318" s="1"/>
      <c r="F318" s="1"/>
      <c r="G318" s="1"/>
      <c r="H318" s="1"/>
      <c r="I318" s="1"/>
      <c r="J318" s="1"/>
      <c r="K318" s="1"/>
      <c r="L318" s="1"/>
      <c r="M318" s="1"/>
      <c r="N318" s="1"/>
      <c r="O318" s="1"/>
      <c r="P318" s="1"/>
      <c r="Q318" s="1"/>
      <c r="R318" s="1"/>
      <c r="S318" s="1"/>
      <c r="T318" s="1"/>
      <c r="U318" s="1"/>
    </row>
    <row r="319" spans="2:21" ht="18.75" customHeight="1" x14ac:dyDescent="0.25">
      <c r="B319" s="1"/>
      <c r="C319" s="133"/>
      <c r="D319" s="1"/>
      <c r="E319" s="1"/>
      <c r="F319" s="1"/>
      <c r="G319" s="1"/>
      <c r="H319" s="1"/>
      <c r="I319" s="1"/>
      <c r="J319" s="1"/>
      <c r="K319" s="1"/>
      <c r="L319" s="1"/>
      <c r="M319" s="1"/>
      <c r="N319" s="1"/>
      <c r="O319" s="1"/>
      <c r="P319" s="1"/>
      <c r="Q319" s="1"/>
      <c r="R319" s="1"/>
      <c r="S319" s="1"/>
      <c r="T319" s="1"/>
      <c r="U319" s="1"/>
    </row>
    <row r="320" spans="2:21" ht="18.75" customHeight="1" x14ac:dyDescent="0.25">
      <c r="B320" s="1"/>
      <c r="C320" s="133"/>
      <c r="D320" s="1"/>
      <c r="E320" s="1"/>
      <c r="F320" s="1"/>
      <c r="G320" s="1"/>
      <c r="H320" s="1"/>
      <c r="I320" s="1"/>
      <c r="J320" s="1"/>
      <c r="K320" s="1"/>
      <c r="L320" s="1"/>
      <c r="M320" s="1"/>
      <c r="N320" s="1"/>
      <c r="O320" s="1"/>
      <c r="P320" s="1"/>
      <c r="Q320" s="1"/>
      <c r="R320" s="1"/>
      <c r="S320" s="1"/>
      <c r="T320" s="1"/>
      <c r="U320" s="1"/>
    </row>
    <row r="321" spans="2:21" ht="18.75" customHeight="1" x14ac:dyDescent="0.25">
      <c r="B321" s="2"/>
      <c r="C321" s="134"/>
      <c r="D321" s="2"/>
      <c r="E321" s="2"/>
      <c r="F321" s="2"/>
      <c r="G321" s="2"/>
      <c r="H321" s="2"/>
      <c r="I321" s="2"/>
      <c r="J321" s="2"/>
      <c r="K321" s="2"/>
      <c r="L321" s="2"/>
      <c r="M321" s="2"/>
      <c r="N321" s="2"/>
      <c r="O321" s="2"/>
      <c r="P321" s="2"/>
      <c r="Q321" s="2"/>
      <c r="R321" s="2"/>
      <c r="S321" s="2"/>
      <c r="T321" s="2"/>
      <c r="U321" s="1"/>
    </row>
    <row r="322" spans="2:21" ht="18.75" customHeight="1" x14ac:dyDescent="0.25">
      <c r="B322" s="2"/>
      <c r="C322" s="134"/>
      <c r="D322" s="2"/>
      <c r="E322" s="2"/>
      <c r="F322" s="2"/>
      <c r="G322" s="2"/>
      <c r="H322" s="2"/>
      <c r="I322" s="2"/>
      <c r="J322" s="2"/>
      <c r="K322" s="2"/>
      <c r="L322" s="2"/>
      <c r="M322" s="2"/>
      <c r="N322" s="2"/>
      <c r="O322" s="2"/>
      <c r="P322" s="2"/>
      <c r="Q322" s="2"/>
      <c r="R322" s="2"/>
      <c r="S322" s="2"/>
      <c r="T322" s="2"/>
      <c r="U322" s="1"/>
    </row>
    <row r="323" spans="2:21" ht="18.75" customHeight="1" x14ac:dyDescent="0.25">
      <c r="B323" s="2"/>
      <c r="C323" s="134"/>
      <c r="D323" s="2"/>
      <c r="E323" s="2"/>
      <c r="F323" s="2"/>
      <c r="G323" s="2"/>
      <c r="H323" s="2"/>
      <c r="I323" s="2"/>
      <c r="J323" s="2"/>
      <c r="K323" s="2"/>
      <c r="L323" s="2"/>
      <c r="M323" s="2"/>
      <c r="N323" s="2"/>
      <c r="O323" s="2"/>
      <c r="P323" s="2"/>
      <c r="Q323" s="2"/>
      <c r="R323" s="2"/>
      <c r="S323" s="2"/>
      <c r="T323" s="2"/>
      <c r="U323" s="2"/>
    </row>
    <row r="324" spans="2:21" ht="18.75" customHeight="1" x14ac:dyDescent="0.25">
      <c r="B324" s="2"/>
      <c r="C324" s="134"/>
      <c r="D324" s="2"/>
      <c r="E324" s="2"/>
      <c r="F324" s="2"/>
      <c r="G324" s="2"/>
      <c r="H324" s="2"/>
      <c r="I324" s="2"/>
      <c r="J324" s="2"/>
      <c r="K324" s="2"/>
      <c r="L324" s="2"/>
      <c r="M324" s="2"/>
      <c r="N324" s="2"/>
      <c r="O324" s="2"/>
      <c r="P324" s="2"/>
      <c r="Q324" s="2"/>
      <c r="R324" s="2"/>
      <c r="S324" s="2"/>
      <c r="T324" s="2"/>
      <c r="U324" s="2"/>
    </row>
    <row r="325" spans="2:21" ht="18.75" customHeight="1" x14ac:dyDescent="0.25">
      <c r="B325" s="2"/>
      <c r="C325" s="134"/>
      <c r="D325" s="2"/>
      <c r="E325" s="2"/>
      <c r="F325" s="2"/>
      <c r="G325" s="2"/>
      <c r="H325" s="2"/>
      <c r="I325" s="2"/>
      <c r="J325" s="2"/>
      <c r="K325" s="2"/>
      <c r="L325" s="2"/>
      <c r="M325" s="2"/>
      <c r="N325" s="2"/>
      <c r="O325" s="2"/>
      <c r="P325" s="2"/>
      <c r="Q325" s="2"/>
      <c r="R325" s="2"/>
      <c r="S325" s="2"/>
      <c r="T325" s="2"/>
      <c r="U325" s="2"/>
    </row>
    <row r="326" spans="2:21" ht="18.75" customHeight="1" x14ac:dyDescent="0.25">
      <c r="B326" s="2"/>
      <c r="C326" s="134"/>
      <c r="D326" s="2"/>
      <c r="E326" s="2"/>
      <c r="F326" s="2"/>
      <c r="G326" s="2"/>
      <c r="H326" s="2"/>
      <c r="I326" s="2"/>
      <c r="J326" s="2"/>
      <c r="K326" s="2"/>
      <c r="L326" s="2"/>
      <c r="M326" s="2"/>
      <c r="N326" s="2"/>
      <c r="O326" s="2"/>
      <c r="P326" s="2"/>
      <c r="Q326" s="2"/>
      <c r="R326" s="2"/>
      <c r="S326" s="2"/>
      <c r="T326" s="2"/>
      <c r="U326" s="2"/>
    </row>
    <row r="327" spans="2:21" ht="18.75" customHeight="1" x14ac:dyDescent="0.25">
      <c r="B327" s="2"/>
      <c r="C327" s="134"/>
      <c r="D327" s="2"/>
      <c r="E327" s="2"/>
      <c r="F327" s="2"/>
      <c r="G327" s="2"/>
      <c r="H327" s="2"/>
      <c r="I327" s="2"/>
      <c r="J327" s="2"/>
      <c r="K327" s="2"/>
      <c r="L327" s="2"/>
      <c r="M327" s="2"/>
      <c r="N327" s="2"/>
      <c r="O327" s="2"/>
      <c r="P327" s="2"/>
      <c r="Q327" s="2"/>
      <c r="R327" s="2"/>
      <c r="S327" s="2"/>
      <c r="T327" s="2"/>
      <c r="U327" s="2"/>
    </row>
    <row r="328" spans="2:21" ht="18.75" customHeight="1" x14ac:dyDescent="0.25">
      <c r="B328" s="2"/>
      <c r="C328" s="134"/>
      <c r="D328" s="2"/>
      <c r="E328" s="2"/>
      <c r="F328" s="2"/>
      <c r="G328" s="2"/>
      <c r="H328" s="2"/>
      <c r="I328" s="2"/>
      <c r="J328" s="2"/>
      <c r="K328" s="2"/>
      <c r="L328" s="2"/>
      <c r="M328" s="2"/>
      <c r="N328" s="2"/>
      <c r="O328" s="2"/>
      <c r="P328" s="2"/>
      <c r="Q328" s="2"/>
      <c r="R328" s="2"/>
      <c r="S328" s="2"/>
      <c r="T328" s="2"/>
      <c r="U328" s="2"/>
    </row>
    <row r="329" spans="2:21" ht="18.75" customHeight="1" x14ac:dyDescent="0.25">
      <c r="B329" s="2"/>
      <c r="C329" s="134"/>
      <c r="D329" s="2"/>
      <c r="E329" s="2"/>
      <c r="F329" s="2"/>
      <c r="G329" s="2"/>
      <c r="H329" s="2"/>
      <c r="I329" s="2"/>
      <c r="J329" s="2"/>
      <c r="K329" s="2"/>
      <c r="L329" s="2"/>
      <c r="M329" s="2"/>
      <c r="N329" s="2"/>
      <c r="O329" s="2"/>
      <c r="P329" s="2"/>
      <c r="Q329" s="2"/>
      <c r="R329" s="2"/>
      <c r="S329" s="2"/>
      <c r="T329" s="2"/>
      <c r="U329" s="2"/>
    </row>
    <row r="330" spans="2:21" ht="18.75" customHeight="1" x14ac:dyDescent="0.25">
      <c r="B330" s="2"/>
      <c r="C330" s="134"/>
      <c r="D330" s="2"/>
      <c r="E330" s="2"/>
      <c r="F330" s="2"/>
      <c r="G330" s="2"/>
      <c r="H330" s="2"/>
      <c r="I330" s="2"/>
      <c r="J330" s="2"/>
      <c r="K330" s="2"/>
      <c r="L330" s="2"/>
      <c r="M330" s="2"/>
      <c r="N330" s="2"/>
      <c r="O330" s="2"/>
      <c r="P330" s="2"/>
      <c r="Q330" s="2"/>
      <c r="R330" s="2"/>
      <c r="S330" s="2"/>
      <c r="T330" s="2"/>
      <c r="U330" s="2"/>
    </row>
    <row r="331" spans="2:21" ht="18.75" customHeight="1" x14ac:dyDescent="0.25">
      <c r="B331" s="2"/>
      <c r="C331" s="134"/>
      <c r="D331" s="2"/>
      <c r="E331" s="2"/>
      <c r="F331" s="2"/>
      <c r="G331" s="2"/>
      <c r="H331" s="2"/>
      <c r="I331" s="2"/>
      <c r="J331" s="2"/>
      <c r="K331" s="2"/>
      <c r="L331" s="2"/>
      <c r="M331" s="2"/>
      <c r="N331" s="2"/>
      <c r="O331" s="2"/>
      <c r="P331" s="2"/>
      <c r="Q331" s="2"/>
      <c r="R331" s="2"/>
      <c r="S331" s="2"/>
      <c r="T331" s="2"/>
      <c r="U331" s="2"/>
    </row>
    <row r="332" spans="2:21" ht="18.75" customHeight="1" x14ac:dyDescent="0.25">
      <c r="B332" s="2"/>
      <c r="C332" s="134"/>
      <c r="D332" s="2"/>
      <c r="E332" s="2"/>
      <c r="F332" s="2"/>
      <c r="G332" s="2"/>
      <c r="H332" s="2"/>
      <c r="I332" s="2"/>
      <c r="J332" s="2"/>
      <c r="K332" s="2"/>
      <c r="L332" s="2"/>
      <c r="M332" s="2"/>
      <c r="N332" s="2"/>
      <c r="O332" s="2"/>
      <c r="P332" s="2"/>
      <c r="Q332" s="2"/>
      <c r="R332" s="2"/>
      <c r="S332" s="2"/>
      <c r="T332" s="2"/>
      <c r="U332" s="2"/>
    </row>
    <row r="333" spans="2:21" ht="18.75" customHeight="1" x14ac:dyDescent="0.25">
      <c r="B333" s="2"/>
      <c r="C333" s="134"/>
      <c r="D333" s="2"/>
      <c r="E333" s="2"/>
      <c r="F333" s="2"/>
      <c r="G333" s="2"/>
      <c r="H333" s="2"/>
      <c r="I333" s="2"/>
      <c r="J333" s="2"/>
      <c r="K333" s="2"/>
      <c r="L333" s="2"/>
      <c r="M333" s="2"/>
      <c r="N333" s="2"/>
      <c r="O333" s="2"/>
      <c r="P333" s="2"/>
      <c r="Q333" s="2"/>
      <c r="R333" s="2"/>
      <c r="S333" s="2"/>
      <c r="T333" s="2"/>
      <c r="U333" s="2"/>
    </row>
    <row r="334" spans="2:21" ht="18.75" customHeight="1" x14ac:dyDescent="0.25">
      <c r="B334" s="2"/>
      <c r="C334" s="134"/>
      <c r="D334" s="2"/>
      <c r="E334" s="2"/>
      <c r="F334" s="2"/>
      <c r="G334" s="2"/>
      <c r="H334" s="2"/>
      <c r="I334" s="2"/>
      <c r="J334" s="2"/>
      <c r="K334" s="2"/>
      <c r="L334" s="2"/>
      <c r="M334" s="2"/>
      <c r="N334" s="2"/>
      <c r="O334" s="2"/>
      <c r="P334" s="2"/>
      <c r="Q334" s="2"/>
      <c r="R334" s="2"/>
      <c r="S334" s="2"/>
      <c r="T334" s="2"/>
      <c r="U334" s="2"/>
    </row>
    <row r="335" spans="2:21" ht="18.75" customHeight="1" x14ac:dyDescent="0.25">
      <c r="B335" s="2"/>
      <c r="C335" s="134"/>
      <c r="D335" s="2"/>
      <c r="E335" s="2"/>
      <c r="F335" s="2"/>
      <c r="G335" s="2"/>
      <c r="H335" s="2"/>
      <c r="I335" s="2"/>
      <c r="J335" s="2"/>
      <c r="K335" s="2"/>
      <c r="L335" s="2"/>
      <c r="M335" s="2"/>
      <c r="N335" s="2"/>
      <c r="O335" s="2"/>
      <c r="P335" s="2"/>
      <c r="Q335" s="2"/>
      <c r="R335" s="2"/>
      <c r="S335" s="2"/>
      <c r="T335" s="2"/>
      <c r="U335" s="2"/>
    </row>
    <row r="336" spans="2:21" ht="18.75" customHeight="1" x14ac:dyDescent="0.25">
      <c r="B336" s="2"/>
      <c r="C336" s="134"/>
      <c r="D336" s="2"/>
      <c r="E336" s="2"/>
      <c r="F336" s="2"/>
      <c r="G336" s="2"/>
      <c r="H336" s="2"/>
      <c r="I336" s="2"/>
      <c r="J336" s="2"/>
      <c r="K336" s="2"/>
      <c r="L336" s="2"/>
      <c r="M336" s="2"/>
      <c r="N336" s="2"/>
      <c r="O336" s="2"/>
      <c r="P336" s="2"/>
      <c r="Q336" s="2"/>
      <c r="R336" s="2"/>
      <c r="S336" s="2"/>
      <c r="T336" s="2"/>
      <c r="U336" s="2"/>
    </row>
  </sheetData>
  <mergeCells count="200">
    <mergeCell ref="C175:T176"/>
    <mergeCell ref="C177:T178"/>
    <mergeCell ref="C161:C163"/>
    <mergeCell ref="Q163:S163"/>
    <mergeCell ref="C164:C166"/>
    <mergeCell ref="Q164:S164"/>
    <mergeCell ref="C167:T168"/>
    <mergeCell ref="C169:C171"/>
    <mergeCell ref="Q171:S171"/>
    <mergeCell ref="C172:C174"/>
    <mergeCell ref="Q172:S172"/>
    <mergeCell ref="Q173:S173"/>
    <mergeCell ref="Q174:S174"/>
    <mergeCell ref="Q165:S165"/>
    <mergeCell ref="Q166:S166"/>
    <mergeCell ref="Q169:S169"/>
    <mergeCell ref="Q170:S170"/>
    <mergeCell ref="E123:F123"/>
    <mergeCell ref="G123:H123"/>
    <mergeCell ref="I123:J123"/>
    <mergeCell ref="K123:L123"/>
    <mergeCell ref="M123:N123"/>
    <mergeCell ref="O123:P123"/>
    <mergeCell ref="Q123:T123"/>
    <mergeCell ref="B124:B158"/>
    <mergeCell ref="C124:C129"/>
    <mergeCell ref="Q124:R125"/>
    <mergeCell ref="S124:T125"/>
    <mergeCell ref="Q126:T126"/>
    <mergeCell ref="C130:C134"/>
    <mergeCell ref="Q131:S131"/>
    <mergeCell ref="Q132:S132"/>
    <mergeCell ref="C135:C139"/>
    <mergeCell ref="Q135:R136"/>
    <mergeCell ref="S135:T136"/>
    <mergeCell ref="Q137:S137"/>
    <mergeCell ref="Q138:S138"/>
    <mergeCell ref="Q139:S139"/>
    <mergeCell ref="C140:T141"/>
    <mergeCell ref="C142:C146"/>
    <mergeCell ref="C147:C151"/>
    <mergeCell ref="E87:F87"/>
    <mergeCell ref="G87:H87"/>
    <mergeCell ref="I87:J87"/>
    <mergeCell ref="K87:L87"/>
    <mergeCell ref="M87:N87"/>
    <mergeCell ref="O87:P87"/>
    <mergeCell ref="Q87:T87"/>
    <mergeCell ref="B88:B122"/>
    <mergeCell ref="C88:C93"/>
    <mergeCell ref="Q90:T90"/>
    <mergeCell ref="Q91:S91"/>
    <mergeCell ref="C94:C98"/>
    <mergeCell ref="Q96:S96"/>
    <mergeCell ref="Q97:S97"/>
    <mergeCell ref="C99:C103"/>
    <mergeCell ref="Q101:S101"/>
    <mergeCell ref="Q102:S102"/>
    <mergeCell ref="Q103:S103"/>
    <mergeCell ref="C104:T105"/>
    <mergeCell ref="C121:T122"/>
    <mergeCell ref="C106:C110"/>
    <mergeCell ref="Q108:S108"/>
    <mergeCell ref="Q109:S109"/>
    <mergeCell ref="C111:C115"/>
    <mergeCell ref="B52:B86"/>
    <mergeCell ref="C52:C57"/>
    <mergeCell ref="Q56:S56"/>
    <mergeCell ref="C58:C62"/>
    <mergeCell ref="Q61:S61"/>
    <mergeCell ref="Q62:S62"/>
    <mergeCell ref="C63:C67"/>
    <mergeCell ref="Q66:S66"/>
    <mergeCell ref="Q67:S67"/>
    <mergeCell ref="C68:T69"/>
    <mergeCell ref="C70:C74"/>
    <mergeCell ref="Q70:T71"/>
    <mergeCell ref="Q73:S73"/>
    <mergeCell ref="Q74:S74"/>
    <mergeCell ref="C75:C79"/>
    <mergeCell ref="C80:C84"/>
    <mergeCell ref="Q82:S82"/>
    <mergeCell ref="Q83:S83"/>
    <mergeCell ref="C85:T86"/>
    <mergeCell ref="Q75:T76"/>
    <mergeCell ref="B16:B50"/>
    <mergeCell ref="C16:C21"/>
    <mergeCell ref="Q21:S21"/>
    <mergeCell ref="C22:C26"/>
    <mergeCell ref="Q26:S26"/>
    <mergeCell ref="C27:C31"/>
    <mergeCell ref="Q31:S31"/>
    <mergeCell ref="C32:T33"/>
    <mergeCell ref="C34:C38"/>
    <mergeCell ref="Q38:S38"/>
    <mergeCell ref="C44:C48"/>
    <mergeCell ref="Q47:S47"/>
    <mergeCell ref="C49:T50"/>
    <mergeCell ref="Q24:S24"/>
    <mergeCell ref="Q25:S25"/>
    <mergeCell ref="Q29:S29"/>
    <mergeCell ref="Q30:S30"/>
    <mergeCell ref="Q19:S19"/>
    <mergeCell ref="Q20:S20"/>
    <mergeCell ref="Q36:S36"/>
    <mergeCell ref="C116:C120"/>
    <mergeCell ref="Q117:S117"/>
    <mergeCell ref="Q118:S118"/>
    <mergeCell ref="Q119:S119"/>
    <mergeCell ref="Q110:S110"/>
    <mergeCell ref="Q113:S113"/>
    <mergeCell ref="Q114:S114"/>
    <mergeCell ref="Q115:S115"/>
    <mergeCell ref="Q116:S116"/>
    <mergeCell ref="C152:C156"/>
    <mergeCell ref="Q152:S152"/>
    <mergeCell ref="Q153:S153"/>
    <mergeCell ref="Q154:S154"/>
    <mergeCell ref="Q155:S155"/>
    <mergeCell ref="Q127:S127"/>
    <mergeCell ref="Q128:S128"/>
    <mergeCell ref="Q129:S129"/>
    <mergeCell ref="Q133:S133"/>
    <mergeCell ref="Q134:S134"/>
    <mergeCell ref="Q145:S145"/>
    <mergeCell ref="Q146:S146"/>
    <mergeCell ref="Q149:S149"/>
    <mergeCell ref="Q150:S150"/>
    <mergeCell ref="Q151:S151"/>
    <mergeCell ref="Q142:R143"/>
    <mergeCell ref="S142:T143"/>
    <mergeCell ref="Q144:S144"/>
    <mergeCell ref="Q147:R148"/>
    <mergeCell ref="S147:T148"/>
    <mergeCell ref="Q92:S92"/>
    <mergeCell ref="Q93:S93"/>
    <mergeCell ref="Q95:S95"/>
    <mergeCell ref="Q98:S98"/>
    <mergeCell ref="Q65:S65"/>
    <mergeCell ref="Q77:S77"/>
    <mergeCell ref="Q78:S78"/>
    <mergeCell ref="Q79:S79"/>
    <mergeCell ref="Q80:S80"/>
    <mergeCell ref="Q81:S81"/>
    <mergeCell ref="E51:F51"/>
    <mergeCell ref="C39:C43"/>
    <mergeCell ref="Q41:S41"/>
    <mergeCell ref="Q42:S42"/>
    <mergeCell ref="Q43:S43"/>
    <mergeCell ref="Q44:S44"/>
    <mergeCell ref="Q45:S45"/>
    <mergeCell ref="Q46:S46"/>
    <mergeCell ref="G51:H51"/>
    <mergeCell ref="I51:J51"/>
    <mergeCell ref="K51:L51"/>
    <mergeCell ref="M51:N51"/>
    <mergeCell ref="O51:P51"/>
    <mergeCell ref="Q51:T51"/>
    <mergeCell ref="K15:L15"/>
    <mergeCell ref="M15:N15"/>
    <mergeCell ref="O15:P15"/>
    <mergeCell ref="Q15:T15"/>
    <mergeCell ref="Q55:S55"/>
    <mergeCell ref="Q57:S57"/>
    <mergeCell ref="Q72:S72"/>
    <mergeCell ref="Q59:S59"/>
    <mergeCell ref="Q60:S60"/>
    <mergeCell ref="Q64:S64"/>
    <mergeCell ref="Q16:R17"/>
    <mergeCell ref="S16:T17"/>
    <mergeCell ref="Q27:R28"/>
    <mergeCell ref="S27:T28"/>
    <mergeCell ref="Q34:R35"/>
    <mergeCell ref="S34:T35"/>
    <mergeCell ref="Q39:R40"/>
    <mergeCell ref="S39:T40"/>
    <mergeCell ref="B2:D2"/>
    <mergeCell ref="F12:F13"/>
    <mergeCell ref="G12:U13"/>
    <mergeCell ref="F4:F5"/>
    <mergeCell ref="F6:F7"/>
    <mergeCell ref="F8:F9"/>
    <mergeCell ref="F10:F11"/>
    <mergeCell ref="Q161:S161"/>
    <mergeCell ref="Q162:S162"/>
    <mergeCell ref="C157:T158"/>
    <mergeCell ref="B159:B178"/>
    <mergeCell ref="C159:T160"/>
    <mergeCell ref="Q37:S37"/>
    <mergeCell ref="Q23:S23"/>
    <mergeCell ref="F2:U2"/>
    <mergeCell ref="G3:H3"/>
    <mergeCell ref="I3:J3"/>
    <mergeCell ref="K3:L3"/>
    <mergeCell ref="M3:N3"/>
    <mergeCell ref="O3:P3"/>
    <mergeCell ref="Q3:R3"/>
    <mergeCell ref="E15:F15"/>
    <mergeCell ref="G15:H15"/>
    <mergeCell ref="I15:J15"/>
  </mergeCells>
  <pageMargins left="0.7" right="0.7" top="0.75" bottom="0.75" header="0.3" footer="0.3"/>
  <ignoredErrors>
    <ignoredError sqref="S7:S9" formula="1"/>
  </ignoredError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36"/>
  <sheetViews>
    <sheetView topLeftCell="A115" workbookViewId="0"/>
  </sheetViews>
  <sheetFormatPr defaultColWidth="8.85546875" defaultRowHeight="18.75" customHeight="1" x14ac:dyDescent="0.25"/>
  <cols>
    <col min="1" max="1" width="8.85546875" style="1"/>
    <col min="2" max="2" width="18.140625" style="3" customWidth="1"/>
    <col min="3" max="3" width="19" style="135" bestFit="1" customWidth="1"/>
    <col min="4" max="4" width="34.7109375" style="3" bestFit="1" customWidth="1"/>
    <col min="5" max="20" width="9.85546875" style="3" customWidth="1"/>
    <col min="21" max="21" width="12.28515625" style="3" bestFit="1" customWidth="1"/>
    <col min="22" max="22" width="13.28515625" style="3" customWidth="1"/>
    <col min="23" max="80" width="8.85546875" style="1"/>
    <col min="81" max="88" width="8.85546875" style="2"/>
    <col min="89" max="16384" width="8.85546875" style="3"/>
  </cols>
  <sheetData>
    <row r="1" spans="1:88" s="1" customFormat="1" ht="18.75" customHeight="1" thickBot="1" x14ac:dyDescent="0.3">
      <c r="A1" s="13"/>
      <c r="B1" s="13"/>
      <c r="C1" s="13"/>
      <c r="D1" s="13"/>
      <c r="E1" s="13"/>
      <c r="F1" s="13"/>
      <c r="G1" s="13"/>
      <c r="H1" s="13"/>
      <c r="I1" s="13"/>
      <c r="J1" s="13"/>
      <c r="K1" s="13"/>
      <c r="L1" s="13"/>
      <c r="M1" s="13"/>
      <c r="N1" s="13"/>
      <c r="O1" s="13"/>
      <c r="P1" s="13"/>
      <c r="Q1" s="13"/>
      <c r="R1" s="13"/>
      <c r="S1" s="13"/>
      <c r="T1" s="13"/>
      <c r="U1" s="13"/>
    </row>
    <row r="2" spans="1:88" ht="30" customHeight="1" thickBot="1" x14ac:dyDescent="0.3">
      <c r="A2" s="13"/>
      <c r="B2" s="399" t="s">
        <v>91</v>
      </c>
      <c r="C2" s="380"/>
      <c r="D2" s="381"/>
      <c r="E2" s="13"/>
      <c r="F2" s="373" t="s">
        <v>200</v>
      </c>
      <c r="G2" s="374"/>
      <c r="H2" s="374"/>
      <c r="I2" s="374"/>
      <c r="J2" s="374"/>
      <c r="K2" s="374"/>
      <c r="L2" s="374"/>
      <c r="M2" s="374"/>
      <c r="N2" s="374"/>
      <c r="O2" s="374"/>
      <c r="P2" s="374"/>
      <c r="Q2" s="374"/>
      <c r="R2" s="374"/>
      <c r="S2" s="374"/>
      <c r="T2" s="374"/>
      <c r="U2" s="375"/>
      <c r="V2" s="1"/>
    </row>
    <row r="3" spans="1:88" ht="18.75" customHeight="1" thickBot="1" x14ac:dyDescent="0.3">
      <c r="A3" s="13"/>
      <c r="B3" s="16" t="s">
        <v>16</v>
      </c>
      <c r="C3" s="11" t="s">
        <v>110</v>
      </c>
      <c r="D3" s="17" t="s">
        <v>33</v>
      </c>
      <c r="E3" s="13"/>
      <c r="F3" s="12" t="s">
        <v>114</v>
      </c>
      <c r="G3" s="376" t="s">
        <v>0</v>
      </c>
      <c r="H3" s="377"/>
      <c r="I3" s="378" t="s">
        <v>1</v>
      </c>
      <c r="J3" s="377"/>
      <c r="K3" s="378" t="s">
        <v>2</v>
      </c>
      <c r="L3" s="377"/>
      <c r="M3" s="378" t="s">
        <v>3</v>
      </c>
      <c r="N3" s="377"/>
      <c r="O3" s="378" t="s">
        <v>4</v>
      </c>
      <c r="P3" s="377"/>
      <c r="Q3" s="378" t="s">
        <v>5</v>
      </c>
      <c r="R3" s="377"/>
      <c r="S3" s="177" t="s">
        <v>6</v>
      </c>
      <c r="T3" s="177" t="s">
        <v>7</v>
      </c>
      <c r="U3" s="19" t="s">
        <v>8</v>
      </c>
      <c r="V3" s="1"/>
    </row>
    <row r="4" spans="1:88" ht="18.75" customHeight="1" thickTop="1" x14ac:dyDescent="0.25">
      <c r="A4" s="13"/>
      <c r="B4" s="20" t="str">
        <f>START!F10</f>
        <v>Bench Press</v>
      </c>
      <c r="C4" s="218">
        <f>'Cycle 2'!C4+START!F26</f>
        <v>94.962264150943398</v>
      </c>
      <c r="D4" s="100" t="str">
        <f>IFERROR($S$124,"?")</f>
        <v>?</v>
      </c>
      <c r="E4" s="13"/>
      <c r="F4" s="371">
        <v>1</v>
      </c>
      <c r="G4" s="86">
        <f>'Cycle 1'!G4</f>
        <v>10</v>
      </c>
      <c r="H4" s="87">
        <f>'Cycle 1'!H4</f>
        <v>0.6</v>
      </c>
      <c r="I4" s="88">
        <f>'Cycle 1'!I4</f>
        <v>10</v>
      </c>
      <c r="J4" s="87">
        <f>'Cycle 1'!J4</f>
        <v>0.6</v>
      </c>
      <c r="K4" s="88">
        <f>'Cycle 1'!K4</f>
        <v>10</v>
      </c>
      <c r="L4" s="87">
        <f>'Cycle 1'!L4</f>
        <v>0.6</v>
      </c>
      <c r="M4" s="24">
        <f>'Cycle 1'!M4</f>
        <v>0</v>
      </c>
      <c r="N4" s="24">
        <f>'Cycle 1'!N4</f>
        <v>0</v>
      </c>
      <c r="O4" s="24">
        <f>'Cycle 1'!O4</f>
        <v>0</v>
      </c>
      <c r="P4" s="24">
        <f>'Cycle 1'!P4</f>
        <v>0</v>
      </c>
      <c r="Q4" s="24">
        <f>'Cycle 1'!Q4</f>
        <v>0</v>
      </c>
      <c r="R4" s="24">
        <f>'Cycle 1'!R4</f>
        <v>0</v>
      </c>
      <c r="S4" s="25">
        <f>L4</f>
        <v>0.6</v>
      </c>
      <c r="T4" s="22">
        <v>0.73333333333333339</v>
      </c>
      <c r="U4" s="217">
        <f t="shared" ref="U4:U11" si="0">S4-T4</f>
        <v>-0.13333333333333341</v>
      </c>
      <c r="V4" s="1"/>
    </row>
    <row r="5" spans="1:88" ht="18.75" customHeight="1" x14ac:dyDescent="0.25">
      <c r="A5" s="13"/>
      <c r="B5" s="26" t="s">
        <v>12</v>
      </c>
      <c r="C5" s="219">
        <f>'Cycle 2'!C5+START!F28</f>
        <v>118.78021978021978</v>
      </c>
      <c r="D5" s="101" t="str">
        <f>IFERROR($S$135,"?")</f>
        <v>?</v>
      </c>
      <c r="E5" s="13"/>
      <c r="F5" s="372"/>
      <c r="G5" s="27">
        <f>'Cycle 1'!G5</f>
        <v>8</v>
      </c>
      <c r="H5" s="28">
        <f>'Cycle 1'!H5</f>
        <v>0.62666666666666659</v>
      </c>
      <c r="I5" s="29">
        <f>'Cycle 1'!I5</f>
        <v>8</v>
      </c>
      <c r="J5" s="28">
        <f>'Cycle 1'!J5</f>
        <v>0.67666666666666664</v>
      </c>
      <c r="K5" s="32" t="str">
        <f>'Cycle 1'!K5</f>
        <v>8+</v>
      </c>
      <c r="L5" s="36">
        <f>'Cycle 1'!L5</f>
        <v>0.72666666666666668</v>
      </c>
      <c r="M5" s="24">
        <f>'Cycle 1'!M5</f>
        <v>0</v>
      </c>
      <c r="N5" s="24">
        <f>'Cycle 1'!N5</f>
        <v>0</v>
      </c>
      <c r="O5" s="24">
        <f>'Cycle 1'!O5</f>
        <v>0</v>
      </c>
      <c r="P5" s="24">
        <f>'Cycle 1'!P5</f>
        <v>0</v>
      </c>
      <c r="Q5" s="24">
        <f>'Cycle 1'!Q5</f>
        <v>0</v>
      </c>
      <c r="R5" s="24">
        <f>'Cycle 1'!R5</f>
        <v>0</v>
      </c>
      <c r="S5" s="30">
        <f>L5</f>
        <v>0.72666666666666668</v>
      </c>
      <c r="T5" s="28">
        <v>0.77666666666666673</v>
      </c>
      <c r="U5" s="31">
        <f t="shared" si="0"/>
        <v>-5.0000000000000044E-2</v>
      </c>
      <c r="V5" s="1"/>
    </row>
    <row r="6" spans="1:88" ht="18.75" customHeight="1" x14ac:dyDescent="0.25">
      <c r="A6" s="13"/>
      <c r="B6" s="20" t="str">
        <f>START!F11</f>
        <v>Deadlift</v>
      </c>
      <c r="C6" s="218">
        <f>'Cycle 2'!C6+START!F27</f>
        <v>127.31395348837211</v>
      </c>
      <c r="D6" s="100" t="str">
        <f>IFERROR($S$147,"?")</f>
        <v>?</v>
      </c>
      <c r="E6" s="13"/>
      <c r="F6" s="371">
        <v>2</v>
      </c>
      <c r="G6" s="21">
        <f>'Cycle 1'!G6</f>
        <v>10</v>
      </c>
      <c r="H6" s="22">
        <f>'Cycle 1'!H6</f>
        <v>0.6</v>
      </c>
      <c r="I6" s="23">
        <f>'Cycle 1'!I6</f>
        <v>10</v>
      </c>
      <c r="J6" s="22">
        <f>'Cycle 1'!J6</f>
        <v>0.6</v>
      </c>
      <c r="K6" s="23">
        <f>'Cycle 1'!K6</f>
        <v>10</v>
      </c>
      <c r="L6" s="22">
        <f>'Cycle 1'!L6</f>
        <v>0.6</v>
      </c>
      <c r="M6" s="24">
        <f>'Cycle 1'!M6</f>
        <v>0</v>
      </c>
      <c r="N6" s="24">
        <f>'Cycle 1'!N6</f>
        <v>0</v>
      </c>
      <c r="O6" s="24">
        <f>'Cycle 1'!O6</f>
        <v>0</v>
      </c>
      <c r="P6" s="24">
        <f>'Cycle 1'!P6</f>
        <v>0</v>
      </c>
      <c r="Q6" s="24">
        <f>'Cycle 1'!Q6</f>
        <v>0</v>
      </c>
      <c r="R6" s="24">
        <f>'Cycle 1'!R6</f>
        <v>0</v>
      </c>
      <c r="S6" s="25">
        <f>L6</f>
        <v>0.6</v>
      </c>
      <c r="T6" s="22">
        <v>0.73333333333333339</v>
      </c>
      <c r="U6" s="217">
        <f t="shared" si="0"/>
        <v>-0.13333333333333341</v>
      </c>
      <c r="V6" s="1"/>
    </row>
    <row r="7" spans="1:88" ht="18.75" customHeight="1" thickBot="1" x14ac:dyDescent="0.3">
      <c r="A7" s="13"/>
      <c r="B7" s="164" t="s">
        <v>13</v>
      </c>
      <c r="C7" s="220">
        <f>'Cycle 2'!C7+START!F29</f>
        <v>58.779069767441868</v>
      </c>
      <c r="D7" s="165" t="str">
        <f>IFERROR($S$142,"?")</f>
        <v>?</v>
      </c>
      <c r="E7" s="13"/>
      <c r="F7" s="372"/>
      <c r="G7" s="27">
        <f>'Cycle 1'!G7</f>
        <v>6</v>
      </c>
      <c r="H7" s="28">
        <f>'Cycle 1'!H7</f>
        <v>0.73333333333333328</v>
      </c>
      <c r="I7" s="29">
        <f>'Cycle 1'!I7</f>
        <v>6</v>
      </c>
      <c r="J7" s="28">
        <f>'Cycle 1'!J7</f>
        <v>0.73333333333333328</v>
      </c>
      <c r="K7" s="29">
        <f>'Cycle 1'!K7</f>
        <v>6</v>
      </c>
      <c r="L7" s="28">
        <f>'Cycle 1'!L7</f>
        <v>0.78333333333333333</v>
      </c>
      <c r="M7" s="5">
        <f>'Cycle 1'!M7</f>
        <v>6</v>
      </c>
      <c r="N7" s="95">
        <f>'Cycle 1'!N7</f>
        <v>0.78333333333333333</v>
      </c>
      <c r="O7" s="24">
        <f>'Cycle 1'!O7</f>
        <v>0</v>
      </c>
      <c r="P7" s="24">
        <f>'Cycle 1'!P7</f>
        <v>0</v>
      </c>
      <c r="Q7" s="24">
        <f>'Cycle 1'!Q7</f>
        <v>0</v>
      </c>
      <c r="R7" s="24">
        <f>'Cycle 1'!R7</f>
        <v>0</v>
      </c>
      <c r="S7" s="33">
        <f>N7</f>
        <v>0.78333333333333333</v>
      </c>
      <c r="T7" s="28">
        <v>0.83333333333333337</v>
      </c>
      <c r="U7" s="31">
        <f t="shared" si="0"/>
        <v>-5.0000000000000044E-2</v>
      </c>
      <c r="V7" s="1"/>
    </row>
    <row r="8" spans="1:88" ht="18.75" customHeight="1" thickBot="1" x14ac:dyDescent="0.3">
      <c r="A8" s="13"/>
      <c r="B8" s="13"/>
      <c r="C8" s="13"/>
      <c r="D8" s="13"/>
      <c r="E8" s="13"/>
      <c r="F8" s="371">
        <v>3</v>
      </c>
      <c r="G8" s="21">
        <f>'Cycle 1'!G8</f>
        <v>10</v>
      </c>
      <c r="H8" s="22">
        <f>'Cycle 1'!H8</f>
        <v>0.6</v>
      </c>
      <c r="I8" s="23">
        <f>'Cycle 1'!I8</f>
        <v>10</v>
      </c>
      <c r="J8" s="22">
        <f>'Cycle 1'!J8</f>
        <v>0.6</v>
      </c>
      <c r="K8" s="23">
        <f>'Cycle 1'!K8</f>
        <v>10</v>
      </c>
      <c r="L8" s="22">
        <f>'Cycle 1'!L8</f>
        <v>0.6</v>
      </c>
      <c r="M8" s="24">
        <f>'Cycle 1'!M8</f>
        <v>0</v>
      </c>
      <c r="N8" s="24">
        <f>'Cycle 1'!N8</f>
        <v>0</v>
      </c>
      <c r="O8" s="24">
        <f>'Cycle 1'!O8</f>
        <v>0</v>
      </c>
      <c r="P8" s="24">
        <f>'Cycle 1'!P8</f>
        <v>0</v>
      </c>
      <c r="Q8" s="24">
        <f>'Cycle 1'!Q8</f>
        <v>0</v>
      </c>
      <c r="R8" s="24">
        <f>'Cycle 1'!R8</f>
        <v>0</v>
      </c>
      <c r="S8" s="25">
        <f>L8</f>
        <v>0.6</v>
      </c>
      <c r="T8" s="22">
        <v>0.73333333333333339</v>
      </c>
      <c r="U8" s="217">
        <f t="shared" si="0"/>
        <v>-0.13333333333333341</v>
      </c>
      <c r="V8" s="1"/>
    </row>
    <row r="9" spans="1:88" ht="18.75" customHeight="1" thickBot="1" x14ac:dyDescent="0.35">
      <c r="A9" s="13"/>
      <c r="B9" s="99" t="s">
        <v>9</v>
      </c>
      <c r="C9" s="158">
        <v>5</v>
      </c>
      <c r="D9" s="13"/>
      <c r="E9" s="13"/>
      <c r="F9" s="372"/>
      <c r="G9" s="27">
        <f>'Cycle 1'!G9</f>
        <v>4</v>
      </c>
      <c r="H9" s="28">
        <f>'Cycle 1'!H9</f>
        <v>0.83333333333333326</v>
      </c>
      <c r="I9" s="29">
        <f>'Cycle 1'!I9</f>
        <v>4</v>
      </c>
      <c r="J9" s="28">
        <f>'Cycle 1'!J9</f>
        <v>0.83333333333333326</v>
      </c>
      <c r="K9" s="29">
        <f>'Cycle 1'!K9</f>
        <v>4</v>
      </c>
      <c r="L9" s="28">
        <f>'Cycle 1'!L9</f>
        <v>0.83333333333333326</v>
      </c>
      <c r="M9" s="29">
        <f>'Cycle 1'!M9</f>
        <v>4</v>
      </c>
      <c r="N9" s="28">
        <f>'Cycle 1'!N9</f>
        <v>0.83333333333333326</v>
      </c>
      <c r="O9" s="34">
        <f>'Cycle 1'!O9</f>
        <v>4</v>
      </c>
      <c r="P9" s="95">
        <f>'Cycle 1'!P9</f>
        <v>0.83333333333333326</v>
      </c>
      <c r="Q9" s="24">
        <f>'Cycle 1'!Q9</f>
        <v>0</v>
      </c>
      <c r="R9" s="24">
        <f>'Cycle 1'!R9</f>
        <v>0</v>
      </c>
      <c r="S9" s="33">
        <f>H9</f>
        <v>0.83333333333333326</v>
      </c>
      <c r="T9" s="28">
        <v>0.8833333333333333</v>
      </c>
      <c r="U9" s="31">
        <f t="shared" si="0"/>
        <v>-5.0000000000000044E-2</v>
      </c>
      <c r="V9" s="1"/>
    </row>
    <row r="10" spans="1:88" ht="18.75" customHeight="1" x14ac:dyDescent="0.25">
      <c r="A10" s="13"/>
      <c r="B10" s="13"/>
      <c r="C10" s="13"/>
      <c r="D10" s="13"/>
      <c r="E10" s="13"/>
      <c r="F10" s="371">
        <v>4</v>
      </c>
      <c r="G10" s="21">
        <f>'Cycle 1'!G10</f>
        <v>10</v>
      </c>
      <c r="H10" s="22">
        <f>'Cycle 1'!H10</f>
        <v>0.6</v>
      </c>
      <c r="I10" s="23">
        <f>'Cycle 1'!I10</f>
        <v>10</v>
      </c>
      <c r="J10" s="22">
        <f>'Cycle 1'!J10</f>
        <v>0.6</v>
      </c>
      <c r="K10" s="23">
        <f>'Cycle 1'!K10</f>
        <v>10</v>
      </c>
      <c r="L10" s="22">
        <f>'Cycle 1'!L10</f>
        <v>0.6</v>
      </c>
      <c r="M10" s="24">
        <f>'Cycle 1'!M10</f>
        <v>0</v>
      </c>
      <c r="N10" s="24">
        <f>'Cycle 1'!N10</f>
        <v>0</v>
      </c>
      <c r="O10" s="24">
        <f>'Cycle 1'!O10</f>
        <v>0</v>
      </c>
      <c r="P10" s="24">
        <f>'Cycle 1'!P10</f>
        <v>0</v>
      </c>
      <c r="Q10" s="24">
        <f>'Cycle 1'!Q10</f>
        <v>0</v>
      </c>
      <c r="R10" s="24">
        <f>'Cycle 1'!R10</f>
        <v>0</v>
      </c>
      <c r="S10" s="25">
        <f>L10</f>
        <v>0.6</v>
      </c>
      <c r="T10" s="22">
        <v>0.73333333333333339</v>
      </c>
      <c r="U10" s="217">
        <f t="shared" si="0"/>
        <v>-0.13333333333333341</v>
      </c>
      <c r="V10" s="1"/>
    </row>
    <row r="11" spans="1:88" ht="18.75" customHeight="1" x14ac:dyDescent="0.25">
      <c r="A11" s="13"/>
      <c r="B11" s="13"/>
      <c r="C11" s="13"/>
      <c r="D11" s="13"/>
      <c r="E11" s="13"/>
      <c r="F11" s="372"/>
      <c r="G11" s="35" t="str">
        <f>'Cycle 1'!G11</f>
        <v>2+</v>
      </c>
      <c r="H11" s="36">
        <f>'Cycle 1'!H11</f>
        <v>0.89</v>
      </c>
      <c r="I11" s="32">
        <f>'Cycle 1'!I11</f>
        <v>2</v>
      </c>
      <c r="J11" s="36">
        <f>'Cycle 1'!J11</f>
        <v>0.89</v>
      </c>
      <c r="K11" s="32">
        <f>'Cycle 1'!K11</f>
        <v>2</v>
      </c>
      <c r="L11" s="36">
        <f>'Cycle 1'!L11</f>
        <v>0.84</v>
      </c>
      <c r="M11" s="32">
        <f>'Cycle 1'!M11</f>
        <v>2</v>
      </c>
      <c r="N11" s="36">
        <f>'Cycle 1'!N11</f>
        <v>0.84</v>
      </c>
      <c r="O11" s="32">
        <f>'Cycle 1'!O11</f>
        <v>2</v>
      </c>
      <c r="P11" s="36">
        <f>'Cycle 1'!P11</f>
        <v>0.84</v>
      </c>
      <c r="Q11" s="32">
        <f>'Cycle 1'!Q11</f>
        <v>2</v>
      </c>
      <c r="R11" s="36">
        <f>'Cycle 1'!R11</f>
        <v>0.84</v>
      </c>
      <c r="S11" s="37">
        <f>H11</f>
        <v>0.89</v>
      </c>
      <c r="T11" s="36">
        <v>0.94000000000000006</v>
      </c>
      <c r="U11" s="38">
        <f t="shared" si="0"/>
        <v>-5.0000000000000044E-2</v>
      </c>
      <c r="V11" s="1"/>
    </row>
    <row r="12" spans="1:88" ht="18.75" customHeight="1" x14ac:dyDescent="0.25">
      <c r="A12" s="13"/>
      <c r="B12" s="13"/>
      <c r="C12" s="13"/>
      <c r="D12" s="13"/>
      <c r="E12" s="13"/>
      <c r="F12" s="371">
        <v>5</v>
      </c>
      <c r="G12" s="383" t="s">
        <v>128</v>
      </c>
      <c r="H12" s="384"/>
      <c r="I12" s="384"/>
      <c r="J12" s="384"/>
      <c r="K12" s="384"/>
      <c r="L12" s="384"/>
      <c r="M12" s="384"/>
      <c r="N12" s="384"/>
      <c r="O12" s="384"/>
      <c r="P12" s="384"/>
      <c r="Q12" s="384"/>
      <c r="R12" s="384"/>
      <c r="S12" s="384"/>
      <c r="T12" s="384"/>
      <c r="U12" s="385"/>
      <c r="V12" s="1"/>
    </row>
    <row r="13" spans="1:88" ht="18.75" customHeight="1" thickBot="1" x14ac:dyDescent="0.3">
      <c r="A13" s="13"/>
      <c r="B13" s="13"/>
      <c r="C13" s="13"/>
      <c r="D13" s="13"/>
      <c r="E13" s="13"/>
      <c r="F13" s="382"/>
      <c r="G13" s="386"/>
      <c r="H13" s="387"/>
      <c r="I13" s="387"/>
      <c r="J13" s="387"/>
      <c r="K13" s="387"/>
      <c r="L13" s="387"/>
      <c r="M13" s="387"/>
      <c r="N13" s="387"/>
      <c r="O13" s="387"/>
      <c r="P13" s="387"/>
      <c r="Q13" s="387"/>
      <c r="R13" s="387"/>
      <c r="S13" s="387"/>
      <c r="T13" s="387"/>
      <c r="U13" s="388"/>
      <c r="V13" s="1"/>
    </row>
    <row r="14" spans="1:88" ht="18.75" customHeight="1" thickBot="1" x14ac:dyDescent="0.3">
      <c r="A14" s="13"/>
      <c r="B14" s="13"/>
      <c r="C14" s="13"/>
      <c r="D14" s="13"/>
      <c r="E14" s="13"/>
      <c r="F14" s="13"/>
      <c r="G14" s="13"/>
      <c r="H14" s="13"/>
      <c r="I14" s="13"/>
      <c r="J14" s="13"/>
      <c r="K14" s="13"/>
      <c r="L14" s="13"/>
      <c r="M14" s="13"/>
      <c r="N14" s="13"/>
      <c r="O14" s="13"/>
      <c r="P14" s="13"/>
      <c r="Q14" s="13"/>
      <c r="R14" s="13"/>
      <c r="S14" s="13"/>
      <c r="T14" s="13"/>
      <c r="U14" s="13"/>
      <c r="V14" s="1"/>
    </row>
    <row r="15" spans="1:88" s="8" customFormat="1" ht="18.75" customHeight="1" thickBot="1" x14ac:dyDescent="0.35">
      <c r="A15" s="39"/>
      <c r="B15" s="40" t="s">
        <v>114</v>
      </c>
      <c r="C15" s="255" t="s">
        <v>15</v>
      </c>
      <c r="D15" s="255" t="s">
        <v>16</v>
      </c>
      <c r="E15" s="369" t="s">
        <v>0</v>
      </c>
      <c r="F15" s="369"/>
      <c r="G15" s="369" t="s">
        <v>1</v>
      </c>
      <c r="H15" s="369"/>
      <c r="I15" s="369" t="s">
        <v>2</v>
      </c>
      <c r="J15" s="369"/>
      <c r="K15" s="369" t="s">
        <v>3</v>
      </c>
      <c r="L15" s="369"/>
      <c r="M15" s="369" t="s">
        <v>4</v>
      </c>
      <c r="N15" s="369"/>
      <c r="O15" s="369" t="s">
        <v>5</v>
      </c>
      <c r="P15" s="369"/>
      <c r="Q15" s="369"/>
      <c r="R15" s="369"/>
      <c r="S15" s="369"/>
      <c r="T15" s="370"/>
      <c r="U15" s="39"/>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7"/>
      <c r="CD15" s="7"/>
      <c r="CE15" s="7"/>
      <c r="CF15" s="7"/>
      <c r="CG15" s="7"/>
      <c r="CH15" s="7"/>
      <c r="CI15" s="7"/>
      <c r="CJ15" s="7"/>
    </row>
    <row r="16" spans="1:88" ht="18.75" customHeight="1" x14ac:dyDescent="0.25">
      <c r="A16" s="13"/>
      <c r="B16" s="306" t="s">
        <v>115</v>
      </c>
      <c r="C16" s="347" t="s">
        <v>92</v>
      </c>
      <c r="D16" s="253" t="str">
        <f>START!$F$10</f>
        <v>Bench Press</v>
      </c>
      <c r="E16" s="253">
        <f>$G$5</f>
        <v>8</v>
      </c>
      <c r="F16" s="253">
        <f>MROUND($C$4*$H$5,$C$9)</f>
        <v>60</v>
      </c>
      <c r="G16" s="253">
        <f>$I$5</f>
        <v>8</v>
      </c>
      <c r="H16" s="253">
        <f>MROUND($C$4*$J$5,$C$9)</f>
        <v>65</v>
      </c>
      <c r="I16" s="151" t="str">
        <f>$K$5</f>
        <v>8+</v>
      </c>
      <c r="J16" s="253">
        <f>MROUND($C$4*$L$5,$C$9)</f>
        <v>70</v>
      </c>
      <c r="K16" s="48"/>
      <c r="L16" s="48"/>
      <c r="M16" s="48"/>
      <c r="N16" s="48"/>
      <c r="O16" s="48"/>
      <c r="P16" s="48"/>
      <c r="Q16" s="317" t="s">
        <v>11</v>
      </c>
      <c r="R16" s="318"/>
      <c r="S16" s="321" t="str">
        <f>IFERROR($J$16/VLOOKUP($I$16,Config!$C:$G,5,FALSE),"?")</f>
        <v>?</v>
      </c>
      <c r="T16" s="322"/>
      <c r="U16" s="13"/>
      <c r="V16" s="1"/>
    </row>
    <row r="17" spans="1:22" ht="18.75" customHeight="1" x14ac:dyDescent="0.25">
      <c r="A17" s="13"/>
      <c r="B17" s="307"/>
      <c r="C17" s="348"/>
      <c r="D17" s="113" t="str">
        <f>START!$F$13</f>
        <v>Seated OHP</v>
      </c>
      <c r="E17" s="245">
        <f>$G$4</f>
        <v>10</v>
      </c>
      <c r="F17" s="245">
        <f>MROUND($C$7*$H$4,$C$9)</f>
        <v>35</v>
      </c>
      <c r="G17" s="245">
        <f>$I$4</f>
        <v>10</v>
      </c>
      <c r="H17" s="245">
        <f>MROUND($C$7*$J$4,$C$9)</f>
        <v>35</v>
      </c>
      <c r="I17" s="245">
        <f>$K$4</f>
        <v>10</v>
      </c>
      <c r="J17" s="245">
        <f>MROUND($C$7*$L$4,$C$9)</f>
        <v>35</v>
      </c>
      <c r="K17" s="43"/>
      <c r="L17" s="43"/>
      <c r="M17" s="43"/>
      <c r="N17" s="43"/>
      <c r="O17" s="43"/>
      <c r="P17" s="43"/>
      <c r="Q17" s="319"/>
      <c r="R17" s="320"/>
      <c r="S17" s="323"/>
      <c r="T17" s="324"/>
      <c r="U17" s="13"/>
      <c r="V17" s="1"/>
    </row>
    <row r="18" spans="1:22" ht="18.75" customHeight="1" x14ac:dyDescent="0.25">
      <c r="A18" s="13"/>
      <c r="B18" s="307"/>
      <c r="C18" s="348"/>
      <c r="D18" s="245" t="str">
        <f>START!$C$10</f>
        <v>Dumbbell Bench Press</v>
      </c>
      <c r="E18" s="245">
        <v>8</v>
      </c>
      <c r="F18" s="44"/>
      <c r="G18" s="245">
        <v>8</v>
      </c>
      <c r="H18" s="44"/>
      <c r="I18" s="245">
        <v>8</v>
      </c>
      <c r="J18" s="44"/>
      <c r="K18" s="245">
        <v>8</v>
      </c>
      <c r="L18" s="44"/>
      <c r="M18" s="43"/>
      <c r="N18" s="43"/>
      <c r="O18" s="43"/>
      <c r="P18" s="43"/>
      <c r="Q18" s="244"/>
      <c r="R18" s="245"/>
      <c r="S18" s="245"/>
      <c r="T18" s="256"/>
      <c r="U18" s="13"/>
      <c r="V18" s="1"/>
    </row>
    <row r="19" spans="1:22" ht="18.75" customHeight="1" x14ac:dyDescent="0.25">
      <c r="A19" s="13"/>
      <c r="B19" s="307"/>
      <c r="C19" s="348"/>
      <c r="D19" s="245" t="str">
        <f>START!$C$16</f>
        <v>Lateral Cable Raise</v>
      </c>
      <c r="E19" s="245">
        <v>10</v>
      </c>
      <c r="F19" s="44"/>
      <c r="G19" s="245">
        <v>10</v>
      </c>
      <c r="H19" s="44"/>
      <c r="I19" s="148" t="s">
        <v>19</v>
      </c>
      <c r="J19" s="44"/>
      <c r="K19" s="43"/>
      <c r="L19" s="43"/>
      <c r="M19" s="43"/>
      <c r="N19" s="43"/>
      <c r="O19" s="43"/>
      <c r="P19" s="43"/>
      <c r="Q19" s="295" t="s">
        <v>18</v>
      </c>
      <c r="R19" s="296"/>
      <c r="S19" s="296"/>
      <c r="T19" s="256" t="str">
        <f>IFERROR(E16+G16+I16+E18+G18+I18+K18,"?")</f>
        <v>?</v>
      </c>
      <c r="U19" s="13"/>
      <c r="V19" s="1"/>
    </row>
    <row r="20" spans="1:22" ht="18.75" customHeight="1" x14ac:dyDescent="0.25">
      <c r="A20" s="13"/>
      <c r="B20" s="307"/>
      <c r="C20" s="348"/>
      <c r="D20" s="245" t="str">
        <f>START!$C$17</f>
        <v>Cable Rear Lateral Raise</v>
      </c>
      <c r="E20" s="245">
        <v>12</v>
      </c>
      <c r="F20" s="45"/>
      <c r="G20" s="245">
        <v>12</v>
      </c>
      <c r="H20" s="45"/>
      <c r="I20" s="148" t="s">
        <v>19</v>
      </c>
      <c r="J20" s="45"/>
      <c r="K20" s="43"/>
      <c r="L20" s="43"/>
      <c r="M20" s="43"/>
      <c r="N20" s="43"/>
      <c r="O20" s="43"/>
      <c r="P20" s="43"/>
      <c r="Q20" s="295" t="s">
        <v>20</v>
      </c>
      <c r="R20" s="296"/>
      <c r="S20" s="296"/>
      <c r="T20" s="256" t="str">
        <f>IFERROR(E17+G17+I17+E19+G19+I19+E20+G20+I20,"?")</f>
        <v>?</v>
      </c>
      <c r="U20" s="13"/>
      <c r="V20" s="1"/>
    </row>
    <row r="21" spans="1:22" ht="18.75" customHeight="1" thickBot="1" x14ac:dyDescent="0.3">
      <c r="A21" s="13"/>
      <c r="B21" s="307"/>
      <c r="C21" s="349"/>
      <c r="D21" s="252" t="str">
        <f>START!$C$14</f>
        <v>Cable Tricep Extensions</v>
      </c>
      <c r="E21" s="252">
        <v>12</v>
      </c>
      <c r="F21" s="55"/>
      <c r="G21" s="252">
        <v>12</v>
      </c>
      <c r="H21" s="55"/>
      <c r="I21" s="252">
        <v>12</v>
      </c>
      <c r="J21" s="55"/>
      <c r="K21" s="149" t="s">
        <v>21</v>
      </c>
      <c r="L21" s="55"/>
      <c r="M21" s="53"/>
      <c r="N21" s="53"/>
      <c r="O21" s="53"/>
      <c r="P21" s="53"/>
      <c r="Q21" s="354" t="s">
        <v>22</v>
      </c>
      <c r="R21" s="355"/>
      <c r="S21" s="355"/>
      <c r="T21" s="115" t="str">
        <f>IFERROR(E21+G21+I21+K21,"?")</f>
        <v>?</v>
      </c>
      <c r="U21" s="13"/>
      <c r="V21" s="1"/>
    </row>
    <row r="22" spans="1:22" ht="18.75" customHeight="1" x14ac:dyDescent="0.25">
      <c r="A22" s="13"/>
      <c r="B22" s="307"/>
      <c r="C22" s="297" t="s">
        <v>190</v>
      </c>
      <c r="D22" s="98" t="s">
        <v>23</v>
      </c>
      <c r="E22" s="137">
        <v>10</v>
      </c>
      <c r="F22" s="47"/>
      <c r="G22" s="137">
        <v>10</v>
      </c>
      <c r="H22" s="47"/>
      <c r="I22" s="137">
        <v>10</v>
      </c>
      <c r="J22" s="47"/>
      <c r="K22" s="48"/>
      <c r="L22" s="48"/>
      <c r="M22" s="48"/>
      <c r="N22" s="48"/>
      <c r="O22" s="48"/>
      <c r="P22" s="48"/>
      <c r="Q22" s="136"/>
      <c r="R22" s="137"/>
      <c r="S22" s="137"/>
      <c r="T22" s="49"/>
      <c r="U22" s="13"/>
      <c r="V22" s="1"/>
    </row>
    <row r="23" spans="1:22" ht="18.75" customHeight="1" x14ac:dyDescent="0.25">
      <c r="A23" s="13"/>
      <c r="B23" s="307"/>
      <c r="C23" s="298"/>
      <c r="D23" s="250" t="str">
        <f>START!$C$19</f>
        <v>Lat Pulldowns</v>
      </c>
      <c r="E23" s="250">
        <v>12</v>
      </c>
      <c r="F23" s="50"/>
      <c r="G23" s="250">
        <v>12</v>
      </c>
      <c r="H23" s="50"/>
      <c r="I23" s="250">
        <v>12</v>
      </c>
      <c r="J23" s="50"/>
      <c r="K23" s="148" t="s">
        <v>21</v>
      </c>
      <c r="L23" s="50"/>
      <c r="M23" s="43"/>
      <c r="N23" s="43"/>
      <c r="O23" s="43"/>
      <c r="P23" s="43"/>
      <c r="Q23" s="314" t="s">
        <v>24</v>
      </c>
      <c r="R23" s="315"/>
      <c r="S23" s="315"/>
      <c r="T23" s="51" t="str">
        <f>IFERROR(G23+I23+K23+E23+E24+G24+I24+K24,"?")</f>
        <v>?</v>
      </c>
      <c r="U23" s="13"/>
      <c r="V23" s="1"/>
    </row>
    <row r="24" spans="1:22" ht="18.75" customHeight="1" x14ac:dyDescent="0.25">
      <c r="A24" s="13"/>
      <c r="B24" s="307"/>
      <c r="C24" s="298"/>
      <c r="D24" s="250" t="str">
        <f>START!$C$21</f>
        <v>Machine Rows</v>
      </c>
      <c r="E24" s="250">
        <v>12</v>
      </c>
      <c r="F24" s="50"/>
      <c r="G24" s="250">
        <v>12</v>
      </c>
      <c r="H24" s="50"/>
      <c r="I24" s="250">
        <v>12</v>
      </c>
      <c r="J24" s="50"/>
      <c r="K24" s="148" t="s">
        <v>21</v>
      </c>
      <c r="L24" s="50"/>
      <c r="M24" s="43"/>
      <c r="N24" s="43"/>
      <c r="O24" s="43"/>
      <c r="P24" s="43"/>
      <c r="Q24" s="314" t="s">
        <v>25</v>
      </c>
      <c r="R24" s="315"/>
      <c r="S24" s="315"/>
      <c r="T24" s="51">
        <f>IFERROR(G22+I22+K22+E22,"?")</f>
        <v>30</v>
      </c>
      <c r="U24" s="13"/>
      <c r="V24" s="1"/>
    </row>
    <row r="25" spans="1:22" ht="18.75" customHeight="1" x14ac:dyDescent="0.25">
      <c r="A25" s="13"/>
      <c r="B25" s="307"/>
      <c r="C25" s="298"/>
      <c r="D25" s="250" t="str">
        <f>START!$C$25</f>
        <v>Dumbbell Shrugs</v>
      </c>
      <c r="E25" s="250">
        <v>12</v>
      </c>
      <c r="F25" s="50"/>
      <c r="G25" s="250">
        <v>12</v>
      </c>
      <c r="H25" s="50"/>
      <c r="I25" s="250">
        <v>12</v>
      </c>
      <c r="J25" s="50"/>
      <c r="K25" s="148" t="s">
        <v>21</v>
      </c>
      <c r="L25" s="50"/>
      <c r="M25" s="43"/>
      <c r="N25" s="43"/>
      <c r="O25" s="43"/>
      <c r="P25" s="43"/>
      <c r="Q25" s="314" t="s">
        <v>26</v>
      </c>
      <c r="R25" s="315"/>
      <c r="S25" s="315"/>
      <c r="T25" s="51" t="str">
        <f>IFERROR(E25+G25+I25+K25,"?")</f>
        <v>?</v>
      </c>
      <c r="U25" s="13"/>
      <c r="V25" s="1"/>
    </row>
    <row r="26" spans="1:22" ht="18.75" customHeight="1" thickBot="1" x14ac:dyDescent="0.3">
      <c r="A26" s="13"/>
      <c r="B26" s="307"/>
      <c r="C26" s="299"/>
      <c r="D26" s="243" t="str">
        <f>START!$C$23</f>
        <v>Dumbbell Curls</v>
      </c>
      <c r="E26" s="243">
        <v>12</v>
      </c>
      <c r="F26" s="52"/>
      <c r="G26" s="243">
        <v>12</v>
      </c>
      <c r="H26" s="52"/>
      <c r="I26" s="243">
        <v>12</v>
      </c>
      <c r="J26" s="52"/>
      <c r="K26" s="149" t="s">
        <v>21</v>
      </c>
      <c r="L26" s="52"/>
      <c r="M26" s="53"/>
      <c r="N26" s="53"/>
      <c r="O26" s="53"/>
      <c r="P26" s="53"/>
      <c r="Q26" s="293" t="s">
        <v>27</v>
      </c>
      <c r="R26" s="294"/>
      <c r="S26" s="294"/>
      <c r="T26" s="54" t="str">
        <f>IFERROR(E26+G26+I26+K26,"?")</f>
        <v>?</v>
      </c>
      <c r="U26" s="13"/>
      <c r="V26" s="1"/>
    </row>
    <row r="27" spans="1:22" ht="18.75" customHeight="1" x14ac:dyDescent="0.25">
      <c r="A27" s="13"/>
      <c r="B27" s="307"/>
      <c r="C27" s="290" t="s">
        <v>93</v>
      </c>
      <c r="D27" s="251" t="str">
        <f>START!$F$12</f>
        <v>Squat</v>
      </c>
      <c r="E27" s="251">
        <f>$G$5</f>
        <v>8</v>
      </c>
      <c r="F27" s="251">
        <f>MROUND($C$5*$H$5,$C$9)</f>
        <v>75</v>
      </c>
      <c r="G27" s="251">
        <f>$I$5</f>
        <v>8</v>
      </c>
      <c r="H27" s="251">
        <f>MROUND($C$5*$J$5,$C$9)</f>
        <v>80</v>
      </c>
      <c r="I27" s="151" t="str">
        <f>$K$5</f>
        <v>8+</v>
      </c>
      <c r="J27" s="251">
        <f>MROUND($C$5*$L$5,$C$9)</f>
        <v>85</v>
      </c>
      <c r="K27" s="48"/>
      <c r="L27" s="48"/>
      <c r="M27" s="48"/>
      <c r="N27" s="48"/>
      <c r="O27" s="48"/>
      <c r="P27" s="48"/>
      <c r="Q27" s="325" t="s">
        <v>11</v>
      </c>
      <c r="R27" s="326"/>
      <c r="S27" s="321" t="str">
        <f>IFERROR($J$27/VLOOKUP($I$27,Config!$C:$G,5,FALSE),"?")</f>
        <v>?</v>
      </c>
      <c r="T27" s="322"/>
      <c r="U27" s="13"/>
      <c r="V27" s="1"/>
    </row>
    <row r="28" spans="1:22" ht="18.75" customHeight="1" thickBot="1" x14ac:dyDescent="0.3">
      <c r="A28" s="13"/>
      <c r="B28" s="307"/>
      <c r="C28" s="291"/>
      <c r="D28" s="247" t="str">
        <f>START!$C$26</f>
        <v>Leg Press</v>
      </c>
      <c r="E28" s="247">
        <v>10</v>
      </c>
      <c r="F28" s="44"/>
      <c r="G28" s="247">
        <v>10</v>
      </c>
      <c r="H28" s="44"/>
      <c r="I28" s="148" t="s">
        <v>19</v>
      </c>
      <c r="J28" s="44"/>
      <c r="K28" s="43"/>
      <c r="L28" s="43"/>
      <c r="M28" s="43"/>
      <c r="N28" s="43"/>
      <c r="O28" s="43"/>
      <c r="P28" s="43"/>
      <c r="Q28" s="327"/>
      <c r="R28" s="328"/>
      <c r="S28" s="323"/>
      <c r="T28" s="324"/>
      <c r="U28" s="13"/>
      <c r="V28" s="1"/>
    </row>
    <row r="29" spans="1:22" ht="18.75" customHeight="1" x14ac:dyDescent="0.25">
      <c r="A29" s="13"/>
      <c r="B29" s="307"/>
      <c r="C29" s="291"/>
      <c r="D29" s="247" t="str">
        <f>START!$C$28</f>
        <v>Lying Leg Curls</v>
      </c>
      <c r="E29" s="247">
        <v>12</v>
      </c>
      <c r="F29" s="44"/>
      <c r="G29" s="247">
        <v>12</v>
      </c>
      <c r="H29" s="44"/>
      <c r="I29" s="247">
        <v>12</v>
      </c>
      <c r="J29" s="44"/>
      <c r="K29" s="148" t="s">
        <v>21</v>
      </c>
      <c r="L29" s="44"/>
      <c r="M29" s="43"/>
      <c r="N29" s="43"/>
      <c r="O29" s="43"/>
      <c r="P29" s="43"/>
      <c r="Q29" s="310" t="s">
        <v>28</v>
      </c>
      <c r="R29" s="311"/>
      <c r="S29" s="311"/>
      <c r="T29" s="117" t="str">
        <f>IFERROR(E27+G27+I27+E28+G28+I28,"?")</f>
        <v>?</v>
      </c>
      <c r="U29" s="13"/>
      <c r="V29" s="1"/>
    </row>
    <row r="30" spans="1:22" ht="18.75" customHeight="1" x14ac:dyDescent="0.25">
      <c r="A30" s="13"/>
      <c r="B30" s="307"/>
      <c r="C30" s="291"/>
      <c r="D30" s="247" t="str">
        <f>START!$C$30</f>
        <v>Standing Calve Raises</v>
      </c>
      <c r="E30" s="247">
        <v>12</v>
      </c>
      <c r="F30" s="44"/>
      <c r="G30" s="247">
        <v>12</v>
      </c>
      <c r="H30" s="44"/>
      <c r="I30" s="247">
        <v>12</v>
      </c>
      <c r="J30" s="44"/>
      <c r="K30" s="148" t="s">
        <v>21</v>
      </c>
      <c r="L30" s="44"/>
      <c r="M30" s="43"/>
      <c r="N30" s="43"/>
      <c r="O30" s="43"/>
      <c r="P30" s="43"/>
      <c r="Q30" s="310" t="s">
        <v>29</v>
      </c>
      <c r="R30" s="311"/>
      <c r="S30" s="311"/>
      <c r="T30" s="117" t="str">
        <f>IFERROR(E29+G29+I29+K29,"?")</f>
        <v>?</v>
      </c>
      <c r="U30" s="13"/>
      <c r="V30" s="1"/>
    </row>
    <row r="31" spans="1:22" ht="18.75" customHeight="1" thickBot="1" x14ac:dyDescent="0.3">
      <c r="A31" s="13"/>
      <c r="B31" s="307"/>
      <c r="C31" s="292"/>
      <c r="D31" s="249"/>
      <c r="E31" s="249"/>
      <c r="F31" s="249"/>
      <c r="G31" s="249"/>
      <c r="H31" s="249"/>
      <c r="I31" s="249"/>
      <c r="J31" s="249"/>
      <c r="K31" s="249"/>
      <c r="L31" s="249"/>
      <c r="M31" s="53"/>
      <c r="N31" s="53"/>
      <c r="O31" s="53"/>
      <c r="P31" s="53"/>
      <c r="Q31" s="312" t="s">
        <v>30</v>
      </c>
      <c r="R31" s="313"/>
      <c r="S31" s="313"/>
      <c r="T31" s="118" t="str">
        <f>IFERROR(E30+G30+I30+K30,"?")</f>
        <v>?</v>
      </c>
      <c r="U31" s="13"/>
      <c r="V31" s="1"/>
    </row>
    <row r="32" spans="1:22" ht="18.75" customHeight="1" x14ac:dyDescent="0.25">
      <c r="A32" s="13"/>
      <c r="B32" s="307"/>
      <c r="C32" s="345" t="s">
        <v>31</v>
      </c>
      <c r="D32" s="345"/>
      <c r="E32" s="345"/>
      <c r="F32" s="345"/>
      <c r="G32" s="345"/>
      <c r="H32" s="345"/>
      <c r="I32" s="345"/>
      <c r="J32" s="345"/>
      <c r="K32" s="345"/>
      <c r="L32" s="345"/>
      <c r="M32" s="345"/>
      <c r="N32" s="345"/>
      <c r="O32" s="345"/>
      <c r="P32" s="345"/>
      <c r="Q32" s="345"/>
      <c r="R32" s="345"/>
      <c r="S32" s="345"/>
      <c r="T32" s="346"/>
      <c r="U32" s="13"/>
      <c r="V32" s="1"/>
    </row>
    <row r="33" spans="1:22" ht="18.75" customHeight="1" thickBot="1" x14ac:dyDescent="0.3">
      <c r="A33" s="13"/>
      <c r="B33" s="307"/>
      <c r="C33" s="345"/>
      <c r="D33" s="345"/>
      <c r="E33" s="345"/>
      <c r="F33" s="345"/>
      <c r="G33" s="345"/>
      <c r="H33" s="345"/>
      <c r="I33" s="345"/>
      <c r="J33" s="345"/>
      <c r="K33" s="345"/>
      <c r="L33" s="345"/>
      <c r="M33" s="345"/>
      <c r="N33" s="345"/>
      <c r="O33" s="345"/>
      <c r="P33" s="345"/>
      <c r="Q33" s="345"/>
      <c r="R33" s="345"/>
      <c r="S33" s="345"/>
      <c r="T33" s="346"/>
      <c r="U33" s="13"/>
      <c r="V33" s="1"/>
    </row>
    <row r="34" spans="1:22" ht="18.75" customHeight="1" x14ac:dyDescent="0.25">
      <c r="A34" s="13"/>
      <c r="B34" s="367"/>
      <c r="C34" s="347" t="s">
        <v>32</v>
      </c>
      <c r="D34" s="253" t="str">
        <f>D17</f>
        <v>Seated OHP</v>
      </c>
      <c r="E34" s="253">
        <f>$G$5</f>
        <v>8</v>
      </c>
      <c r="F34" s="253">
        <f>MROUND($C$7*$H$5,$C$9)</f>
        <v>35</v>
      </c>
      <c r="G34" s="253">
        <f>$I$5</f>
        <v>8</v>
      </c>
      <c r="H34" s="253">
        <f>MROUND($C$7*$J$5,$C$9)</f>
        <v>40</v>
      </c>
      <c r="I34" s="151" t="str">
        <f>$K$5</f>
        <v>8+</v>
      </c>
      <c r="J34" s="253">
        <f>MROUND($C$7*$L$5,$C$9)</f>
        <v>45</v>
      </c>
      <c r="K34" s="48"/>
      <c r="L34" s="48"/>
      <c r="M34" s="48"/>
      <c r="N34" s="48"/>
      <c r="O34" s="48"/>
      <c r="P34" s="48"/>
      <c r="Q34" s="317" t="s">
        <v>11</v>
      </c>
      <c r="R34" s="318"/>
      <c r="S34" s="321" t="str">
        <f>IFERROR($J$34/VLOOKUP($I$34,Config!$C:$G,5,FALSE),"?")</f>
        <v>?</v>
      </c>
      <c r="T34" s="322"/>
      <c r="U34" s="13"/>
      <c r="V34" s="1"/>
    </row>
    <row r="35" spans="1:22" ht="18.75" customHeight="1" thickBot="1" x14ac:dyDescent="0.3">
      <c r="A35" s="13"/>
      <c r="B35" s="367"/>
      <c r="C35" s="363"/>
      <c r="D35" s="245" t="str">
        <f>START!$C$11</f>
        <v>Incline Bench Press</v>
      </c>
      <c r="E35" s="245">
        <f>$G$4</f>
        <v>10</v>
      </c>
      <c r="F35" s="245">
        <f>IF(D35="Bench Press",MROUND($C$4*$H$4,$C$9),MROUND($C$4*$H$4*85%,$C$9))</f>
        <v>50</v>
      </c>
      <c r="G35" s="245">
        <f>$I$4</f>
        <v>10</v>
      </c>
      <c r="H35" s="245">
        <f>IF(D35="Bench Press",MROUND($C$4*$J$4,$C$9),MROUND($C$4*$J$4*85%,$C$9))</f>
        <v>50</v>
      </c>
      <c r="I35" s="245">
        <f>$K$4</f>
        <v>10</v>
      </c>
      <c r="J35" s="245">
        <f>IF(D35="Bench Press",MROUND($C$4*$L$4,$C$9),MROUND($C$4*$L$4*85%,$C$9))</f>
        <v>50</v>
      </c>
      <c r="K35" s="43"/>
      <c r="L35" s="43"/>
      <c r="M35" s="43"/>
      <c r="N35" s="43"/>
      <c r="O35" s="43"/>
      <c r="P35" s="43"/>
      <c r="Q35" s="329"/>
      <c r="R35" s="330"/>
      <c r="S35" s="323"/>
      <c r="T35" s="324"/>
      <c r="U35" s="13"/>
      <c r="V35" s="1"/>
    </row>
    <row r="36" spans="1:22" ht="18.75" customHeight="1" x14ac:dyDescent="0.25">
      <c r="A36" s="13"/>
      <c r="B36" s="367"/>
      <c r="C36" s="363"/>
      <c r="D36" s="245" t="str">
        <f>START!$C$15</f>
        <v>Lateral Dumbbell Raise</v>
      </c>
      <c r="E36" s="245">
        <v>10</v>
      </c>
      <c r="F36" s="44"/>
      <c r="G36" s="245">
        <v>10</v>
      </c>
      <c r="H36" s="44"/>
      <c r="I36" s="245">
        <v>10</v>
      </c>
      <c r="J36" s="44"/>
      <c r="K36" s="148" t="s">
        <v>19</v>
      </c>
      <c r="L36" s="44"/>
      <c r="M36" s="43"/>
      <c r="N36" s="43"/>
      <c r="O36" s="43"/>
      <c r="P36" s="43"/>
      <c r="Q36" s="295" t="s">
        <v>18</v>
      </c>
      <c r="R36" s="296"/>
      <c r="S36" s="296"/>
      <c r="T36" s="256" t="str">
        <f>IFERROR(E35+G35+I35+K35+E37+G37+I37+K37,"?")</f>
        <v>?</v>
      </c>
      <c r="U36" s="13"/>
      <c r="V36" s="1"/>
    </row>
    <row r="37" spans="1:22" ht="18.75" customHeight="1" thickBot="1" x14ac:dyDescent="0.3">
      <c r="A37" s="13"/>
      <c r="B37" s="367"/>
      <c r="C37" s="363"/>
      <c r="D37" s="245" t="str">
        <f>START!$C$12</f>
        <v>Cable Crossovers</v>
      </c>
      <c r="E37" s="245">
        <v>12</v>
      </c>
      <c r="F37" s="44"/>
      <c r="G37" s="245">
        <v>12</v>
      </c>
      <c r="H37" s="44"/>
      <c r="I37" s="245">
        <v>12</v>
      </c>
      <c r="J37" s="44"/>
      <c r="K37" s="148" t="s">
        <v>21</v>
      </c>
      <c r="L37" s="44"/>
      <c r="M37" s="43"/>
      <c r="N37" s="43"/>
      <c r="O37" s="43"/>
      <c r="P37" s="43"/>
      <c r="Q37" s="295" t="s">
        <v>20</v>
      </c>
      <c r="R37" s="296"/>
      <c r="S37" s="296"/>
      <c r="T37" s="256" t="str">
        <f>IFERROR(E34+G34+I34+E36+G36+I36+K36,"?")</f>
        <v>?</v>
      </c>
      <c r="U37" s="13"/>
      <c r="V37" s="1"/>
    </row>
    <row r="38" spans="1:22" ht="18.75" customHeight="1" thickBot="1" x14ac:dyDescent="0.3">
      <c r="A38" s="13"/>
      <c r="B38" s="367"/>
      <c r="C38" s="364"/>
      <c r="D38" s="252" t="str">
        <f>START!$C$13</f>
        <v>Dips</v>
      </c>
      <c r="E38" s="252">
        <v>12</v>
      </c>
      <c r="F38" s="52"/>
      <c r="G38" s="252">
        <v>12</v>
      </c>
      <c r="H38" s="52"/>
      <c r="I38" s="252">
        <v>12</v>
      </c>
      <c r="J38" s="52"/>
      <c r="K38" s="149" t="s">
        <v>21</v>
      </c>
      <c r="L38" s="52"/>
      <c r="M38" s="53"/>
      <c r="N38" s="53"/>
      <c r="O38" s="53"/>
      <c r="P38" s="53"/>
      <c r="Q38" s="354" t="s">
        <v>22</v>
      </c>
      <c r="R38" s="355"/>
      <c r="S38" s="355"/>
      <c r="T38" s="115" t="str">
        <f>IFERROR(E38+G38+I38+K38,"?")</f>
        <v>?</v>
      </c>
      <c r="U38" s="13"/>
      <c r="V38" s="10"/>
    </row>
    <row r="39" spans="1:22" ht="18.75" customHeight="1" x14ac:dyDescent="0.25">
      <c r="A39" s="13"/>
      <c r="B39" s="367"/>
      <c r="C39" s="297" t="s">
        <v>191</v>
      </c>
      <c r="D39" s="137" t="str">
        <f>START!$F$11</f>
        <v>Deadlift</v>
      </c>
      <c r="E39" s="137">
        <f>$G$5</f>
        <v>8</v>
      </c>
      <c r="F39" s="137">
        <f>MROUND($C$6*$H$5,$C$9)</f>
        <v>80</v>
      </c>
      <c r="G39" s="137">
        <f>$I$5</f>
        <v>8</v>
      </c>
      <c r="H39" s="137">
        <f>MROUND($C$6*$J$5,$C$9)</f>
        <v>85</v>
      </c>
      <c r="I39" s="151" t="str">
        <f>$K$5</f>
        <v>8+</v>
      </c>
      <c r="J39" s="137">
        <f>MROUND($C$6*$L$5,$C$9)</f>
        <v>95</v>
      </c>
      <c r="K39" s="48"/>
      <c r="L39" s="48"/>
      <c r="M39" s="48"/>
      <c r="N39" s="48"/>
      <c r="O39" s="48"/>
      <c r="P39" s="48"/>
      <c r="Q39" s="331" t="s">
        <v>11</v>
      </c>
      <c r="R39" s="332"/>
      <c r="S39" s="321" t="str">
        <f>IFERROR($J$39/VLOOKUP($I$39,Config!$C:$G,5,FALSE),"?")</f>
        <v>?</v>
      </c>
      <c r="T39" s="322"/>
      <c r="U39" s="13"/>
      <c r="V39" s="1"/>
    </row>
    <row r="40" spans="1:22" ht="18.75" customHeight="1" thickBot="1" x14ac:dyDescent="0.3">
      <c r="A40" s="13"/>
      <c r="B40" s="367"/>
      <c r="C40" s="298"/>
      <c r="D40" s="250" t="str">
        <f>START!$C$24</f>
        <v>Barbell Shrugs</v>
      </c>
      <c r="E40" s="250">
        <v>8</v>
      </c>
      <c r="F40" s="44"/>
      <c r="G40" s="250">
        <v>8</v>
      </c>
      <c r="H40" s="44"/>
      <c r="I40" s="250">
        <v>8</v>
      </c>
      <c r="J40" s="44"/>
      <c r="K40" s="43"/>
      <c r="L40" s="43"/>
      <c r="M40" s="43"/>
      <c r="N40" s="43"/>
      <c r="O40" s="43"/>
      <c r="P40" s="43"/>
      <c r="Q40" s="333"/>
      <c r="R40" s="334"/>
      <c r="S40" s="323"/>
      <c r="T40" s="324"/>
      <c r="U40" s="13"/>
      <c r="V40" s="1"/>
    </row>
    <row r="41" spans="1:22" ht="18.75" customHeight="1" x14ac:dyDescent="0.25">
      <c r="A41" s="13"/>
      <c r="B41" s="367"/>
      <c r="C41" s="298"/>
      <c r="D41" s="250" t="str">
        <f>START!$C$18</f>
        <v>Pull-Ups</v>
      </c>
      <c r="E41" s="250">
        <v>10</v>
      </c>
      <c r="F41" s="44"/>
      <c r="G41" s="148" t="s">
        <v>19</v>
      </c>
      <c r="H41" s="44"/>
      <c r="I41" s="43"/>
      <c r="J41" s="43"/>
      <c r="K41" s="43"/>
      <c r="L41" s="43"/>
      <c r="M41" s="43"/>
      <c r="N41" s="43"/>
      <c r="O41" s="43"/>
      <c r="P41" s="43"/>
      <c r="Q41" s="316" t="s">
        <v>24</v>
      </c>
      <c r="R41" s="315"/>
      <c r="S41" s="315"/>
      <c r="T41" s="51" t="str">
        <f>IFERROR(+G42+E42+E41+G41,"?")</f>
        <v>?</v>
      </c>
      <c r="U41" s="13"/>
      <c r="V41" s="1"/>
    </row>
    <row r="42" spans="1:22" ht="18.75" customHeight="1" x14ac:dyDescent="0.25">
      <c r="A42" s="13"/>
      <c r="B42" s="367"/>
      <c r="C42" s="298"/>
      <c r="D42" s="250" t="str">
        <f>START!$C$20</f>
        <v>T-Bar Rows</v>
      </c>
      <c r="E42" s="250">
        <v>10</v>
      </c>
      <c r="F42" s="44"/>
      <c r="G42" s="148" t="s">
        <v>19</v>
      </c>
      <c r="H42" s="44"/>
      <c r="I42" s="43"/>
      <c r="J42" s="43"/>
      <c r="K42" s="43"/>
      <c r="L42" s="43"/>
      <c r="M42" s="43"/>
      <c r="N42" s="43"/>
      <c r="O42" s="43"/>
      <c r="P42" s="43"/>
      <c r="Q42" s="314" t="s">
        <v>26</v>
      </c>
      <c r="R42" s="315"/>
      <c r="S42" s="315"/>
      <c r="T42" s="51">
        <f>IFERROR(E40+G40+I40,"?")</f>
        <v>24</v>
      </c>
      <c r="U42" s="13"/>
      <c r="V42" s="1"/>
    </row>
    <row r="43" spans="1:22" ht="18.75" customHeight="1" thickBot="1" x14ac:dyDescent="0.3">
      <c r="A43" s="13"/>
      <c r="B43" s="367"/>
      <c r="C43" s="299"/>
      <c r="D43" s="243" t="str">
        <f>START!$C$22</f>
        <v>Preacher Curls</v>
      </c>
      <c r="E43" s="243">
        <v>12</v>
      </c>
      <c r="F43" s="52"/>
      <c r="G43" s="243">
        <v>12</v>
      </c>
      <c r="H43" s="52"/>
      <c r="I43" s="243">
        <v>12</v>
      </c>
      <c r="J43" s="52"/>
      <c r="K43" s="149" t="s">
        <v>21</v>
      </c>
      <c r="L43" s="52"/>
      <c r="M43" s="53"/>
      <c r="N43" s="53"/>
      <c r="O43" s="53"/>
      <c r="P43" s="53"/>
      <c r="Q43" s="293" t="s">
        <v>27</v>
      </c>
      <c r="R43" s="294"/>
      <c r="S43" s="294"/>
      <c r="T43" s="54" t="str">
        <f>IFERROR(E43+G43+I43+K43,"?")</f>
        <v>?</v>
      </c>
      <c r="U43" s="13"/>
      <c r="V43" s="1"/>
    </row>
    <row r="44" spans="1:22" ht="18.75" customHeight="1" x14ac:dyDescent="0.25">
      <c r="A44" s="13"/>
      <c r="B44" s="367"/>
      <c r="C44" s="290" t="s">
        <v>94</v>
      </c>
      <c r="D44" s="251" t="str">
        <f>D27</f>
        <v>Squat</v>
      </c>
      <c r="E44" s="251">
        <f>$G$4</f>
        <v>10</v>
      </c>
      <c r="F44" s="251">
        <f>MROUND($C$5*$H$4,$C$9)</f>
        <v>70</v>
      </c>
      <c r="G44" s="251">
        <f>$I$4</f>
        <v>10</v>
      </c>
      <c r="H44" s="251">
        <f>MROUND($C$5*$J$4,$C$9)</f>
        <v>70</v>
      </c>
      <c r="I44" s="251">
        <f>$K$4</f>
        <v>10</v>
      </c>
      <c r="J44" s="251">
        <f>MROUND($C$5*$L$4,$C$9)</f>
        <v>70</v>
      </c>
      <c r="K44" s="48"/>
      <c r="L44" s="48"/>
      <c r="M44" s="48"/>
      <c r="N44" s="48"/>
      <c r="O44" s="48"/>
      <c r="P44" s="48"/>
      <c r="Q44" s="336"/>
      <c r="R44" s="337"/>
      <c r="S44" s="337"/>
      <c r="T44" s="129"/>
      <c r="U44" s="13"/>
      <c r="V44" s="1"/>
    </row>
    <row r="45" spans="1:22" ht="18.75" customHeight="1" x14ac:dyDescent="0.25">
      <c r="A45" s="13"/>
      <c r="B45" s="367"/>
      <c r="C45" s="291"/>
      <c r="D45" s="247" t="str">
        <f>START!$C$29</f>
        <v>Stiff-Leg Deadlifts</v>
      </c>
      <c r="E45" s="247">
        <v>10</v>
      </c>
      <c r="F45" s="44"/>
      <c r="G45" s="247">
        <v>10</v>
      </c>
      <c r="H45" s="44"/>
      <c r="I45" s="148" t="s">
        <v>19</v>
      </c>
      <c r="J45" s="44"/>
      <c r="K45" s="43"/>
      <c r="L45" s="43"/>
      <c r="M45" s="43"/>
      <c r="N45" s="43"/>
      <c r="O45" s="43"/>
      <c r="P45" s="43"/>
      <c r="Q45" s="310" t="s">
        <v>28</v>
      </c>
      <c r="R45" s="311"/>
      <c r="S45" s="311"/>
      <c r="T45" s="117" t="str">
        <f>IFERROR(G46+I46+K46+E44+G44+I44+E46,"?")</f>
        <v>?</v>
      </c>
      <c r="U45" s="13"/>
      <c r="V45" s="1"/>
    </row>
    <row r="46" spans="1:22" ht="18.75" customHeight="1" x14ac:dyDescent="0.25">
      <c r="A46" s="13"/>
      <c r="B46" s="367"/>
      <c r="C46" s="291"/>
      <c r="D46" s="247" t="str">
        <f>START!$C$27</f>
        <v>Leg Extensions</v>
      </c>
      <c r="E46" s="247">
        <v>12</v>
      </c>
      <c r="F46" s="44"/>
      <c r="G46" s="247">
        <v>12</v>
      </c>
      <c r="H46" s="44"/>
      <c r="I46" s="247">
        <v>12</v>
      </c>
      <c r="J46" s="44"/>
      <c r="K46" s="148" t="s">
        <v>21</v>
      </c>
      <c r="L46" s="44"/>
      <c r="M46" s="43"/>
      <c r="N46" s="43"/>
      <c r="O46" s="43"/>
      <c r="P46" s="43"/>
      <c r="Q46" s="310" t="s">
        <v>29</v>
      </c>
      <c r="R46" s="311"/>
      <c r="S46" s="311"/>
      <c r="T46" s="117" t="str">
        <f>IFERROR(E47+G47+I47+K47+E45+G45+I45+K45,"?")</f>
        <v>?</v>
      </c>
      <c r="U46" s="13"/>
      <c r="V46" s="1"/>
    </row>
    <row r="47" spans="1:22" ht="18.75" customHeight="1" x14ac:dyDescent="0.25">
      <c r="A47" s="13"/>
      <c r="B47" s="367"/>
      <c r="C47" s="291"/>
      <c r="D47" s="247" t="str">
        <f>START!$C$28</f>
        <v>Lying Leg Curls</v>
      </c>
      <c r="E47" s="247">
        <v>12</v>
      </c>
      <c r="F47" s="44"/>
      <c r="G47" s="247">
        <v>12</v>
      </c>
      <c r="H47" s="44"/>
      <c r="I47" s="247">
        <v>12</v>
      </c>
      <c r="J47" s="45"/>
      <c r="K47" s="148" t="s">
        <v>21</v>
      </c>
      <c r="L47" s="45"/>
      <c r="M47" s="43"/>
      <c r="N47" s="43"/>
      <c r="O47" s="43"/>
      <c r="P47" s="43"/>
      <c r="Q47" s="310" t="s">
        <v>30</v>
      </c>
      <c r="R47" s="311"/>
      <c r="S47" s="311"/>
      <c r="T47" s="117" t="str">
        <f>IFERROR(E48+G48+I48+K48,"?")</f>
        <v>?</v>
      </c>
      <c r="U47" s="13"/>
      <c r="V47" s="1"/>
    </row>
    <row r="48" spans="1:22" ht="18.75" customHeight="1" thickBot="1" x14ac:dyDescent="0.3">
      <c r="A48" s="13"/>
      <c r="B48" s="367"/>
      <c r="C48" s="292"/>
      <c r="D48" s="249" t="str">
        <f>START!$C$30</f>
        <v>Standing Calve Raises</v>
      </c>
      <c r="E48" s="249">
        <v>12</v>
      </c>
      <c r="F48" s="55"/>
      <c r="G48" s="249">
        <v>12</v>
      </c>
      <c r="H48" s="55"/>
      <c r="I48" s="249">
        <v>12</v>
      </c>
      <c r="J48" s="55"/>
      <c r="K48" s="149" t="s">
        <v>21</v>
      </c>
      <c r="L48" s="55"/>
      <c r="M48" s="53"/>
      <c r="N48" s="53"/>
      <c r="O48" s="53"/>
      <c r="P48" s="53"/>
      <c r="Q48" s="248"/>
      <c r="R48" s="249"/>
      <c r="S48" s="249"/>
      <c r="T48" s="118"/>
      <c r="U48" s="13"/>
      <c r="V48" s="1"/>
    </row>
    <row r="49" spans="1:22" ht="18.75" customHeight="1" x14ac:dyDescent="0.25">
      <c r="A49" s="13"/>
      <c r="B49" s="367"/>
      <c r="C49" s="344" t="s">
        <v>31</v>
      </c>
      <c r="D49" s="345"/>
      <c r="E49" s="345"/>
      <c r="F49" s="345"/>
      <c r="G49" s="345"/>
      <c r="H49" s="345"/>
      <c r="I49" s="345"/>
      <c r="J49" s="345"/>
      <c r="K49" s="345"/>
      <c r="L49" s="345"/>
      <c r="M49" s="345"/>
      <c r="N49" s="345"/>
      <c r="O49" s="345"/>
      <c r="P49" s="345"/>
      <c r="Q49" s="345"/>
      <c r="R49" s="345"/>
      <c r="S49" s="345"/>
      <c r="T49" s="346"/>
      <c r="U49" s="13"/>
      <c r="V49" s="1"/>
    </row>
    <row r="50" spans="1:22" ht="18.75" customHeight="1" thickBot="1" x14ac:dyDescent="0.3">
      <c r="A50" s="13"/>
      <c r="B50" s="368"/>
      <c r="C50" s="341"/>
      <c r="D50" s="342"/>
      <c r="E50" s="342"/>
      <c r="F50" s="342"/>
      <c r="G50" s="342"/>
      <c r="H50" s="342"/>
      <c r="I50" s="342"/>
      <c r="J50" s="342"/>
      <c r="K50" s="342"/>
      <c r="L50" s="342"/>
      <c r="M50" s="342"/>
      <c r="N50" s="342"/>
      <c r="O50" s="342"/>
      <c r="P50" s="342"/>
      <c r="Q50" s="342"/>
      <c r="R50" s="342"/>
      <c r="S50" s="342"/>
      <c r="T50" s="343"/>
      <c r="U50" s="13"/>
      <c r="V50" s="1"/>
    </row>
    <row r="51" spans="1:22" ht="18.75" customHeight="1" thickBot="1" x14ac:dyDescent="0.35">
      <c r="A51" s="13"/>
      <c r="B51" s="56" t="s">
        <v>114</v>
      </c>
      <c r="C51" s="246" t="s">
        <v>15</v>
      </c>
      <c r="D51" s="246" t="s">
        <v>16</v>
      </c>
      <c r="E51" s="309" t="s">
        <v>0</v>
      </c>
      <c r="F51" s="309"/>
      <c r="G51" s="309" t="s">
        <v>1</v>
      </c>
      <c r="H51" s="309"/>
      <c r="I51" s="309" t="s">
        <v>2</v>
      </c>
      <c r="J51" s="309"/>
      <c r="K51" s="309" t="s">
        <v>3</v>
      </c>
      <c r="L51" s="309"/>
      <c r="M51" s="309" t="s">
        <v>4</v>
      </c>
      <c r="N51" s="309"/>
      <c r="O51" s="309" t="s">
        <v>5</v>
      </c>
      <c r="P51" s="309"/>
      <c r="Q51" s="309"/>
      <c r="R51" s="309"/>
      <c r="S51" s="309"/>
      <c r="T51" s="335"/>
      <c r="U51" s="13"/>
      <c r="V51" s="1"/>
    </row>
    <row r="52" spans="1:22" ht="18.75" customHeight="1" x14ac:dyDescent="0.25">
      <c r="A52" s="13"/>
      <c r="B52" s="306" t="s">
        <v>116</v>
      </c>
      <c r="C52" s="347" t="s">
        <v>92</v>
      </c>
      <c r="D52" s="253" t="str">
        <f t="shared" ref="D52:D57" si="1">D16</f>
        <v>Bench Press</v>
      </c>
      <c r="E52" s="253">
        <f>$G$7</f>
        <v>6</v>
      </c>
      <c r="F52" s="253">
        <f>MROUND($C$4*$H$7,$C$9)</f>
        <v>70</v>
      </c>
      <c r="G52" s="253">
        <f>$I$7</f>
        <v>6</v>
      </c>
      <c r="H52" s="253">
        <f>MROUND($C$4*$J$7,$C$9)</f>
        <v>70</v>
      </c>
      <c r="I52" s="253">
        <f>$K$7</f>
        <v>6</v>
      </c>
      <c r="J52" s="253">
        <f>MROUND($C$4*$L$7,$C$9)</f>
        <v>75</v>
      </c>
      <c r="K52" s="253">
        <f>$M$7</f>
        <v>6</v>
      </c>
      <c r="L52" s="253">
        <f>MROUND($C$4*$N$7,$C$9)</f>
        <v>75</v>
      </c>
      <c r="M52" s="48"/>
      <c r="N52" s="48"/>
      <c r="O52" s="48"/>
      <c r="P52" s="48"/>
      <c r="Q52" s="120"/>
      <c r="R52" s="121"/>
      <c r="S52" s="121"/>
      <c r="T52" s="122"/>
      <c r="U52" s="13"/>
      <c r="V52" s="1"/>
    </row>
    <row r="53" spans="1:22" ht="18.75" customHeight="1" x14ac:dyDescent="0.25">
      <c r="A53" s="13"/>
      <c r="B53" s="307"/>
      <c r="C53" s="348"/>
      <c r="D53" s="245" t="str">
        <f t="shared" si="1"/>
        <v>Seated OHP</v>
      </c>
      <c r="E53" s="245">
        <f>$G$8</f>
        <v>10</v>
      </c>
      <c r="F53" s="245">
        <f>MROUND($C$7*$H$8,$C$9)</f>
        <v>35</v>
      </c>
      <c r="G53" s="245">
        <f>$I$8</f>
        <v>10</v>
      </c>
      <c r="H53" s="245">
        <f>MROUND($C$7*$J$8,$C$9)</f>
        <v>35</v>
      </c>
      <c r="I53" s="245">
        <f>$K$8</f>
        <v>10</v>
      </c>
      <c r="J53" s="245">
        <f>MROUND($C$7*$L$8,$C$9)</f>
        <v>35</v>
      </c>
      <c r="K53" s="43"/>
      <c r="L53" s="43"/>
      <c r="M53" s="43"/>
      <c r="N53" s="43"/>
      <c r="O53" s="43"/>
      <c r="P53" s="43"/>
      <c r="Q53" s="123"/>
      <c r="R53" s="124"/>
      <c r="S53" s="124"/>
      <c r="T53" s="125"/>
      <c r="U53" s="13"/>
      <c r="V53" s="1"/>
    </row>
    <row r="54" spans="1:22" ht="18.75" customHeight="1" x14ac:dyDescent="0.25">
      <c r="A54" s="13"/>
      <c r="B54" s="307"/>
      <c r="C54" s="348"/>
      <c r="D54" s="245" t="str">
        <f t="shared" si="1"/>
        <v>Dumbbell Bench Press</v>
      </c>
      <c r="E54" s="245">
        <v>8</v>
      </c>
      <c r="F54" s="44"/>
      <c r="G54" s="245">
        <v>8</v>
      </c>
      <c r="H54" s="44"/>
      <c r="I54" s="245">
        <v>8</v>
      </c>
      <c r="J54" s="44"/>
      <c r="K54" s="245">
        <v>8</v>
      </c>
      <c r="L54" s="44"/>
      <c r="M54" s="43"/>
      <c r="N54" s="43"/>
      <c r="O54" s="43"/>
      <c r="P54" s="43"/>
      <c r="Q54" s="126"/>
      <c r="R54" s="127"/>
      <c r="S54" s="127"/>
      <c r="T54" s="256"/>
      <c r="U54" s="13"/>
      <c r="V54" s="1"/>
    </row>
    <row r="55" spans="1:22" ht="18.75" customHeight="1" x14ac:dyDescent="0.25">
      <c r="A55" s="13"/>
      <c r="B55" s="307"/>
      <c r="C55" s="348"/>
      <c r="D55" s="245" t="str">
        <f t="shared" si="1"/>
        <v>Lateral Cable Raise</v>
      </c>
      <c r="E55" s="245">
        <v>10</v>
      </c>
      <c r="F55" s="44"/>
      <c r="G55" s="245">
        <v>10</v>
      </c>
      <c r="H55" s="44"/>
      <c r="I55" s="148" t="s">
        <v>19</v>
      </c>
      <c r="J55" s="44"/>
      <c r="K55" s="43"/>
      <c r="L55" s="43"/>
      <c r="M55" s="43"/>
      <c r="N55" s="43"/>
      <c r="O55" s="43"/>
      <c r="P55" s="43"/>
      <c r="Q55" s="295" t="s">
        <v>18</v>
      </c>
      <c r="R55" s="296"/>
      <c r="S55" s="296"/>
      <c r="T55" s="256">
        <f>IFERROR(E52+G52+I52+E54+G54+I54+K54,"?")</f>
        <v>50</v>
      </c>
      <c r="U55" s="13"/>
      <c r="V55" s="1"/>
    </row>
    <row r="56" spans="1:22" ht="18.75" customHeight="1" x14ac:dyDescent="0.25">
      <c r="A56" s="13"/>
      <c r="B56" s="307"/>
      <c r="C56" s="348"/>
      <c r="D56" s="245" t="str">
        <f t="shared" si="1"/>
        <v>Cable Rear Lateral Raise</v>
      </c>
      <c r="E56" s="245">
        <v>12</v>
      </c>
      <c r="F56" s="45"/>
      <c r="G56" s="245">
        <v>12</v>
      </c>
      <c r="H56" s="45"/>
      <c r="I56" s="148" t="s">
        <v>21</v>
      </c>
      <c r="J56" s="45"/>
      <c r="K56" s="43"/>
      <c r="L56" s="43"/>
      <c r="M56" s="43"/>
      <c r="N56" s="43"/>
      <c r="O56" s="43"/>
      <c r="P56" s="43"/>
      <c r="Q56" s="295" t="s">
        <v>20</v>
      </c>
      <c r="R56" s="296"/>
      <c r="S56" s="296"/>
      <c r="T56" s="256" t="str">
        <f>IFERROR(E53+G53+I53+E55+G55+I55+E56+G56+I56,"?")</f>
        <v>?</v>
      </c>
      <c r="U56" s="13"/>
      <c r="V56" s="1"/>
    </row>
    <row r="57" spans="1:22" ht="18.75" customHeight="1" thickBot="1" x14ac:dyDescent="0.3">
      <c r="A57" s="13"/>
      <c r="B57" s="307"/>
      <c r="C57" s="349"/>
      <c r="D57" s="252" t="str">
        <f t="shared" si="1"/>
        <v>Cable Tricep Extensions</v>
      </c>
      <c r="E57" s="252">
        <v>12</v>
      </c>
      <c r="F57" s="55"/>
      <c r="G57" s="252">
        <v>12</v>
      </c>
      <c r="H57" s="55"/>
      <c r="I57" s="252">
        <v>12</v>
      </c>
      <c r="J57" s="55"/>
      <c r="K57" s="149" t="s">
        <v>21</v>
      </c>
      <c r="L57" s="55"/>
      <c r="M57" s="53"/>
      <c r="N57" s="53"/>
      <c r="O57" s="53"/>
      <c r="P57" s="53"/>
      <c r="Q57" s="354" t="s">
        <v>22</v>
      </c>
      <c r="R57" s="355"/>
      <c r="S57" s="355"/>
      <c r="T57" s="115" t="str">
        <f>IFERROR(E57+G57+I57+K57,"?")</f>
        <v>?</v>
      </c>
      <c r="U57" s="13"/>
      <c r="V57" s="1"/>
    </row>
    <row r="58" spans="1:22" ht="18.75" customHeight="1" x14ac:dyDescent="0.25">
      <c r="A58" s="13"/>
      <c r="B58" s="307"/>
      <c r="C58" s="297" t="s">
        <v>190</v>
      </c>
      <c r="D58" s="98" t="s">
        <v>23</v>
      </c>
      <c r="E58" s="137">
        <v>10</v>
      </c>
      <c r="F58" s="47"/>
      <c r="G58" s="137">
        <v>10</v>
      </c>
      <c r="H58" s="47"/>
      <c r="I58" s="137">
        <v>10</v>
      </c>
      <c r="J58" s="47"/>
      <c r="K58" s="48"/>
      <c r="L58" s="48"/>
      <c r="M58" s="48"/>
      <c r="N58" s="48"/>
      <c r="O58" s="48"/>
      <c r="P58" s="48"/>
      <c r="Q58" s="136"/>
      <c r="R58" s="137"/>
      <c r="S58" s="137"/>
      <c r="T58" s="49"/>
      <c r="U58" s="13"/>
      <c r="V58" s="1"/>
    </row>
    <row r="59" spans="1:22" ht="18.75" customHeight="1" x14ac:dyDescent="0.25">
      <c r="A59" s="13"/>
      <c r="B59" s="307"/>
      <c r="C59" s="298"/>
      <c r="D59" s="250" t="str">
        <f>START!$C$19</f>
        <v>Lat Pulldowns</v>
      </c>
      <c r="E59" s="250">
        <v>12</v>
      </c>
      <c r="F59" s="50"/>
      <c r="G59" s="250">
        <v>12</v>
      </c>
      <c r="H59" s="50"/>
      <c r="I59" s="250">
        <v>12</v>
      </c>
      <c r="J59" s="50"/>
      <c r="K59" s="148" t="s">
        <v>21</v>
      </c>
      <c r="L59" s="50"/>
      <c r="M59" s="43"/>
      <c r="N59" s="43"/>
      <c r="O59" s="43"/>
      <c r="P59" s="43"/>
      <c r="Q59" s="314" t="s">
        <v>24</v>
      </c>
      <c r="R59" s="315"/>
      <c r="S59" s="315"/>
      <c r="T59" s="51" t="str">
        <f>IFERROR(G59+I59+K59+E59+E60+G60+I60+K60,"?")</f>
        <v>?</v>
      </c>
      <c r="U59" s="13"/>
      <c r="V59" s="1"/>
    </row>
    <row r="60" spans="1:22" ht="18.75" customHeight="1" x14ac:dyDescent="0.25">
      <c r="A60" s="13"/>
      <c r="B60" s="307"/>
      <c r="C60" s="298"/>
      <c r="D60" s="250" t="str">
        <f>START!$C$21</f>
        <v>Machine Rows</v>
      </c>
      <c r="E60" s="250">
        <v>12</v>
      </c>
      <c r="F60" s="50"/>
      <c r="G60" s="250">
        <v>12</v>
      </c>
      <c r="H60" s="50"/>
      <c r="I60" s="250">
        <v>12</v>
      </c>
      <c r="J60" s="50"/>
      <c r="K60" s="148" t="s">
        <v>21</v>
      </c>
      <c r="L60" s="50"/>
      <c r="M60" s="43"/>
      <c r="N60" s="43"/>
      <c r="O60" s="43"/>
      <c r="P60" s="43"/>
      <c r="Q60" s="314" t="s">
        <v>25</v>
      </c>
      <c r="R60" s="315"/>
      <c r="S60" s="315"/>
      <c r="T60" s="51">
        <f>IFERROR(G58+I58+K58+E58,"?")</f>
        <v>30</v>
      </c>
      <c r="U60" s="13"/>
      <c r="V60" s="1"/>
    </row>
    <row r="61" spans="1:22" ht="18.75" customHeight="1" x14ac:dyDescent="0.25">
      <c r="A61" s="13"/>
      <c r="B61" s="307"/>
      <c r="C61" s="298"/>
      <c r="D61" s="250" t="str">
        <f>START!$C$25</f>
        <v>Dumbbell Shrugs</v>
      </c>
      <c r="E61" s="250">
        <v>12</v>
      </c>
      <c r="F61" s="50"/>
      <c r="G61" s="250">
        <v>12</v>
      </c>
      <c r="H61" s="50"/>
      <c r="I61" s="250">
        <v>12</v>
      </c>
      <c r="J61" s="50"/>
      <c r="K61" s="148" t="s">
        <v>21</v>
      </c>
      <c r="L61" s="50"/>
      <c r="M61" s="43"/>
      <c r="N61" s="43"/>
      <c r="O61" s="43"/>
      <c r="P61" s="43"/>
      <c r="Q61" s="314" t="s">
        <v>26</v>
      </c>
      <c r="R61" s="315"/>
      <c r="S61" s="315"/>
      <c r="T61" s="51" t="str">
        <f>IFERROR(E61+G61+I61+K61,"?")</f>
        <v>?</v>
      </c>
      <c r="U61" s="13"/>
      <c r="V61" s="1"/>
    </row>
    <row r="62" spans="1:22" ht="18.75" customHeight="1" thickBot="1" x14ac:dyDescent="0.3">
      <c r="A62" s="13"/>
      <c r="B62" s="307"/>
      <c r="C62" s="299"/>
      <c r="D62" s="243" t="str">
        <f>START!$C$23</f>
        <v>Dumbbell Curls</v>
      </c>
      <c r="E62" s="243">
        <v>12</v>
      </c>
      <c r="F62" s="52"/>
      <c r="G62" s="243">
        <v>12</v>
      </c>
      <c r="H62" s="52"/>
      <c r="I62" s="243">
        <v>12</v>
      </c>
      <c r="J62" s="52"/>
      <c r="K62" s="149" t="s">
        <v>21</v>
      </c>
      <c r="L62" s="52"/>
      <c r="M62" s="53"/>
      <c r="N62" s="53"/>
      <c r="O62" s="53"/>
      <c r="P62" s="53"/>
      <c r="Q62" s="293" t="s">
        <v>27</v>
      </c>
      <c r="R62" s="294"/>
      <c r="S62" s="294"/>
      <c r="T62" s="54" t="str">
        <f>IFERROR(E62+G62+I62+K62,"?")</f>
        <v>?</v>
      </c>
      <c r="U62" s="13"/>
      <c r="V62" s="1"/>
    </row>
    <row r="63" spans="1:22" ht="18.75" customHeight="1" x14ac:dyDescent="0.25">
      <c r="A63" s="13"/>
      <c r="B63" s="307"/>
      <c r="C63" s="290" t="s">
        <v>93</v>
      </c>
      <c r="D63" s="251" t="str">
        <f>D27</f>
        <v>Squat</v>
      </c>
      <c r="E63" s="251">
        <f>$G$7</f>
        <v>6</v>
      </c>
      <c r="F63" s="251">
        <f>MROUND($C$5*$H$7,$C$9)</f>
        <v>85</v>
      </c>
      <c r="G63" s="251">
        <f>$I$7</f>
        <v>6</v>
      </c>
      <c r="H63" s="251">
        <f>MROUND($C$5*$J$7,$C$9)</f>
        <v>85</v>
      </c>
      <c r="I63" s="251">
        <f>$K$7</f>
        <v>6</v>
      </c>
      <c r="J63" s="251">
        <f>MROUND($C$5*$L$7,$C$9)</f>
        <v>95</v>
      </c>
      <c r="K63" s="251">
        <f>$M$7</f>
        <v>6</v>
      </c>
      <c r="L63" s="251">
        <f>MROUND($C$5*$N$7,$C$9)</f>
        <v>95</v>
      </c>
      <c r="M63" s="48"/>
      <c r="N63" s="48"/>
      <c r="O63" s="48"/>
      <c r="P63" s="48"/>
      <c r="Q63" s="130"/>
      <c r="R63" s="131"/>
      <c r="S63" s="131"/>
      <c r="T63" s="132"/>
      <c r="U63" s="13"/>
      <c r="V63" s="1"/>
    </row>
    <row r="64" spans="1:22" ht="18.75" customHeight="1" x14ac:dyDescent="0.25">
      <c r="A64" s="13"/>
      <c r="B64" s="307"/>
      <c r="C64" s="392"/>
      <c r="D64" s="247" t="str">
        <f>START!$C$26</f>
        <v>Leg Press</v>
      </c>
      <c r="E64" s="247">
        <v>10</v>
      </c>
      <c r="F64" s="44"/>
      <c r="G64" s="247">
        <v>10</v>
      </c>
      <c r="H64" s="44"/>
      <c r="I64" s="148" t="s">
        <v>19</v>
      </c>
      <c r="J64" s="44"/>
      <c r="K64" s="43"/>
      <c r="L64" s="43"/>
      <c r="M64" s="43"/>
      <c r="N64" s="43"/>
      <c r="O64" s="43"/>
      <c r="P64" s="43"/>
      <c r="Q64" s="310" t="s">
        <v>28</v>
      </c>
      <c r="R64" s="311"/>
      <c r="S64" s="311"/>
      <c r="T64" s="117" t="str">
        <f>IFERROR(E63+G63+I63=K63+E64+G64+I64,"?")</f>
        <v>?</v>
      </c>
      <c r="U64" s="13"/>
      <c r="V64" s="1"/>
    </row>
    <row r="65" spans="1:22" ht="18.75" customHeight="1" x14ac:dyDescent="0.25">
      <c r="A65" s="13"/>
      <c r="B65" s="307"/>
      <c r="C65" s="392"/>
      <c r="D65" s="247" t="str">
        <f>START!$C$28</f>
        <v>Lying Leg Curls</v>
      </c>
      <c r="E65" s="247">
        <v>12</v>
      </c>
      <c r="F65" s="44"/>
      <c r="G65" s="247">
        <v>12</v>
      </c>
      <c r="H65" s="44"/>
      <c r="I65" s="247">
        <v>12</v>
      </c>
      <c r="J65" s="44"/>
      <c r="K65" s="148" t="s">
        <v>21</v>
      </c>
      <c r="L65" s="44"/>
      <c r="M65" s="43"/>
      <c r="N65" s="43"/>
      <c r="O65" s="43"/>
      <c r="P65" s="43"/>
      <c r="Q65" s="310" t="s">
        <v>29</v>
      </c>
      <c r="R65" s="311"/>
      <c r="S65" s="311"/>
      <c r="T65" s="117" t="str">
        <f>IFERROR(E65+G65+I65+K65,"?")</f>
        <v>?</v>
      </c>
      <c r="U65" s="13"/>
      <c r="V65" s="1"/>
    </row>
    <row r="66" spans="1:22" ht="18.75" customHeight="1" x14ac:dyDescent="0.25">
      <c r="A66" s="13"/>
      <c r="B66" s="307"/>
      <c r="C66" s="392"/>
      <c r="D66" s="247" t="str">
        <f>START!$C$30</f>
        <v>Standing Calve Raises</v>
      </c>
      <c r="E66" s="247">
        <v>12</v>
      </c>
      <c r="F66" s="44"/>
      <c r="G66" s="247">
        <v>12</v>
      </c>
      <c r="H66" s="44"/>
      <c r="I66" s="247">
        <v>12</v>
      </c>
      <c r="J66" s="44"/>
      <c r="K66" s="148" t="s">
        <v>21</v>
      </c>
      <c r="L66" s="44"/>
      <c r="M66" s="43"/>
      <c r="N66" s="43"/>
      <c r="O66" s="43"/>
      <c r="P66" s="43"/>
      <c r="Q66" s="310" t="s">
        <v>30</v>
      </c>
      <c r="R66" s="311"/>
      <c r="S66" s="311"/>
      <c r="T66" s="117" t="str">
        <f>IFERROR(E66+G66+I66+K66,"?")</f>
        <v>?</v>
      </c>
      <c r="U66" s="13"/>
      <c r="V66" s="1"/>
    </row>
    <row r="67" spans="1:22" ht="18.75" customHeight="1" thickBot="1" x14ac:dyDescent="0.3">
      <c r="A67" s="13"/>
      <c r="B67" s="307"/>
      <c r="C67" s="393"/>
      <c r="D67" s="249"/>
      <c r="E67" s="249"/>
      <c r="F67" s="249"/>
      <c r="G67" s="249"/>
      <c r="H67" s="249"/>
      <c r="I67" s="249"/>
      <c r="J67" s="249"/>
      <c r="K67" s="249"/>
      <c r="L67" s="249"/>
      <c r="M67" s="53"/>
      <c r="N67" s="53"/>
      <c r="O67" s="53"/>
      <c r="P67" s="53"/>
      <c r="Q67" s="312"/>
      <c r="R67" s="313"/>
      <c r="S67" s="313"/>
      <c r="T67" s="118"/>
      <c r="U67" s="13"/>
      <c r="V67" s="1"/>
    </row>
    <row r="68" spans="1:22" ht="18.75" customHeight="1" x14ac:dyDescent="0.25">
      <c r="A68" s="13"/>
      <c r="B68" s="307"/>
      <c r="C68" s="344" t="s">
        <v>31</v>
      </c>
      <c r="D68" s="345"/>
      <c r="E68" s="345"/>
      <c r="F68" s="345"/>
      <c r="G68" s="345"/>
      <c r="H68" s="345"/>
      <c r="I68" s="345"/>
      <c r="J68" s="345"/>
      <c r="K68" s="345"/>
      <c r="L68" s="345"/>
      <c r="M68" s="345"/>
      <c r="N68" s="345"/>
      <c r="O68" s="345"/>
      <c r="P68" s="345"/>
      <c r="Q68" s="345"/>
      <c r="R68" s="345"/>
      <c r="S68" s="345"/>
      <c r="T68" s="346"/>
      <c r="U68" s="13"/>
      <c r="V68" s="1"/>
    </row>
    <row r="69" spans="1:22" ht="18.75" customHeight="1" thickBot="1" x14ac:dyDescent="0.3">
      <c r="A69" s="13"/>
      <c r="B69" s="307"/>
      <c r="C69" s="341"/>
      <c r="D69" s="342"/>
      <c r="E69" s="342"/>
      <c r="F69" s="342"/>
      <c r="G69" s="342"/>
      <c r="H69" s="342"/>
      <c r="I69" s="342"/>
      <c r="J69" s="342"/>
      <c r="K69" s="342"/>
      <c r="L69" s="342"/>
      <c r="M69" s="342"/>
      <c r="N69" s="342"/>
      <c r="O69" s="342"/>
      <c r="P69" s="342"/>
      <c r="Q69" s="342"/>
      <c r="R69" s="342"/>
      <c r="S69" s="342"/>
      <c r="T69" s="343"/>
      <c r="U69" s="13"/>
      <c r="V69" s="1"/>
    </row>
    <row r="70" spans="1:22" ht="18.75" customHeight="1" x14ac:dyDescent="0.25">
      <c r="A70" s="13"/>
      <c r="B70" s="307"/>
      <c r="C70" s="347" t="s">
        <v>32</v>
      </c>
      <c r="D70" s="253" t="str">
        <f>D17</f>
        <v>Seated OHP</v>
      </c>
      <c r="E70" s="253">
        <f>$G$7</f>
        <v>6</v>
      </c>
      <c r="F70" s="253">
        <f>MROUND($C$7*$H$7,$C$9)</f>
        <v>45</v>
      </c>
      <c r="G70" s="253">
        <f>$I$7</f>
        <v>6</v>
      </c>
      <c r="H70" s="253">
        <f>MROUND($C$7*$J$7,$C$9)</f>
        <v>45</v>
      </c>
      <c r="I70" s="253">
        <f>$K$7</f>
        <v>6</v>
      </c>
      <c r="J70" s="253">
        <f>MROUND($C$7*$L$7,$C$9)</f>
        <v>45</v>
      </c>
      <c r="K70" s="253">
        <f>$M$7</f>
        <v>6</v>
      </c>
      <c r="L70" s="253">
        <f>MROUND($C$7*$N$7,$C$9)</f>
        <v>45</v>
      </c>
      <c r="M70" s="48"/>
      <c r="N70" s="48"/>
      <c r="O70" s="48"/>
      <c r="P70" s="48"/>
      <c r="Q70" s="350"/>
      <c r="R70" s="394"/>
      <c r="S70" s="394"/>
      <c r="T70" s="351"/>
      <c r="U70" s="13"/>
      <c r="V70" s="1"/>
    </row>
    <row r="71" spans="1:22" ht="18.75" customHeight="1" x14ac:dyDescent="0.25">
      <c r="A71" s="13"/>
      <c r="B71" s="307"/>
      <c r="C71" s="363"/>
      <c r="D71" s="245" t="str">
        <f>START!$C$11</f>
        <v>Incline Bench Press</v>
      </c>
      <c r="E71" s="245">
        <f>$G$4</f>
        <v>10</v>
      </c>
      <c r="F71" s="245">
        <f>IF(D35="Bench Press",MROUND($C$4*$H$6,$C$9),MROUND($C$4*$H$6*85%,$C$9))</f>
        <v>50</v>
      </c>
      <c r="G71" s="245">
        <f>$I$4</f>
        <v>10</v>
      </c>
      <c r="H71" s="245">
        <f>IF(D35="Bench Press",MROUND($C$4*$J$6,$C$9),MROUND($C$4*$J$6*85%,$C$9))</f>
        <v>50</v>
      </c>
      <c r="I71" s="245">
        <f>$K$4</f>
        <v>10</v>
      </c>
      <c r="J71" s="245">
        <f>IF(D35="Bench Press",MROUND($C$4*$L$6,$C$9),MROUND($C$4*$L$6*85%,$C$9))</f>
        <v>50</v>
      </c>
      <c r="K71" s="43"/>
      <c r="L71" s="43"/>
      <c r="M71" s="43"/>
      <c r="N71" s="43"/>
      <c r="O71" s="43"/>
      <c r="P71" s="43"/>
      <c r="Q71" s="395"/>
      <c r="R71" s="396"/>
      <c r="S71" s="396"/>
      <c r="T71" s="397"/>
      <c r="U71" s="13"/>
      <c r="V71" s="1"/>
    </row>
    <row r="72" spans="1:22" ht="18.75" customHeight="1" x14ac:dyDescent="0.25">
      <c r="A72" s="13"/>
      <c r="B72" s="307"/>
      <c r="C72" s="363"/>
      <c r="D72" s="245" t="str">
        <f>START!$C$15</f>
        <v>Lateral Dumbbell Raise</v>
      </c>
      <c r="E72" s="245">
        <v>10</v>
      </c>
      <c r="F72" s="44"/>
      <c r="G72" s="245">
        <v>10</v>
      </c>
      <c r="H72" s="44"/>
      <c r="I72" s="245">
        <v>10</v>
      </c>
      <c r="J72" s="44"/>
      <c r="K72" s="148" t="s">
        <v>19</v>
      </c>
      <c r="L72" s="44"/>
      <c r="M72" s="43"/>
      <c r="N72" s="43"/>
      <c r="O72" s="43"/>
      <c r="P72" s="43"/>
      <c r="Q72" s="295" t="s">
        <v>18</v>
      </c>
      <c r="R72" s="296"/>
      <c r="S72" s="296"/>
      <c r="T72" s="256" t="str">
        <f>IFERROR(E71+G71+I71+E73+G73+I73+K73,"?")</f>
        <v>?</v>
      </c>
      <c r="U72" s="13"/>
      <c r="V72" s="1"/>
    </row>
    <row r="73" spans="1:22" ht="18.75" customHeight="1" x14ac:dyDescent="0.25">
      <c r="A73" s="13"/>
      <c r="B73" s="307"/>
      <c r="C73" s="363"/>
      <c r="D73" s="245" t="str">
        <f>START!$C$12</f>
        <v>Cable Crossovers</v>
      </c>
      <c r="E73" s="245">
        <v>12</v>
      </c>
      <c r="F73" s="44"/>
      <c r="G73" s="245">
        <v>12</v>
      </c>
      <c r="H73" s="44"/>
      <c r="I73" s="245">
        <v>12</v>
      </c>
      <c r="J73" s="44"/>
      <c r="K73" s="148" t="s">
        <v>21</v>
      </c>
      <c r="L73" s="44"/>
      <c r="M73" s="43"/>
      <c r="N73" s="43"/>
      <c r="O73" s="43"/>
      <c r="P73" s="43"/>
      <c r="Q73" s="295" t="s">
        <v>20</v>
      </c>
      <c r="R73" s="296"/>
      <c r="S73" s="296"/>
      <c r="T73" s="256" t="str">
        <f>IFERROR(E70+G70+I70+E72+G72+I72+K72,"?")</f>
        <v>?</v>
      </c>
      <c r="U73" s="13"/>
      <c r="V73" s="1"/>
    </row>
    <row r="74" spans="1:22" ht="18.75" customHeight="1" thickBot="1" x14ac:dyDescent="0.3">
      <c r="A74" s="13"/>
      <c r="B74" s="307"/>
      <c r="C74" s="364"/>
      <c r="D74" s="252" t="str">
        <f>START!$C$13</f>
        <v>Dips</v>
      </c>
      <c r="E74" s="252">
        <v>12</v>
      </c>
      <c r="F74" s="52"/>
      <c r="G74" s="252">
        <v>12</v>
      </c>
      <c r="H74" s="52"/>
      <c r="I74" s="252">
        <v>12</v>
      </c>
      <c r="J74" s="52"/>
      <c r="K74" s="149" t="s">
        <v>21</v>
      </c>
      <c r="L74" s="52"/>
      <c r="M74" s="53"/>
      <c r="N74" s="53"/>
      <c r="O74" s="53"/>
      <c r="P74" s="53"/>
      <c r="Q74" s="354" t="s">
        <v>22</v>
      </c>
      <c r="R74" s="355"/>
      <c r="S74" s="355"/>
      <c r="T74" s="115" t="str">
        <f>IFERROR(E74+G74+I74+K74,"?")</f>
        <v>?</v>
      </c>
      <c r="U74" s="13"/>
      <c r="V74" s="1"/>
    </row>
    <row r="75" spans="1:22" ht="18.75" customHeight="1" x14ac:dyDescent="0.25">
      <c r="A75" s="13"/>
      <c r="B75" s="307"/>
      <c r="C75" s="297" t="s">
        <v>191</v>
      </c>
      <c r="D75" s="137" t="str">
        <f>START!$F$11</f>
        <v>Deadlift</v>
      </c>
      <c r="E75" s="137">
        <f>$G$7</f>
        <v>6</v>
      </c>
      <c r="F75" s="137">
        <f>MROUND($C$6*$H$7,$C$9)</f>
        <v>95</v>
      </c>
      <c r="G75" s="137">
        <f>$I$7</f>
        <v>6</v>
      </c>
      <c r="H75" s="137">
        <f>MROUND($C$6*$J$7,$C$9)</f>
        <v>95</v>
      </c>
      <c r="I75" s="137">
        <f>$K$7</f>
        <v>6</v>
      </c>
      <c r="J75" s="137">
        <f>MROUND($C$6*$L$7,$C$9)</f>
        <v>100</v>
      </c>
      <c r="K75" s="137">
        <f>$M$7</f>
        <v>6</v>
      </c>
      <c r="L75" s="137">
        <f>MROUND($C$6*$N$7,$C$9)</f>
        <v>100</v>
      </c>
      <c r="M75" s="48"/>
      <c r="N75" s="48"/>
      <c r="O75" s="48"/>
      <c r="P75" s="48"/>
      <c r="Q75" s="300"/>
      <c r="R75" s="301"/>
      <c r="S75" s="301"/>
      <c r="T75" s="302"/>
      <c r="U75" s="13"/>
      <c r="V75" s="1"/>
    </row>
    <row r="76" spans="1:22" ht="18.75" customHeight="1" x14ac:dyDescent="0.25">
      <c r="A76" s="13"/>
      <c r="B76" s="307"/>
      <c r="C76" s="298"/>
      <c r="D76" s="250" t="str">
        <f>START!$C$24</f>
        <v>Barbell Shrugs</v>
      </c>
      <c r="E76" s="250">
        <v>8</v>
      </c>
      <c r="F76" s="44"/>
      <c r="G76" s="250">
        <v>8</v>
      </c>
      <c r="H76" s="44"/>
      <c r="I76" s="250">
        <v>8</v>
      </c>
      <c r="J76" s="44"/>
      <c r="K76" s="43"/>
      <c r="L76" s="43"/>
      <c r="M76" s="43"/>
      <c r="N76" s="43"/>
      <c r="O76" s="43"/>
      <c r="P76" s="43"/>
      <c r="Q76" s="303"/>
      <c r="R76" s="304"/>
      <c r="S76" s="304"/>
      <c r="T76" s="305"/>
      <c r="U76" s="13"/>
      <c r="V76" s="1"/>
    </row>
    <row r="77" spans="1:22" ht="18.75" customHeight="1" x14ac:dyDescent="0.25">
      <c r="A77" s="13"/>
      <c r="B77" s="307"/>
      <c r="C77" s="298"/>
      <c r="D77" s="250" t="str">
        <f>START!$C$18</f>
        <v>Pull-Ups</v>
      </c>
      <c r="E77" s="250">
        <v>10</v>
      </c>
      <c r="F77" s="44"/>
      <c r="G77" s="148" t="s">
        <v>19</v>
      </c>
      <c r="H77" s="44"/>
      <c r="I77" s="43"/>
      <c r="J77" s="43"/>
      <c r="K77" s="43"/>
      <c r="L77" s="43"/>
      <c r="M77" s="43"/>
      <c r="N77" s="43"/>
      <c r="O77" s="43"/>
      <c r="P77" s="43"/>
      <c r="Q77" s="316" t="s">
        <v>24</v>
      </c>
      <c r="R77" s="315"/>
      <c r="S77" s="315"/>
      <c r="T77" s="51" t="str">
        <f>IFERROR(+G78+E78+E77+G77,"?")</f>
        <v>?</v>
      </c>
      <c r="U77" s="13"/>
      <c r="V77" s="1"/>
    </row>
    <row r="78" spans="1:22" ht="18.75" customHeight="1" x14ac:dyDescent="0.25">
      <c r="A78" s="13"/>
      <c r="B78" s="307"/>
      <c r="C78" s="298"/>
      <c r="D78" s="250" t="str">
        <f>START!$C$20</f>
        <v>T-Bar Rows</v>
      </c>
      <c r="E78" s="250">
        <v>10</v>
      </c>
      <c r="F78" s="44"/>
      <c r="G78" s="148" t="s">
        <v>19</v>
      </c>
      <c r="H78" s="44"/>
      <c r="I78" s="43"/>
      <c r="J78" s="43"/>
      <c r="K78" s="43"/>
      <c r="L78" s="43"/>
      <c r="M78" s="43"/>
      <c r="N78" s="43"/>
      <c r="O78" s="43"/>
      <c r="P78" s="43"/>
      <c r="Q78" s="314" t="s">
        <v>26</v>
      </c>
      <c r="R78" s="315"/>
      <c r="S78" s="315"/>
      <c r="T78" s="51">
        <f>IFERROR(E76+G76+I76,"?")</f>
        <v>24</v>
      </c>
      <c r="U78" s="13"/>
      <c r="V78" s="1"/>
    </row>
    <row r="79" spans="1:22" ht="18.75" customHeight="1" thickBot="1" x14ac:dyDescent="0.3">
      <c r="A79" s="13"/>
      <c r="B79" s="307"/>
      <c r="C79" s="299"/>
      <c r="D79" s="243" t="str">
        <f>START!$C$22</f>
        <v>Preacher Curls</v>
      </c>
      <c r="E79" s="243">
        <v>12</v>
      </c>
      <c r="F79" s="52"/>
      <c r="G79" s="243">
        <v>12</v>
      </c>
      <c r="H79" s="52"/>
      <c r="I79" s="243">
        <v>12</v>
      </c>
      <c r="J79" s="52"/>
      <c r="K79" s="149" t="s">
        <v>21</v>
      </c>
      <c r="L79" s="52"/>
      <c r="M79" s="53"/>
      <c r="N79" s="53"/>
      <c r="O79" s="53"/>
      <c r="P79" s="53"/>
      <c r="Q79" s="293" t="s">
        <v>27</v>
      </c>
      <c r="R79" s="294"/>
      <c r="S79" s="294"/>
      <c r="T79" s="54" t="str">
        <f>IFERROR(E79+G79+I79+K79,"?")</f>
        <v>?</v>
      </c>
      <c r="U79" s="13"/>
      <c r="V79" s="1"/>
    </row>
    <row r="80" spans="1:22" ht="18.75" customHeight="1" x14ac:dyDescent="0.25">
      <c r="A80" s="13"/>
      <c r="B80" s="307"/>
      <c r="C80" s="290" t="s">
        <v>94</v>
      </c>
      <c r="D80" s="251" t="str">
        <f>D27</f>
        <v>Squat</v>
      </c>
      <c r="E80" s="251">
        <f>$G$8</f>
        <v>10</v>
      </c>
      <c r="F80" s="251">
        <f>MROUND($C$5*$H$8,$C$9)</f>
        <v>70</v>
      </c>
      <c r="G80" s="251">
        <f>$I$8</f>
        <v>10</v>
      </c>
      <c r="H80" s="251">
        <f>MROUND($C$5*$J$8,$C$9)</f>
        <v>70</v>
      </c>
      <c r="I80" s="251">
        <f>$K$8</f>
        <v>10</v>
      </c>
      <c r="J80" s="251">
        <f>MROUND($C$5*$L$8,$C$9)</f>
        <v>70</v>
      </c>
      <c r="K80" s="9"/>
      <c r="L80" s="48"/>
      <c r="M80" s="48"/>
      <c r="N80" s="48"/>
      <c r="O80" s="48"/>
      <c r="P80" s="48"/>
      <c r="Q80" s="336"/>
      <c r="R80" s="337"/>
      <c r="S80" s="337"/>
      <c r="T80" s="129"/>
      <c r="U80" s="13"/>
      <c r="V80" s="1"/>
    </row>
    <row r="81" spans="1:22" ht="18.75" customHeight="1" x14ac:dyDescent="0.25">
      <c r="A81" s="13"/>
      <c r="B81" s="307"/>
      <c r="C81" s="291"/>
      <c r="D81" s="247" t="str">
        <f>START!$C$29</f>
        <v>Stiff-Leg Deadlifts</v>
      </c>
      <c r="E81" s="247">
        <v>10</v>
      </c>
      <c r="F81" s="44"/>
      <c r="G81" s="247">
        <v>10</v>
      </c>
      <c r="H81" s="44"/>
      <c r="I81" s="148" t="s">
        <v>19</v>
      </c>
      <c r="J81" s="44"/>
      <c r="K81" s="43"/>
      <c r="L81" s="43"/>
      <c r="M81" s="43"/>
      <c r="N81" s="43"/>
      <c r="O81" s="43"/>
      <c r="P81" s="43"/>
      <c r="Q81" s="310" t="s">
        <v>28</v>
      </c>
      <c r="R81" s="311"/>
      <c r="S81" s="311"/>
      <c r="T81" s="117" t="str">
        <f>IFERROR(G82+I82+K82+E80+G80+I80+E82,"?")</f>
        <v>?</v>
      </c>
      <c r="U81" s="13"/>
      <c r="V81" s="1"/>
    </row>
    <row r="82" spans="1:22" ht="18.75" customHeight="1" x14ac:dyDescent="0.25">
      <c r="A82" s="13"/>
      <c r="B82" s="307"/>
      <c r="C82" s="291"/>
      <c r="D82" s="247" t="str">
        <f>START!$C$27</f>
        <v>Leg Extensions</v>
      </c>
      <c r="E82" s="247">
        <v>12</v>
      </c>
      <c r="F82" s="44"/>
      <c r="G82" s="247">
        <v>12</v>
      </c>
      <c r="H82" s="44"/>
      <c r="I82" s="247">
        <v>12</v>
      </c>
      <c r="J82" s="44"/>
      <c r="K82" s="148" t="s">
        <v>21</v>
      </c>
      <c r="L82" s="44"/>
      <c r="M82" s="43"/>
      <c r="N82" s="43"/>
      <c r="O82" s="43"/>
      <c r="P82" s="43"/>
      <c r="Q82" s="310" t="s">
        <v>29</v>
      </c>
      <c r="R82" s="311"/>
      <c r="S82" s="311"/>
      <c r="T82" s="117" t="str">
        <f>IFERROR(E83+G83+I83+K83+E81+G81+I81+K81,"?")</f>
        <v>?</v>
      </c>
      <c r="U82" s="13"/>
      <c r="V82" s="1"/>
    </row>
    <row r="83" spans="1:22" ht="18.75" customHeight="1" x14ac:dyDescent="0.25">
      <c r="A83" s="13"/>
      <c r="B83" s="307"/>
      <c r="C83" s="291"/>
      <c r="D83" s="247" t="str">
        <f>START!$C$28</f>
        <v>Lying Leg Curls</v>
      </c>
      <c r="E83" s="247">
        <v>12</v>
      </c>
      <c r="F83" s="44"/>
      <c r="G83" s="247">
        <v>12</v>
      </c>
      <c r="H83" s="44"/>
      <c r="I83" s="247">
        <v>12</v>
      </c>
      <c r="J83" s="45"/>
      <c r="K83" s="148" t="s">
        <v>21</v>
      </c>
      <c r="L83" s="45"/>
      <c r="M83" s="43"/>
      <c r="N83" s="43"/>
      <c r="O83" s="43"/>
      <c r="P83" s="43"/>
      <c r="Q83" s="310" t="s">
        <v>30</v>
      </c>
      <c r="R83" s="311"/>
      <c r="S83" s="311"/>
      <c r="T83" s="117" t="str">
        <f>IFERROR(E84+G84+I84+K84,"?")</f>
        <v>?</v>
      </c>
      <c r="U83" s="13"/>
      <c r="V83" s="1"/>
    </row>
    <row r="84" spans="1:22" ht="18.75" customHeight="1" thickBot="1" x14ac:dyDescent="0.3">
      <c r="A84" s="13"/>
      <c r="B84" s="307"/>
      <c r="C84" s="292"/>
      <c r="D84" s="249" t="str">
        <f>START!$C$30</f>
        <v>Standing Calve Raises</v>
      </c>
      <c r="E84" s="249">
        <v>12</v>
      </c>
      <c r="F84" s="55"/>
      <c r="G84" s="249">
        <v>12</v>
      </c>
      <c r="H84" s="55"/>
      <c r="I84" s="249">
        <v>12</v>
      </c>
      <c r="J84" s="55"/>
      <c r="K84" s="149" t="s">
        <v>21</v>
      </c>
      <c r="L84" s="55"/>
      <c r="M84" s="53"/>
      <c r="N84" s="53"/>
      <c r="O84" s="53"/>
      <c r="P84" s="53"/>
      <c r="Q84" s="248"/>
      <c r="R84" s="249"/>
      <c r="S84" s="249"/>
      <c r="T84" s="118"/>
      <c r="U84" s="13"/>
      <c r="V84" s="1"/>
    </row>
    <row r="85" spans="1:22" ht="18.75" customHeight="1" x14ac:dyDescent="0.25">
      <c r="A85" s="13"/>
      <c r="B85" s="307"/>
      <c r="C85" s="338" t="s">
        <v>31</v>
      </c>
      <c r="D85" s="339"/>
      <c r="E85" s="339"/>
      <c r="F85" s="339"/>
      <c r="G85" s="339"/>
      <c r="H85" s="339"/>
      <c r="I85" s="339"/>
      <c r="J85" s="339"/>
      <c r="K85" s="339"/>
      <c r="L85" s="339"/>
      <c r="M85" s="339"/>
      <c r="N85" s="339"/>
      <c r="O85" s="339"/>
      <c r="P85" s="339"/>
      <c r="Q85" s="339"/>
      <c r="R85" s="339"/>
      <c r="S85" s="339"/>
      <c r="T85" s="340"/>
      <c r="U85" s="13"/>
      <c r="V85" s="1"/>
    </row>
    <row r="86" spans="1:22" ht="18.75" customHeight="1" thickBot="1" x14ac:dyDescent="0.3">
      <c r="A86" s="13"/>
      <c r="B86" s="308"/>
      <c r="C86" s="341"/>
      <c r="D86" s="342"/>
      <c r="E86" s="342"/>
      <c r="F86" s="342"/>
      <c r="G86" s="342"/>
      <c r="H86" s="342"/>
      <c r="I86" s="342"/>
      <c r="J86" s="342"/>
      <c r="K86" s="342"/>
      <c r="L86" s="342"/>
      <c r="M86" s="342"/>
      <c r="N86" s="342"/>
      <c r="O86" s="342"/>
      <c r="P86" s="342"/>
      <c r="Q86" s="342"/>
      <c r="R86" s="342"/>
      <c r="S86" s="342"/>
      <c r="T86" s="343"/>
      <c r="U86" s="13"/>
      <c r="V86" s="1"/>
    </row>
    <row r="87" spans="1:22" ht="18.75" customHeight="1" thickBot="1" x14ac:dyDescent="0.35">
      <c r="A87" s="13"/>
      <c r="B87" s="57" t="s">
        <v>114</v>
      </c>
      <c r="C87" s="246" t="s">
        <v>15</v>
      </c>
      <c r="D87" s="246" t="s">
        <v>16</v>
      </c>
      <c r="E87" s="309" t="s">
        <v>0</v>
      </c>
      <c r="F87" s="309"/>
      <c r="G87" s="309" t="s">
        <v>1</v>
      </c>
      <c r="H87" s="309"/>
      <c r="I87" s="309" t="s">
        <v>2</v>
      </c>
      <c r="J87" s="309"/>
      <c r="K87" s="309" t="s">
        <v>3</v>
      </c>
      <c r="L87" s="309"/>
      <c r="M87" s="309" t="s">
        <v>4</v>
      </c>
      <c r="N87" s="309"/>
      <c r="O87" s="309" t="s">
        <v>5</v>
      </c>
      <c r="P87" s="309"/>
      <c r="Q87" s="309"/>
      <c r="R87" s="309"/>
      <c r="S87" s="309"/>
      <c r="T87" s="335"/>
      <c r="U87" s="13"/>
      <c r="V87" s="1"/>
    </row>
    <row r="88" spans="1:22" ht="18.75" customHeight="1" x14ac:dyDescent="0.25">
      <c r="A88" s="13"/>
      <c r="B88" s="306" t="s">
        <v>117</v>
      </c>
      <c r="C88" s="347" t="s">
        <v>92</v>
      </c>
      <c r="D88" s="253" t="str">
        <f>D16</f>
        <v>Bench Press</v>
      </c>
      <c r="E88" s="253">
        <f>$G$9</f>
        <v>4</v>
      </c>
      <c r="F88" s="253">
        <f>MROUND($C$4*$H$9,$C$9)</f>
        <v>80</v>
      </c>
      <c r="G88" s="253">
        <f>$I$9</f>
        <v>4</v>
      </c>
      <c r="H88" s="253">
        <f>MROUND($C$4*$J$9,$C$9)</f>
        <v>80</v>
      </c>
      <c r="I88" s="253">
        <f>$K$9</f>
        <v>4</v>
      </c>
      <c r="J88" s="253">
        <f>MROUND($C$4*$L$9,$C$9)</f>
        <v>80</v>
      </c>
      <c r="K88" s="253">
        <f>$M$9</f>
        <v>4</v>
      </c>
      <c r="L88" s="253">
        <f>MROUND($C$4*$N$9,$C$9)</f>
        <v>80</v>
      </c>
      <c r="M88" s="253">
        <f>$O$9</f>
        <v>4</v>
      </c>
      <c r="N88" s="253">
        <f>MROUND($C$4*$P$9,$C$9)</f>
        <v>80</v>
      </c>
      <c r="O88" s="48"/>
      <c r="P88" s="48"/>
      <c r="Q88" s="120"/>
      <c r="R88" s="121"/>
      <c r="S88" s="121"/>
      <c r="T88" s="122"/>
      <c r="U88" s="13"/>
      <c r="V88" s="1"/>
    </row>
    <row r="89" spans="1:22" ht="18.75" customHeight="1" x14ac:dyDescent="0.25">
      <c r="A89" s="13"/>
      <c r="B89" s="307"/>
      <c r="C89" s="348"/>
      <c r="D89" s="245" t="str">
        <f>D17</f>
        <v>Seated OHP</v>
      </c>
      <c r="E89" s="245">
        <f>$G$10</f>
        <v>10</v>
      </c>
      <c r="F89" s="245">
        <f>MROUND($C$7*$H$10,$C$9)</f>
        <v>35</v>
      </c>
      <c r="G89" s="245">
        <f>$I$10</f>
        <v>10</v>
      </c>
      <c r="H89" s="245">
        <f>MROUND($C$7*$J$10,$C$9)</f>
        <v>35</v>
      </c>
      <c r="I89" s="245">
        <f>$K$10</f>
        <v>10</v>
      </c>
      <c r="J89" s="245">
        <f>MROUND($C$7*$L$10,$C$9)</f>
        <v>35</v>
      </c>
      <c r="K89" s="43"/>
      <c r="L89" s="43"/>
      <c r="M89" s="43"/>
      <c r="N89" s="43"/>
      <c r="O89" s="43"/>
      <c r="P89" s="43"/>
      <c r="Q89" s="123"/>
      <c r="R89" s="124"/>
      <c r="S89" s="124"/>
      <c r="T89" s="125"/>
      <c r="U89" s="13"/>
      <c r="V89" s="1"/>
    </row>
    <row r="90" spans="1:22" ht="18.75" customHeight="1" x14ac:dyDescent="0.25">
      <c r="A90" s="13"/>
      <c r="B90" s="307"/>
      <c r="C90" s="348"/>
      <c r="D90" s="245" t="str">
        <f>D54</f>
        <v>Dumbbell Bench Press</v>
      </c>
      <c r="E90" s="245">
        <v>8</v>
      </c>
      <c r="F90" s="44"/>
      <c r="G90" s="245">
        <v>8</v>
      </c>
      <c r="H90" s="44"/>
      <c r="I90" s="245">
        <v>8</v>
      </c>
      <c r="J90" s="44"/>
      <c r="K90" s="245">
        <v>8</v>
      </c>
      <c r="L90" s="44"/>
      <c r="M90" s="43"/>
      <c r="N90" s="43"/>
      <c r="O90" s="43"/>
      <c r="P90" s="43"/>
      <c r="Q90" s="295"/>
      <c r="R90" s="296"/>
      <c r="S90" s="296"/>
      <c r="T90" s="398"/>
      <c r="U90" s="13"/>
      <c r="V90" s="1"/>
    </row>
    <row r="91" spans="1:22" ht="18.75" customHeight="1" x14ac:dyDescent="0.25">
      <c r="A91" s="13"/>
      <c r="B91" s="307"/>
      <c r="C91" s="348"/>
      <c r="D91" s="245" t="str">
        <f>D55</f>
        <v>Lateral Cable Raise</v>
      </c>
      <c r="E91" s="245">
        <v>10</v>
      </c>
      <c r="F91" s="44"/>
      <c r="G91" s="245">
        <v>10</v>
      </c>
      <c r="H91" s="44"/>
      <c r="I91" s="148" t="s">
        <v>19</v>
      </c>
      <c r="J91" s="44"/>
      <c r="K91" s="43"/>
      <c r="L91" s="43"/>
      <c r="M91" s="43"/>
      <c r="N91" s="43"/>
      <c r="O91" s="43"/>
      <c r="P91" s="43"/>
      <c r="Q91" s="295" t="s">
        <v>18</v>
      </c>
      <c r="R91" s="296"/>
      <c r="S91" s="296"/>
      <c r="T91" s="256">
        <f>IFERROR(E88+G88+I88+E90+G90+I90+K90,"?")</f>
        <v>44</v>
      </c>
      <c r="U91" s="13"/>
      <c r="V91" s="1"/>
    </row>
    <row r="92" spans="1:22" ht="18.75" customHeight="1" x14ac:dyDescent="0.25">
      <c r="A92" s="13"/>
      <c r="B92" s="307"/>
      <c r="C92" s="348"/>
      <c r="D92" s="245" t="str">
        <f>D56</f>
        <v>Cable Rear Lateral Raise</v>
      </c>
      <c r="E92" s="245">
        <v>12</v>
      </c>
      <c r="F92" s="45"/>
      <c r="G92" s="245">
        <v>12</v>
      </c>
      <c r="H92" s="45"/>
      <c r="I92" s="148" t="s">
        <v>21</v>
      </c>
      <c r="J92" s="45"/>
      <c r="K92" s="43"/>
      <c r="L92" s="43"/>
      <c r="M92" s="43"/>
      <c r="N92" s="43"/>
      <c r="O92" s="43"/>
      <c r="P92" s="43"/>
      <c r="Q92" s="295" t="s">
        <v>20</v>
      </c>
      <c r="R92" s="296"/>
      <c r="S92" s="296"/>
      <c r="T92" s="256" t="str">
        <f>IFERROR(E89+G89+I89+E91+G91+I91+E92+G92+I92,"?")</f>
        <v>?</v>
      </c>
      <c r="U92" s="13"/>
      <c r="V92" s="1"/>
    </row>
    <row r="93" spans="1:22" ht="18.75" customHeight="1" thickBot="1" x14ac:dyDescent="0.3">
      <c r="A93" s="13"/>
      <c r="B93" s="307"/>
      <c r="C93" s="349"/>
      <c r="D93" s="252" t="str">
        <f t="shared" ref="D93" si="2">D57</f>
        <v>Cable Tricep Extensions</v>
      </c>
      <c r="E93" s="252">
        <v>12</v>
      </c>
      <c r="F93" s="55"/>
      <c r="G93" s="252">
        <v>12</v>
      </c>
      <c r="H93" s="55"/>
      <c r="I93" s="252">
        <v>12</v>
      </c>
      <c r="J93" s="55"/>
      <c r="K93" s="149" t="s">
        <v>21</v>
      </c>
      <c r="L93" s="55"/>
      <c r="M93" s="53"/>
      <c r="N93" s="53"/>
      <c r="O93" s="53"/>
      <c r="P93" s="53"/>
      <c r="Q93" s="354" t="s">
        <v>22</v>
      </c>
      <c r="R93" s="355"/>
      <c r="S93" s="355"/>
      <c r="T93" s="115" t="str">
        <f>IFERROR(E93+G93+I93+K93,"?")</f>
        <v>?</v>
      </c>
      <c r="U93" s="13"/>
      <c r="V93" s="1"/>
    </row>
    <row r="94" spans="1:22" ht="18.75" customHeight="1" x14ac:dyDescent="0.25">
      <c r="A94" s="13"/>
      <c r="B94" s="307"/>
      <c r="C94" s="297" t="s">
        <v>190</v>
      </c>
      <c r="D94" s="98" t="s">
        <v>23</v>
      </c>
      <c r="E94" s="137">
        <v>10</v>
      </c>
      <c r="F94" s="47"/>
      <c r="G94" s="137">
        <v>10</v>
      </c>
      <c r="H94" s="47"/>
      <c r="I94" s="137">
        <v>10</v>
      </c>
      <c r="J94" s="47"/>
      <c r="K94" s="48"/>
      <c r="L94" s="48"/>
      <c r="M94" s="48"/>
      <c r="N94" s="48"/>
      <c r="O94" s="48"/>
      <c r="P94" s="48"/>
      <c r="Q94" s="136"/>
      <c r="R94" s="137"/>
      <c r="S94" s="137"/>
      <c r="T94" s="49"/>
      <c r="U94" s="13"/>
      <c r="V94" s="1"/>
    </row>
    <row r="95" spans="1:22" ht="18.75" customHeight="1" x14ac:dyDescent="0.25">
      <c r="A95" s="13"/>
      <c r="B95" s="307"/>
      <c r="C95" s="298"/>
      <c r="D95" s="250" t="str">
        <f>START!$C$19</f>
        <v>Lat Pulldowns</v>
      </c>
      <c r="E95" s="250">
        <v>12</v>
      </c>
      <c r="F95" s="50"/>
      <c r="G95" s="250">
        <v>12</v>
      </c>
      <c r="H95" s="50"/>
      <c r="I95" s="250">
        <v>12</v>
      </c>
      <c r="J95" s="50"/>
      <c r="K95" s="148" t="s">
        <v>21</v>
      </c>
      <c r="L95" s="50"/>
      <c r="M95" s="43"/>
      <c r="N95" s="43"/>
      <c r="O95" s="43"/>
      <c r="P95" s="43"/>
      <c r="Q95" s="314" t="s">
        <v>24</v>
      </c>
      <c r="R95" s="315"/>
      <c r="S95" s="315"/>
      <c r="T95" s="51" t="str">
        <f>IFERROR(G95+I95+K95+E95+E96+G96+I96+K96,"?")</f>
        <v>?</v>
      </c>
      <c r="U95" s="13"/>
      <c r="V95" s="1"/>
    </row>
    <row r="96" spans="1:22" ht="18.75" customHeight="1" x14ac:dyDescent="0.25">
      <c r="A96" s="13"/>
      <c r="B96" s="307"/>
      <c r="C96" s="298"/>
      <c r="D96" s="250" t="str">
        <f>START!$C$21</f>
        <v>Machine Rows</v>
      </c>
      <c r="E96" s="250">
        <v>12</v>
      </c>
      <c r="F96" s="50"/>
      <c r="G96" s="250">
        <v>12</v>
      </c>
      <c r="H96" s="50"/>
      <c r="I96" s="250">
        <v>12</v>
      </c>
      <c r="J96" s="50"/>
      <c r="K96" s="148" t="s">
        <v>21</v>
      </c>
      <c r="L96" s="50"/>
      <c r="M96" s="43"/>
      <c r="N96" s="43"/>
      <c r="O96" s="43"/>
      <c r="P96" s="43"/>
      <c r="Q96" s="314" t="s">
        <v>25</v>
      </c>
      <c r="R96" s="315"/>
      <c r="S96" s="315"/>
      <c r="T96" s="51">
        <f>IFERROR(G94+I94+K94+E94,"?")</f>
        <v>30</v>
      </c>
      <c r="U96" s="13"/>
      <c r="V96" s="1"/>
    </row>
    <row r="97" spans="1:22" ht="18.75" customHeight="1" x14ac:dyDescent="0.25">
      <c r="A97" s="13"/>
      <c r="B97" s="307"/>
      <c r="C97" s="298"/>
      <c r="D97" s="250" t="str">
        <f>START!$C$25</f>
        <v>Dumbbell Shrugs</v>
      </c>
      <c r="E97" s="250">
        <v>12</v>
      </c>
      <c r="F97" s="50"/>
      <c r="G97" s="250">
        <v>12</v>
      </c>
      <c r="H97" s="50"/>
      <c r="I97" s="250">
        <v>12</v>
      </c>
      <c r="J97" s="50"/>
      <c r="K97" s="148" t="s">
        <v>21</v>
      </c>
      <c r="L97" s="50"/>
      <c r="M97" s="43"/>
      <c r="N97" s="43"/>
      <c r="O97" s="43"/>
      <c r="P97" s="43"/>
      <c r="Q97" s="314" t="s">
        <v>26</v>
      </c>
      <c r="R97" s="315"/>
      <c r="S97" s="315"/>
      <c r="T97" s="51" t="str">
        <f>IFERROR(E97+G97+I97+K97,"?")</f>
        <v>?</v>
      </c>
      <c r="U97" s="13"/>
      <c r="V97" s="1"/>
    </row>
    <row r="98" spans="1:22" ht="18.75" customHeight="1" thickBot="1" x14ac:dyDescent="0.3">
      <c r="A98" s="13"/>
      <c r="B98" s="307"/>
      <c r="C98" s="299"/>
      <c r="D98" s="243" t="str">
        <f>START!$C$23</f>
        <v>Dumbbell Curls</v>
      </c>
      <c r="E98" s="243">
        <v>12</v>
      </c>
      <c r="F98" s="52"/>
      <c r="G98" s="243">
        <v>12</v>
      </c>
      <c r="H98" s="52"/>
      <c r="I98" s="243">
        <v>12</v>
      </c>
      <c r="J98" s="52"/>
      <c r="K98" s="149" t="s">
        <v>21</v>
      </c>
      <c r="L98" s="52"/>
      <c r="M98" s="53"/>
      <c r="N98" s="53"/>
      <c r="O98" s="53"/>
      <c r="P98" s="53"/>
      <c r="Q98" s="293" t="s">
        <v>27</v>
      </c>
      <c r="R98" s="294"/>
      <c r="S98" s="294"/>
      <c r="T98" s="54" t="str">
        <f>IFERROR(E98+G98+I98+K98,"?")</f>
        <v>?</v>
      </c>
      <c r="U98" s="13"/>
      <c r="V98" s="1"/>
    </row>
    <row r="99" spans="1:22" ht="18.75" customHeight="1" x14ac:dyDescent="0.25">
      <c r="A99" s="13"/>
      <c r="B99" s="307"/>
      <c r="C99" s="290" t="s">
        <v>93</v>
      </c>
      <c r="D99" s="251" t="str">
        <f>D27</f>
        <v>Squat</v>
      </c>
      <c r="E99" s="251">
        <f>$G$9</f>
        <v>4</v>
      </c>
      <c r="F99" s="251">
        <f>MROUND($C$5*$H$9,$C$9)</f>
        <v>100</v>
      </c>
      <c r="G99" s="251">
        <f>$I$9</f>
        <v>4</v>
      </c>
      <c r="H99" s="251">
        <f>MROUND($C$5*$J$9,$C$9)</f>
        <v>100</v>
      </c>
      <c r="I99" s="251">
        <f>$K$9</f>
        <v>4</v>
      </c>
      <c r="J99" s="251">
        <f>MROUND($C$5*$L$9,$C$9)</f>
        <v>100</v>
      </c>
      <c r="K99" s="251">
        <f>$M$9</f>
        <v>4</v>
      </c>
      <c r="L99" s="251">
        <f>MROUND($C$5*$N$9,$C$9)</f>
        <v>100</v>
      </c>
      <c r="M99" s="251">
        <f>$O$9</f>
        <v>4</v>
      </c>
      <c r="N99" s="251">
        <f>MROUND($C$5*$P$9,$C$9)</f>
        <v>100</v>
      </c>
      <c r="O99" s="48"/>
      <c r="P99" s="48"/>
      <c r="Q99" s="130"/>
      <c r="R99" s="131"/>
      <c r="S99" s="131"/>
      <c r="T99" s="132"/>
      <c r="U99" s="13"/>
      <c r="V99" s="1"/>
    </row>
    <row r="100" spans="1:22" ht="18.75" customHeight="1" x14ac:dyDescent="0.25">
      <c r="A100" s="13"/>
      <c r="B100" s="307"/>
      <c r="C100" s="291"/>
      <c r="D100" s="247" t="str">
        <f>START!$C$26</f>
        <v>Leg Press</v>
      </c>
      <c r="E100" s="247">
        <v>10</v>
      </c>
      <c r="F100" s="44"/>
      <c r="G100" s="247">
        <v>10</v>
      </c>
      <c r="H100" s="44"/>
      <c r="I100" s="148" t="s">
        <v>19</v>
      </c>
      <c r="J100" s="44"/>
      <c r="K100" s="43"/>
      <c r="L100" s="43"/>
      <c r="M100" s="43"/>
      <c r="N100" s="43"/>
      <c r="O100" s="43"/>
      <c r="P100" s="43"/>
      <c r="Q100" s="179"/>
      <c r="R100" s="180"/>
      <c r="S100" s="180"/>
      <c r="T100" s="181"/>
      <c r="U100" s="13"/>
      <c r="V100" s="1"/>
    </row>
    <row r="101" spans="1:22" ht="18.75" customHeight="1" x14ac:dyDescent="0.25">
      <c r="A101" s="13"/>
      <c r="B101" s="307"/>
      <c r="C101" s="291"/>
      <c r="D101" s="247" t="str">
        <f>START!$C$28</f>
        <v>Lying Leg Curls</v>
      </c>
      <c r="E101" s="247">
        <v>12</v>
      </c>
      <c r="F101" s="44"/>
      <c r="G101" s="247">
        <v>12</v>
      </c>
      <c r="H101" s="44"/>
      <c r="I101" s="247">
        <v>12</v>
      </c>
      <c r="J101" s="44"/>
      <c r="K101" s="148" t="s">
        <v>21</v>
      </c>
      <c r="L101" s="44"/>
      <c r="M101" s="43"/>
      <c r="N101" s="43"/>
      <c r="O101" s="43"/>
      <c r="P101" s="43"/>
      <c r="Q101" s="310" t="s">
        <v>28</v>
      </c>
      <c r="R101" s="311"/>
      <c r="S101" s="311"/>
      <c r="T101" s="117" t="str">
        <f>IFERROR(E99+G99+I99+E100+G100+I100,"?")</f>
        <v>?</v>
      </c>
      <c r="U101" s="13"/>
      <c r="V101" s="1"/>
    </row>
    <row r="102" spans="1:22" ht="18.75" customHeight="1" x14ac:dyDescent="0.25">
      <c r="A102" s="13"/>
      <c r="B102" s="307"/>
      <c r="C102" s="291"/>
      <c r="D102" s="247" t="str">
        <f>START!$C$30</f>
        <v>Standing Calve Raises</v>
      </c>
      <c r="E102" s="247">
        <v>12</v>
      </c>
      <c r="F102" s="44"/>
      <c r="G102" s="247">
        <v>12</v>
      </c>
      <c r="H102" s="44"/>
      <c r="I102" s="247">
        <v>12</v>
      </c>
      <c r="J102" s="44"/>
      <c r="K102" s="148" t="s">
        <v>21</v>
      </c>
      <c r="L102" s="44"/>
      <c r="M102" s="43"/>
      <c r="N102" s="43"/>
      <c r="O102" s="43"/>
      <c r="P102" s="43"/>
      <c r="Q102" s="310" t="s">
        <v>29</v>
      </c>
      <c r="R102" s="311"/>
      <c r="S102" s="311"/>
      <c r="T102" s="117" t="str">
        <f>IFERROR(E101+G101+I101+K101,"?")</f>
        <v>?</v>
      </c>
      <c r="U102" s="13"/>
      <c r="V102" s="1"/>
    </row>
    <row r="103" spans="1:22" ht="18.75" customHeight="1" thickBot="1" x14ac:dyDescent="0.3">
      <c r="A103" s="13"/>
      <c r="B103" s="307"/>
      <c r="C103" s="292"/>
      <c r="D103" s="249"/>
      <c r="E103" s="249"/>
      <c r="F103" s="249"/>
      <c r="G103" s="249"/>
      <c r="H103" s="249"/>
      <c r="I103" s="249"/>
      <c r="J103" s="249"/>
      <c r="K103" s="249"/>
      <c r="L103" s="249"/>
      <c r="M103" s="53"/>
      <c r="N103" s="53"/>
      <c r="O103" s="53"/>
      <c r="P103" s="53"/>
      <c r="Q103" s="312" t="s">
        <v>30</v>
      </c>
      <c r="R103" s="313"/>
      <c r="S103" s="313"/>
      <c r="T103" s="118" t="str">
        <f>IFERROR(E102+G102+I102+K102,"?")</f>
        <v>?</v>
      </c>
      <c r="U103" s="13"/>
      <c r="V103" s="1"/>
    </row>
    <row r="104" spans="1:22" ht="18.75" customHeight="1" x14ac:dyDescent="0.25">
      <c r="A104" s="13"/>
      <c r="B104" s="307"/>
      <c r="C104" s="345" t="s">
        <v>31</v>
      </c>
      <c r="D104" s="345"/>
      <c r="E104" s="345"/>
      <c r="F104" s="345"/>
      <c r="G104" s="345"/>
      <c r="H104" s="345"/>
      <c r="I104" s="345"/>
      <c r="J104" s="345"/>
      <c r="K104" s="345"/>
      <c r="L104" s="345"/>
      <c r="M104" s="345"/>
      <c r="N104" s="345"/>
      <c r="O104" s="345"/>
      <c r="P104" s="345"/>
      <c r="Q104" s="345"/>
      <c r="R104" s="345"/>
      <c r="S104" s="345"/>
      <c r="T104" s="346"/>
      <c r="U104" s="13"/>
      <c r="V104" s="1"/>
    </row>
    <row r="105" spans="1:22" ht="18.75" customHeight="1" thickBot="1" x14ac:dyDescent="0.3">
      <c r="A105" s="13"/>
      <c r="B105" s="307"/>
      <c r="C105" s="345"/>
      <c r="D105" s="345"/>
      <c r="E105" s="345"/>
      <c r="F105" s="345"/>
      <c r="G105" s="345"/>
      <c r="H105" s="345"/>
      <c r="I105" s="345"/>
      <c r="J105" s="345"/>
      <c r="K105" s="345"/>
      <c r="L105" s="345"/>
      <c r="M105" s="345"/>
      <c r="N105" s="345"/>
      <c r="O105" s="345"/>
      <c r="P105" s="345"/>
      <c r="Q105" s="345"/>
      <c r="R105" s="345"/>
      <c r="S105" s="345"/>
      <c r="T105" s="346"/>
      <c r="U105" s="13"/>
      <c r="V105" s="1"/>
    </row>
    <row r="106" spans="1:22" ht="18.75" customHeight="1" x14ac:dyDescent="0.25">
      <c r="A106" s="13"/>
      <c r="B106" s="307"/>
      <c r="C106" s="347" t="s">
        <v>32</v>
      </c>
      <c r="D106" s="253" t="str">
        <f>D17</f>
        <v>Seated OHP</v>
      </c>
      <c r="E106" s="253">
        <f>$G$9</f>
        <v>4</v>
      </c>
      <c r="F106" s="253">
        <f>MROUND($C$7*$H$9,$C$9)</f>
        <v>50</v>
      </c>
      <c r="G106" s="253">
        <f>$I$9</f>
        <v>4</v>
      </c>
      <c r="H106" s="253">
        <f>MROUND($C$7*$J$9,$C$9)</f>
        <v>50</v>
      </c>
      <c r="I106" s="253">
        <f>$K$9</f>
        <v>4</v>
      </c>
      <c r="J106" s="253">
        <f>MROUND($C$7*$L$9,$C$9)</f>
        <v>50</v>
      </c>
      <c r="K106" s="253">
        <f>$M$9</f>
        <v>4</v>
      </c>
      <c r="L106" s="253">
        <f>MROUND($C$7*$N$9,$C$9)</f>
        <v>50</v>
      </c>
      <c r="M106" s="253">
        <f>$O$9</f>
        <v>4</v>
      </c>
      <c r="N106" s="253">
        <f>MROUND($C$7*$P$9,$C$9)</f>
        <v>50</v>
      </c>
      <c r="O106" s="48"/>
      <c r="P106" s="48"/>
      <c r="Q106" s="120"/>
      <c r="R106" s="121"/>
      <c r="S106" s="121"/>
      <c r="T106" s="122"/>
      <c r="U106" s="13"/>
      <c r="V106" s="1"/>
    </row>
    <row r="107" spans="1:22" ht="18.75" customHeight="1" x14ac:dyDescent="0.25">
      <c r="A107" s="13"/>
      <c r="B107" s="307"/>
      <c r="C107" s="363"/>
      <c r="D107" s="245" t="str">
        <f>START!$C$11</f>
        <v>Incline Bench Press</v>
      </c>
      <c r="E107" s="245">
        <f>$G$4</f>
        <v>10</v>
      </c>
      <c r="F107" s="245">
        <f>IF(D35="Bench Press",MROUND($C$4*$H$8,$C$9),MROUND($C$4*$H$8*85%,$C$9))</f>
        <v>50</v>
      </c>
      <c r="G107" s="245">
        <f>$I$4</f>
        <v>10</v>
      </c>
      <c r="H107" s="245">
        <f>IF(D35="Bench Press",MROUND($C$4*$J$8,$C$9),MROUND($C$4*$J$8*85%,$C$9))</f>
        <v>50</v>
      </c>
      <c r="I107" s="245">
        <f>$K$4</f>
        <v>10</v>
      </c>
      <c r="J107" s="245">
        <f>IF(D35="Bench Press",MROUND($C$4*$L$8,$C$9),MROUND($C$4*$L$8*85%,$C$9))</f>
        <v>50</v>
      </c>
      <c r="K107" s="43"/>
      <c r="L107" s="43"/>
      <c r="M107" s="43"/>
      <c r="N107" s="43"/>
      <c r="O107" s="43"/>
      <c r="P107" s="43"/>
      <c r="Q107" s="123"/>
      <c r="R107" s="124"/>
      <c r="S107" s="124"/>
      <c r="T107" s="125"/>
      <c r="U107" s="13"/>
      <c r="V107" s="1"/>
    </row>
    <row r="108" spans="1:22" ht="18.75" customHeight="1" x14ac:dyDescent="0.25">
      <c r="A108" s="13"/>
      <c r="B108" s="307"/>
      <c r="C108" s="363"/>
      <c r="D108" s="245" t="str">
        <f>START!$C$15</f>
        <v>Lateral Dumbbell Raise</v>
      </c>
      <c r="E108" s="245">
        <v>10</v>
      </c>
      <c r="F108" s="44"/>
      <c r="G108" s="245">
        <v>10</v>
      </c>
      <c r="H108" s="44"/>
      <c r="I108" s="245">
        <v>10</v>
      </c>
      <c r="J108" s="44"/>
      <c r="K108" s="148" t="s">
        <v>19</v>
      </c>
      <c r="L108" s="44"/>
      <c r="M108" s="43"/>
      <c r="N108" s="43"/>
      <c r="O108" s="43"/>
      <c r="P108" s="43"/>
      <c r="Q108" s="295" t="s">
        <v>18</v>
      </c>
      <c r="R108" s="296"/>
      <c r="S108" s="296"/>
      <c r="T108" s="256" t="str">
        <f>IFERROR(E107+G107+I107+E109+G109+I109+K109,"?")</f>
        <v>?</v>
      </c>
      <c r="U108" s="13"/>
      <c r="V108" s="1"/>
    </row>
    <row r="109" spans="1:22" ht="18.75" customHeight="1" x14ac:dyDescent="0.25">
      <c r="A109" s="13"/>
      <c r="B109" s="307"/>
      <c r="C109" s="363"/>
      <c r="D109" s="245" t="str">
        <f>START!$C$12</f>
        <v>Cable Crossovers</v>
      </c>
      <c r="E109" s="245">
        <v>12</v>
      </c>
      <c r="F109" s="44"/>
      <c r="G109" s="245">
        <v>12</v>
      </c>
      <c r="H109" s="44"/>
      <c r="I109" s="245">
        <v>12</v>
      </c>
      <c r="J109" s="44"/>
      <c r="K109" s="148" t="s">
        <v>21</v>
      </c>
      <c r="L109" s="44"/>
      <c r="M109" s="43"/>
      <c r="N109" s="43"/>
      <c r="O109" s="43"/>
      <c r="P109" s="43"/>
      <c r="Q109" s="295" t="s">
        <v>20</v>
      </c>
      <c r="R109" s="296"/>
      <c r="S109" s="296"/>
      <c r="T109" s="256" t="str">
        <f>IFERROR(E106+G106+I106+E108+G108+I108+K108,"?")</f>
        <v>?</v>
      </c>
      <c r="U109" s="13"/>
      <c r="V109" s="1"/>
    </row>
    <row r="110" spans="1:22" ht="18.75" customHeight="1" thickBot="1" x14ac:dyDescent="0.3">
      <c r="A110" s="13"/>
      <c r="B110" s="307"/>
      <c r="C110" s="364"/>
      <c r="D110" s="252" t="str">
        <f>START!$C$13</f>
        <v>Dips</v>
      </c>
      <c r="E110" s="252">
        <v>12</v>
      </c>
      <c r="F110" s="52"/>
      <c r="G110" s="252">
        <v>12</v>
      </c>
      <c r="H110" s="52"/>
      <c r="I110" s="252">
        <v>12</v>
      </c>
      <c r="J110" s="52"/>
      <c r="K110" s="149" t="s">
        <v>21</v>
      </c>
      <c r="L110" s="52"/>
      <c r="M110" s="53"/>
      <c r="N110" s="53"/>
      <c r="O110" s="53"/>
      <c r="P110" s="53"/>
      <c r="Q110" s="354" t="s">
        <v>22</v>
      </c>
      <c r="R110" s="355"/>
      <c r="S110" s="355"/>
      <c r="T110" s="115" t="str">
        <f>IFERROR(E110+G110+I110+K110,"?")</f>
        <v>?</v>
      </c>
      <c r="U110" s="13"/>
      <c r="V110" s="1"/>
    </row>
    <row r="111" spans="1:22" ht="18.75" customHeight="1" x14ac:dyDescent="0.25">
      <c r="A111" s="13"/>
      <c r="B111" s="307"/>
      <c r="C111" s="297" t="s">
        <v>191</v>
      </c>
      <c r="D111" s="137" t="str">
        <f>START!$F$11</f>
        <v>Deadlift</v>
      </c>
      <c r="E111" s="137">
        <f>$G$9</f>
        <v>4</v>
      </c>
      <c r="F111" s="137">
        <f>MROUND($C$6*$H$9,$C$9)</f>
        <v>105</v>
      </c>
      <c r="G111" s="137">
        <f>$I$9</f>
        <v>4</v>
      </c>
      <c r="H111" s="137">
        <f>MROUND($C$6*$J$9,$C$9)</f>
        <v>105</v>
      </c>
      <c r="I111" s="137">
        <f>$K$9</f>
        <v>4</v>
      </c>
      <c r="J111" s="137">
        <f>MROUND($C$6*$L$9,$C$9)</f>
        <v>105</v>
      </c>
      <c r="K111" s="137">
        <f>$M$9</f>
        <v>4</v>
      </c>
      <c r="L111" s="137">
        <f>MROUND($C$6*$N$9,$C$9)</f>
        <v>105</v>
      </c>
      <c r="M111" s="137">
        <f>$O$9</f>
        <v>4</v>
      </c>
      <c r="N111" s="137">
        <f>MROUND($C$6*$P$9,$C$9)</f>
        <v>105</v>
      </c>
      <c r="O111" s="48"/>
      <c r="P111" s="48"/>
      <c r="Q111" s="182"/>
      <c r="R111" s="183"/>
      <c r="S111" s="183"/>
      <c r="T111" s="184"/>
      <c r="U111" s="13"/>
      <c r="V111" s="1"/>
    </row>
    <row r="112" spans="1:22" ht="18.75" customHeight="1" x14ac:dyDescent="0.25">
      <c r="A112" s="13"/>
      <c r="B112" s="307"/>
      <c r="C112" s="298"/>
      <c r="D112" s="250" t="str">
        <f>START!$C$24</f>
        <v>Barbell Shrugs</v>
      </c>
      <c r="E112" s="250">
        <v>8</v>
      </c>
      <c r="F112" s="44"/>
      <c r="G112" s="250">
        <v>8</v>
      </c>
      <c r="H112" s="44"/>
      <c r="I112" s="250">
        <v>8</v>
      </c>
      <c r="J112" s="44"/>
      <c r="K112" s="43"/>
      <c r="L112" s="43"/>
      <c r="M112" s="43"/>
      <c r="N112" s="43"/>
      <c r="O112" s="43"/>
      <c r="P112" s="43"/>
      <c r="Q112" s="185"/>
      <c r="R112" s="186"/>
      <c r="S112" s="186"/>
      <c r="T112" s="187"/>
      <c r="U112" s="13"/>
      <c r="V112" s="1"/>
    </row>
    <row r="113" spans="1:22" ht="18.75" customHeight="1" x14ac:dyDescent="0.25">
      <c r="A113" s="13"/>
      <c r="B113" s="307"/>
      <c r="C113" s="298"/>
      <c r="D113" s="250" t="str">
        <f>START!$C$18</f>
        <v>Pull-Ups</v>
      </c>
      <c r="E113" s="250">
        <v>10</v>
      </c>
      <c r="F113" s="44"/>
      <c r="G113" s="148" t="s">
        <v>19</v>
      </c>
      <c r="H113" s="44"/>
      <c r="I113" s="43"/>
      <c r="J113" s="43"/>
      <c r="K113" s="43"/>
      <c r="L113" s="43"/>
      <c r="M113" s="43"/>
      <c r="N113" s="43"/>
      <c r="O113" s="43"/>
      <c r="P113" s="43"/>
      <c r="Q113" s="316" t="s">
        <v>24</v>
      </c>
      <c r="R113" s="315"/>
      <c r="S113" s="315"/>
      <c r="T113" s="51" t="str">
        <f>IFERROR(+G114+E114+E113+G113,"?")</f>
        <v>?</v>
      </c>
      <c r="U113" s="13"/>
      <c r="V113" s="1"/>
    </row>
    <row r="114" spans="1:22" ht="18.75" customHeight="1" x14ac:dyDescent="0.25">
      <c r="A114" s="13"/>
      <c r="B114" s="307"/>
      <c r="C114" s="298"/>
      <c r="D114" s="250" t="str">
        <f>START!$C$20</f>
        <v>T-Bar Rows</v>
      </c>
      <c r="E114" s="250">
        <v>10</v>
      </c>
      <c r="F114" s="44"/>
      <c r="G114" s="148" t="s">
        <v>19</v>
      </c>
      <c r="H114" s="44"/>
      <c r="I114" s="43"/>
      <c r="J114" s="43"/>
      <c r="K114" s="43"/>
      <c r="L114" s="43"/>
      <c r="M114" s="43"/>
      <c r="N114" s="43"/>
      <c r="O114" s="43"/>
      <c r="P114" s="43"/>
      <c r="Q114" s="314" t="s">
        <v>26</v>
      </c>
      <c r="R114" s="315"/>
      <c r="S114" s="315"/>
      <c r="T114" s="51">
        <f>IFERROR(E112+G112+I112,"?")</f>
        <v>24</v>
      </c>
      <c r="U114" s="13"/>
      <c r="V114" s="1"/>
    </row>
    <row r="115" spans="1:22" ht="18.75" customHeight="1" thickBot="1" x14ac:dyDescent="0.3">
      <c r="A115" s="13"/>
      <c r="B115" s="307"/>
      <c r="C115" s="299"/>
      <c r="D115" s="243" t="str">
        <f>START!$C$22</f>
        <v>Preacher Curls</v>
      </c>
      <c r="E115" s="243">
        <v>12</v>
      </c>
      <c r="F115" s="52"/>
      <c r="G115" s="243">
        <v>12</v>
      </c>
      <c r="H115" s="52"/>
      <c r="I115" s="243">
        <v>12</v>
      </c>
      <c r="J115" s="52"/>
      <c r="K115" s="149" t="s">
        <v>21</v>
      </c>
      <c r="L115" s="52"/>
      <c r="M115" s="53"/>
      <c r="N115" s="53"/>
      <c r="O115" s="53"/>
      <c r="P115" s="53"/>
      <c r="Q115" s="293" t="s">
        <v>27</v>
      </c>
      <c r="R115" s="294"/>
      <c r="S115" s="294"/>
      <c r="T115" s="54" t="str">
        <f>IFERROR(E115+G115+I115+K115,"?")</f>
        <v>?</v>
      </c>
      <c r="U115" s="13"/>
      <c r="V115" s="1"/>
    </row>
    <row r="116" spans="1:22" ht="18.75" customHeight="1" x14ac:dyDescent="0.25">
      <c r="A116" s="13"/>
      <c r="B116" s="307"/>
      <c r="C116" s="290" t="s">
        <v>94</v>
      </c>
      <c r="D116" s="251" t="str">
        <f>D27</f>
        <v>Squat</v>
      </c>
      <c r="E116" s="251">
        <f>$G$10</f>
        <v>10</v>
      </c>
      <c r="F116" s="251">
        <f>MROUND($C$5*$H$10,$C$9)</f>
        <v>70</v>
      </c>
      <c r="G116" s="251">
        <f>$I$10</f>
        <v>10</v>
      </c>
      <c r="H116" s="251">
        <f>MROUND($C$5*$J$10,$C$9)</f>
        <v>70</v>
      </c>
      <c r="I116" s="251">
        <f>$K$10</f>
        <v>10</v>
      </c>
      <c r="J116" s="251">
        <f>MROUND($C$5*$L$10,$C$9)</f>
        <v>70</v>
      </c>
      <c r="K116" s="48"/>
      <c r="L116" s="48"/>
      <c r="M116" s="48"/>
      <c r="N116" s="48"/>
      <c r="O116" s="48"/>
      <c r="P116" s="48"/>
      <c r="Q116" s="336"/>
      <c r="R116" s="337"/>
      <c r="S116" s="337"/>
      <c r="T116" s="129"/>
      <c r="U116" s="13"/>
      <c r="V116" s="1"/>
    </row>
    <row r="117" spans="1:22" ht="18.75" customHeight="1" x14ac:dyDescent="0.25">
      <c r="A117" s="13"/>
      <c r="B117" s="307"/>
      <c r="C117" s="291"/>
      <c r="D117" s="247" t="str">
        <f>START!$C$29</f>
        <v>Stiff-Leg Deadlifts</v>
      </c>
      <c r="E117" s="247">
        <v>10</v>
      </c>
      <c r="F117" s="44"/>
      <c r="G117" s="247">
        <v>10</v>
      </c>
      <c r="H117" s="44"/>
      <c r="I117" s="148" t="s">
        <v>19</v>
      </c>
      <c r="J117" s="44"/>
      <c r="K117" s="43"/>
      <c r="L117" s="43"/>
      <c r="M117" s="43"/>
      <c r="N117" s="43"/>
      <c r="O117" s="43"/>
      <c r="P117" s="43"/>
      <c r="Q117" s="310" t="s">
        <v>28</v>
      </c>
      <c r="R117" s="311"/>
      <c r="S117" s="311"/>
      <c r="T117" s="117" t="str">
        <f>IFERROR(G118+I118+K118+E116+G116+I116+E118,"?")</f>
        <v>?</v>
      </c>
      <c r="U117" s="13"/>
      <c r="V117" s="1"/>
    </row>
    <row r="118" spans="1:22" ht="18.75" customHeight="1" x14ac:dyDescent="0.25">
      <c r="A118" s="13"/>
      <c r="B118" s="307"/>
      <c r="C118" s="291"/>
      <c r="D118" s="247" t="str">
        <f>START!$C$27</f>
        <v>Leg Extensions</v>
      </c>
      <c r="E118" s="247">
        <v>12</v>
      </c>
      <c r="F118" s="44"/>
      <c r="G118" s="247">
        <v>12</v>
      </c>
      <c r="H118" s="44"/>
      <c r="I118" s="247">
        <v>12</v>
      </c>
      <c r="J118" s="44"/>
      <c r="K118" s="148" t="s">
        <v>21</v>
      </c>
      <c r="L118" s="44"/>
      <c r="M118" s="43"/>
      <c r="N118" s="43"/>
      <c r="O118" s="43"/>
      <c r="P118" s="43"/>
      <c r="Q118" s="310" t="s">
        <v>29</v>
      </c>
      <c r="R118" s="311"/>
      <c r="S118" s="311"/>
      <c r="T118" s="117" t="str">
        <f>IFERROR(E119+G119+I119+K119+E117+G117+I117+K117,"?")</f>
        <v>?</v>
      </c>
      <c r="U118" s="13"/>
      <c r="V118" s="1"/>
    </row>
    <row r="119" spans="1:22" ht="18.75" customHeight="1" x14ac:dyDescent="0.25">
      <c r="A119" s="13"/>
      <c r="B119" s="307"/>
      <c r="C119" s="291"/>
      <c r="D119" s="247" t="str">
        <f>START!$C$28</f>
        <v>Lying Leg Curls</v>
      </c>
      <c r="E119" s="247">
        <v>12</v>
      </c>
      <c r="F119" s="44"/>
      <c r="G119" s="247">
        <v>12</v>
      </c>
      <c r="H119" s="44"/>
      <c r="I119" s="247">
        <v>12</v>
      </c>
      <c r="J119" s="45"/>
      <c r="K119" s="148" t="s">
        <v>21</v>
      </c>
      <c r="L119" s="45"/>
      <c r="M119" s="43"/>
      <c r="N119" s="43"/>
      <c r="O119" s="43"/>
      <c r="P119" s="43"/>
      <c r="Q119" s="310" t="s">
        <v>30</v>
      </c>
      <c r="R119" s="311"/>
      <c r="S119" s="311"/>
      <c r="T119" s="117" t="str">
        <f>IFERROR(E120+G120+I120+K120,"?")</f>
        <v>?</v>
      </c>
      <c r="U119" s="13"/>
      <c r="V119" s="1"/>
    </row>
    <row r="120" spans="1:22" ht="18.75" customHeight="1" thickBot="1" x14ac:dyDescent="0.3">
      <c r="A120" s="13"/>
      <c r="B120" s="307"/>
      <c r="C120" s="292"/>
      <c r="D120" s="249" t="str">
        <f>START!$C$30</f>
        <v>Standing Calve Raises</v>
      </c>
      <c r="E120" s="249">
        <v>12</v>
      </c>
      <c r="F120" s="55"/>
      <c r="G120" s="249">
        <v>12</v>
      </c>
      <c r="H120" s="55"/>
      <c r="I120" s="249">
        <v>12</v>
      </c>
      <c r="J120" s="55"/>
      <c r="K120" s="149" t="s">
        <v>21</v>
      </c>
      <c r="L120" s="55"/>
      <c r="M120" s="53"/>
      <c r="N120" s="53"/>
      <c r="O120" s="53"/>
      <c r="P120" s="53"/>
      <c r="Q120" s="248"/>
      <c r="R120" s="249"/>
      <c r="S120" s="249"/>
      <c r="T120" s="118"/>
      <c r="U120" s="13"/>
      <c r="V120" s="1"/>
    </row>
    <row r="121" spans="1:22" ht="18.75" customHeight="1" x14ac:dyDescent="0.25">
      <c r="A121" s="13"/>
      <c r="B121" s="307"/>
      <c r="C121" s="344" t="s">
        <v>31</v>
      </c>
      <c r="D121" s="345"/>
      <c r="E121" s="345"/>
      <c r="F121" s="345"/>
      <c r="G121" s="345"/>
      <c r="H121" s="345"/>
      <c r="I121" s="345"/>
      <c r="J121" s="345"/>
      <c r="K121" s="345"/>
      <c r="L121" s="345"/>
      <c r="M121" s="345"/>
      <c r="N121" s="345"/>
      <c r="O121" s="345"/>
      <c r="P121" s="345"/>
      <c r="Q121" s="345"/>
      <c r="R121" s="345"/>
      <c r="S121" s="345"/>
      <c r="T121" s="346"/>
      <c r="U121" s="13"/>
      <c r="V121" s="1"/>
    </row>
    <row r="122" spans="1:22" ht="18.75" customHeight="1" thickBot="1" x14ac:dyDescent="0.3">
      <c r="A122" s="13"/>
      <c r="B122" s="308"/>
      <c r="C122" s="341"/>
      <c r="D122" s="342"/>
      <c r="E122" s="342"/>
      <c r="F122" s="342"/>
      <c r="G122" s="342"/>
      <c r="H122" s="342"/>
      <c r="I122" s="342"/>
      <c r="J122" s="342"/>
      <c r="K122" s="342"/>
      <c r="L122" s="342"/>
      <c r="M122" s="342"/>
      <c r="N122" s="342"/>
      <c r="O122" s="342"/>
      <c r="P122" s="342"/>
      <c r="Q122" s="342"/>
      <c r="R122" s="342"/>
      <c r="S122" s="342"/>
      <c r="T122" s="343"/>
      <c r="U122" s="13"/>
      <c r="V122" s="1"/>
    </row>
    <row r="123" spans="1:22" ht="18.75" customHeight="1" thickBot="1" x14ac:dyDescent="0.35">
      <c r="A123" s="13"/>
      <c r="B123" s="57" t="s">
        <v>114</v>
      </c>
      <c r="C123" s="246" t="s">
        <v>15</v>
      </c>
      <c r="D123" s="246" t="s">
        <v>16</v>
      </c>
      <c r="E123" s="309" t="s">
        <v>0</v>
      </c>
      <c r="F123" s="309"/>
      <c r="G123" s="309" t="s">
        <v>1</v>
      </c>
      <c r="H123" s="309"/>
      <c r="I123" s="309" t="s">
        <v>2</v>
      </c>
      <c r="J123" s="309"/>
      <c r="K123" s="309" t="s">
        <v>3</v>
      </c>
      <c r="L123" s="309"/>
      <c r="M123" s="309" t="s">
        <v>4</v>
      </c>
      <c r="N123" s="309"/>
      <c r="O123" s="309" t="s">
        <v>5</v>
      </c>
      <c r="P123" s="309"/>
      <c r="Q123" s="309"/>
      <c r="R123" s="309"/>
      <c r="S123" s="309"/>
      <c r="T123" s="335"/>
      <c r="U123" s="13"/>
      <c r="V123" s="1"/>
    </row>
    <row r="124" spans="1:22" ht="18.75" customHeight="1" x14ac:dyDescent="0.25">
      <c r="A124" s="13"/>
      <c r="B124" s="306" t="s">
        <v>118</v>
      </c>
      <c r="C124" s="347" t="s">
        <v>92</v>
      </c>
      <c r="D124" s="253" t="str">
        <f>D16</f>
        <v>Bench Press</v>
      </c>
      <c r="E124" s="151" t="str">
        <f>$G$11</f>
        <v>2+</v>
      </c>
      <c r="F124" s="253">
        <f>MROUND($C$4*$H$11,$C$9)</f>
        <v>85</v>
      </c>
      <c r="G124" s="253">
        <f>$I$11</f>
        <v>2</v>
      </c>
      <c r="H124" s="253">
        <f>MROUND($C$4*$J$11,$C$9)</f>
        <v>85</v>
      </c>
      <c r="I124" s="253">
        <f>$K$11</f>
        <v>2</v>
      </c>
      <c r="J124" s="253">
        <f>MROUND($C$4*$L$11,$C$9)</f>
        <v>80</v>
      </c>
      <c r="K124" s="253">
        <f>$M$11</f>
        <v>2</v>
      </c>
      <c r="L124" s="253">
        <f>MROUND($C$4*$N$11,$C$9)</f>
        <v>80</v>
      </c>
      <c r="M124" s="253">
        <f>$O$11</f>
        <v>2</v>
      </c>
      <c r="N124" s="253">
        <f>MROUND($C$4*$P$11,$C$9)</f>
        <v>80</v>
      </c>
      <c r="O124" s="253">
        <f>$Q$11</f>
        <v>2</v>
      </c>
      <c r="P124" s="253">
        <f>MROUND($C$4*$R$11,$C$9)</f>
        <v>80</v>
      </c>
      <c r="Q124" s="350" t="s">
        <v>11</v>
      </c>
      <c r="R124" s="351"/>
      <c r="S124" s="321" t="str">
        <f>IFERROR(F124/VLOOKUP(E124,Config!$C:$G,5,FALSE),"?")</f>
        <v>?</v>
      </c>
      <c r="T124" s="322"/>
      <c r="U124" s="13"/>
      <c r="V124" s="1"/>
    </row>
    <row r="125" spans="1:22" ht="18.75" customHeight="1" thickBot="1" x14ac:dyDescent="0.3">
      <c r="A125" s="13"/>
      <c r="B125" s="307"/>
      <c r="C125" s="348"/>
      <c r="D125" s="245" t="str">
        <f>D17</f>
        <v>Seated OHP</v>
      </c>
      <c r="E125" s="245">
        <f>$G$10</f>
        <v>10</v>
      </c>
      <c r="F125" s="245">
        <f>MROUND($C$7*$H$10,$C$9)</f>
        <v>35</v>
      </c>
      <c r="G125" s="245">
        <f>$I$10</f>
        <v>10</v>
      </c>
      <c r="H125" s="245">
        <f>MROUND($C$7*$J$10,$C$9)</f>
        <v>35</v>
      </c>
      <c r="I125" s="245">
        <f>$K$10</f>
        <v>10</v>
      </c>
      <c r="J125" s="245">
        <f>MROUND($C$7*$L$10,$C$9)</f>
        <v>35</v>
      </c>
      <c r="K125" s="43"/>
      <c r="L125" s="43"/>
      <c r="M125" s="43"/>
      <c r="N125" s="43"/>
      <c r="O125" s="43"/>
      <c r="P125" s="43"/>
      <c r="Q125" s="352"/>
      <c r="R125" s="353"/>
      <c r="S125" s="323"/>
      <c r="T125" s="324"/>
      <c r="U125" s="13"/>
      <c r="V125" s="1"/>
    </row>
    <row r="126" spans="1:22" ht="18.75" customHeight="1" x14ac:dyDescent="0.25">
      <c r="A126" s="13"/>
      <c r="B126" s="307"/>
      <c r="C126" s="348"/>
      <c r="D126" s="245" t="str">
        <f>D90</f>
        <v>Dumbbell Bench Press</v>
      </c>
      <c r="E126" s="245">
        <v>8</v>
      </c>
      <c r="F126" s="44"/>
      <c r="G126" s="245">
        <v>8</v>
      </c>
      <c r="H126" s="44"/>
      <c r="I126" s="245">
        <v>8</v>
      </c>
      <c r="J126" s="44"/>
      <c r="K126" s="245">
        <v>8</v>
      </c>
      <c r="L126" s="44"/>
      <c r="M126" s="43"/>
      <c r="N126" s="43"/>
      <c r="O126" s="43"/>
      <c r="P126" s="43"/>
      <c r="Q126" s="360"/>
      <c r="R126" s="361"/>
      <c r="S126" s="361"/>
      <c r="T126" s="362"/>
      <c r="U126" s="13"/>
      <c r="V126" s="1"/>
    </row>
    <row r="127" spans="1:22" ht="18.75" customHeight="1" x14ac:dyDescent="0.25">
      <c r="A127" s="13"/>
      <c r="B127" s="307"/>
      <c r="C127" s="348"/>
      <c r="D127" s="245" t="str">
        <f t="shared" ref="D127:D129" si="3">D91</f>
        <v>Lateral Cable Raise</v>
      </c>
      <c r="E127" s="245">
        <v>10</v>
      </c>
      <c r="F127" s="44"/>
      <c r="G127" s="245">
        <v>10</v>
      </c>
      <c r="H127" s="44"/>
      <c r="I127" s="148" t="s">
        <v>19</v>
      </c>
      <c r="J127" s="44"/>
      <c r="K127" s="43"/>
      <c r="L127" s="43"/>
      <c r="M127" s="43"/>
      <c r="N127" s="43"/>
      <c r="O127" s="43"/>
      <c r="P127" s="43"/>
      <c r="Q127" s="295" t="s">
        <v>18</v>
      </c>
      <c r="R127" s="296"/>
      <c r="S127" s="296"/>
      <c r="T127" s="256" t="str">
        <f>IFERROR(E124+G124+I124+E126+G126+I126+K126,"?")</f>
        <v>?</v>
      </c>
      <c r="U127" s="13"/>
      <c r="V127" s="1"/>
    </row>
    <row r="128" spans="1:22" ht="18.75" customHeight="1" x14ac:dyDescent="0.25">
      <c r="A128" s="13"/>
      <c r="B128" s="307"/>
      <c r="C128" s="348"/>
      <c r="D128" s="245" t="str">
        <f t="shared" si="3"/>
        <v>Cable Rear Lateral Raise</v>
      </c>
      <c r="E128" s="245">
        <v>12</v>
      </c>
      <c r="F128" s="45"/>
      <c r="G128" s="245">
        <v>12</v>
      </c>
      <c r="H128" s="45"/>
      <c r="I128" s="148" t="s">
        <v>21</v>
      </c>
      <c r="J128" s="45"/>
      <c r="K128" s="43"/>
      <c r="L128" s="43"/>
      <c r="M128" s="43"/>
      <c r="N128" s="43"/>
      <c r="O128" s="43"/>
      <c r="P128" s="43"/>
      <c r="Q128" s="295" t="s">
        <v>20</v>
      </c>
      <c r="R128" s="296"/>
      <c r="S128" s="296"/>
      <c r="T128" s="256" t="str">
        <f>IFERROR(E125+G125+I125+E127+G127+I127+E128+G128+I128,"?")</f>
        <v>?</v>
      </c>
      <c r="U128" s="13"/>
      <c r="V128" s="1"/>
    </row>
    <row r="129" spans="1:22" ht="18.75" customHeight="1" thickBot="1" x14ac:dyDescent="0.3">
      <c r="A129" s="13"/>
      <c r="B129" s="307"/>
      <c r="C129" s="349"/>
      <c r="D129" s="252" t="str">
        <f t="shared" si="3"/>
        <v>Cable Tricep Extensions</v>
      </c>
      <c r="E129" s="252">
        <v>12</v>
      </c>
      <c r="F129" s="55"/>
      <c r="G129" s="252">
        <v>12</v>
      </c>
      <c r="H129" s="55"/>
      <c r="I129" s="252">
        <v>12</v>
      </c>
      <c r="J129" s="55"/>
      <c r="K129" s="149" t="s">
        <v>21</v>
      </c>
      <c r="L129" s="55"/>
      <c r="M129" s="53"/>
      <c r="N129" s="53"/>
      <c r="O129" s="53"/>
      <c r="P129" s="53"/>
      <c r="Q129" s="354" t="s">
        <v>22</v>
      </c>
      <c r="R129" s="355"/>
      <c r="S129" s="355"/>
      <c r="T129" s="115" t="str">
        <f>IFERROR(E129+G129+I129+K129,"?")</f>
        <v>?</v>
      </c>
      <c r="U129" s="13"/>
      <c r="V129" s="1"/>
    </row>
    <row r="130" spans="1:22" ht="18.75" customHeight="1" x14ac:dyDescent="0.25">
      <c r="A130" s="13"/>
      <c r="B130" s="307"/>
      <c r="C130" s="297" t="s">
        <v>190</v>
      </c>
      <c r="D130" s="98" t="s">
        <v>23</v>
      </c>
      <c r="E130" s="137">
        <v>10</v>
      </c>
      <c r="F130" s="47"/>
      <c r="G130" s="137">
        <v>10</v>
      </c>
      <c r="H130" s="47"/>
      <c r="I130" s="137">
        <v>10</v>
      </c>
      <c r="J130" s="47"/>
      <c r="K130" s="48"/>
      <c r="L130" s="48"/>
      <c r="M130" s="48"/>
      <c r="N130" s="48"/>
      <c r="O130" s="48"/>
      <c r="P130" s="48"/>
      <c r="Q130" s="136"/>
      <c r="R130" s="137"/>
      <c r="S130" s="137"/>
      <c r="T130" s="49"/>
      <c r="U130" s="13"/>
      <c r="V130" s="1"/>
    </row>
    <row r="131" spans="1:22" ht="18.75" customHeight="1" x14ac:dyDescent="0.25">
      <c r="A131" s="13"/>
      <c r="B131" s="307"/>
      <c r="C131" s="298"/>
      <c r="D131" s="250" t="str">
        <f>START!$C$19</f>
        <v>Lat Pulldowns</v>
      </c>
      <c r="E131" s="250">
        <v>12</v>
      </c>
      <c r="F131" s="50"/>
      <c r="G131" s="250">
        <v>12</v>
      </c>
      <c r="H131" s="50"/>
      <c r="I131" s="250">
        <v>12</v>
      </c>
      <c r="J131" s="50"/>
      <c r="K131" s="148" t="s">
        <v>21</v>
      </c>
      <c r="L131" s="50"/>
      <c r="M131" s="43"/>
      <c r="N131" s="43"/>
      <c r="O131" s="43"/>
      <c r="P131" s="43"/>
      <c r="Q131" s="314" t="s">
        <v>24</v>
      </c>
      <c r="R131" s="315"/>
      <c r="S131" s="315"/>
      <c r="T131" s="51" t="str">
        <f>IFERROR(G131+I131+K131+E131+E132+G132+I132+K132,"?")</f>
        <v>?</v>
      </c>
      <c r="U131" s="13"/>
      <c r="V131" s="1"/>
    </row>
    <row r="132" spans="1:22" ht="18.75" customHeight="1" x14ac:dyDescent="0.25">
      <c r="A132" s="13"/>
      <c r="B132" s="307"/>
      <c r="C132" s="298"/>
      <c r="D132" s="250" t="str">
        <f>START!$C$21</f>
        <v>Machine Rows</v>
      </c>
      <c r="E132" s="250">
        <v>12</v>
      </c>
      <c r="F132" s="50"/>
      <c r="G132" s="250">
        <v>12</v>
      </c>
      <c r="H132" s="50"/>
      <c r="I132" s="250">
        <v>12</v>
      </c>
      <c r="J132" s="50"/>
      <c r="K132" s="148" t="s">
        <v>21</v>
      </c>
      <c r="L132" s="50"/>
      <c r="M132" s="43"/>
      <c r="N132" s="43"/>
      <c r="O132" s="43"/>
      <c r="P132" s="43"/>
      <c r="Q132" s="314" t="s">
        <v>25</v>
      </c>
      <c r="R132" s="315"/>
      <c r="S132" s="315"/>
      <c r="T132" s="51">
        <f>IFERROR(G130+I130+K130+E130,"?")</f>
        <v>30</v>
      </c>
      <c r="U132" s="13"/>
      <c r="V132" s="1"/>
    </row>
    <row r="133" spans="1:22" ht="18.75" customHeight="1" x14ac:dyDescent="0.25">
      <c r="A133" s="13"/>
      <c r="B133" s="307"/>
      <c r="C133" s="298"/>
      <c r="D133" s="250" t="str">
        <f>START!$C$25</f>
        <v>Dumbbell Shrugs</v>
      </c>
      <c r="E133" s="250">
        <v>12</v>
      </c>
      <c r="F133" s="50"/>
      <c r="G133" s="250">
        <v>12</v>
      </c>
      <c r="H133" s="50"/>
      <c r="I133" s="250">
        <v>12</v>
      </c>
      <c r="J133" s="50"/>
      <c r="K133" s="148" t="s">
        <v>21</v>
      </c>
      <c r="L133" s="50"/>
      <c r="M133" s="43"/>
      <c r="N133" s="43"/>
      <c r="O133" s="43"/>
      <c r="P133" s="43"/>
      <c r="Q133" s="314" t="s">
        <v>26</v>
      </c>
      <c r="R133" s="315"/>
      <c r="S133" s="315"/>
      <c r="T133" s="51" t="str">
        <f>IFERROR(E133+G133+I133+K133,"?")</f>
        <v>?</v>
      </c>
      <c r="U133" s="13"/>
      <c r="V133" s="1"/>
    </row>
    <row r="134" spans="1:22" ht="18.75" customHeight="1" thickBot="1" x14ac:dyDescent="0.3">
      <c r="A134" s="13"/>
      <c r="B134" s="307"/>
      <c r="C134" s="299"/>
      <c r="D134" s="243" t="str">
        <f>START!$C$23</f>
        <v>Dumbbell Curls</v>
      </c>
      <c r="E134" s="243">
        <v>12</v>
      </c>
      <c r="F134" s="52"/>
      <c r="G134" s="243">
        <v>12</v>
      </c>
      <c r="H134" s="52"/>
      <c r="I134" s="243">
        <v>12</v>
      </c>
      <c r="J134" s="52"/>
      <c r="K134" s="149" t="s">
        <v>21</v>
      </c>
      <c r="L134" s="52"/>
      <c r="M134" s="53"/>
      <c r="N134" s="53"/>
      <c r="O134" s="53"/>
      <c r="P134" s="53"/>
      <c r="Q134" s="293" t="s">
        <v>27</v>
      </c>
      <c r="R134" s="294"/>
      <c r="S134" s="294"/>
      <c r="T134" s="54" t="str">
        <f>IFERROR(E134+G134+I134+K134,"?")</f>
        <v>?</v>
      </c>
      <c r="U134" s="13"/>
      <c r="V134" s="1"/>
    </row>
    <row r="135" spans="1:22" ht="18.75" customHeight="1" x14ac:dyDescent="0.25">
      <c r="A135" s="13"/>
      <c r="B135" s="307"/>
      <c r="C135" s="290" t="s">
        <v>93</v>
      </c>
      <c r="D135" s="251" t="str">
        <f>D27</f>
        <v>Squat</v>
      </c>
      <c r="E135" s="151" t="str">
        <f>$G$11</f>
        <v>2+</v>
      </c>
      <c r="F135" s="251">
        <f>MROUND($C$5*$H$11,$C$9)</f>
        <v>105</v>
      </c>
      <c r="G135" s="251">
        <f>$I$11</f>
        <v>2</v>
      </c>
      <c r="H135" s="251">
        <f>MROUND($C$5*$J$11,$C$9)</f>
        <v>105</v>
      </c>
      <c r="I135" s="251">
        <f>$K$11</f>
        <v>2</v>
      </c>
      <c r="J135" s="251">
        <f>MROUND($C$5*$L$11,$C$9)</f>
        <v>100</v>
      </c>
      <c r="K135" s="251">
        <f>$M$11</f>
        <v>2</v>
      </c>
      <c r="L135" s="251">
        <f>MROUND($C$5*$N$11,$C$9)</f>
        <v>100</v>
      </c>
      <c r="M135" s="251">
        <f>$O$11</f>
        <v>2</v>
      </c>
      <c r="N135" s="251">
        <f>MROUND($C$5*$P$11,$C$9)</f>
        <v>100</v>
      </c>
      <c r="O135" s="251">
        <f>$Q$11</f>
        <v>2</v>
      </c>
      <c r="P135" s="251">
        <f>MROUND($C$5*$R$11,$C$9)</f>
        <v>100</v>
      </c>
      <c r="Q135" s="356" t="s">
        <v>11</v>
      </c>
      <c r="R135" s="357"/>
      <c r="S135" s="321" t="str">
        <f>IFERROR(F135/VLOOKUP(E135,Config!$C:$G,5,FALSE),"?")</f>
        <v>?</v>
      </c>
      <c r="T135" s="322"/>
      <c r="U135" s="13"/>
      <c r="V135" s="1"/>
    </row>
    <row r="136" spans="1:22" ht="18.75" customHeight="1" thickBot="1" x14ac:dyDescent="0.3">
      <c r="A136" s="13"/>
      <c r="B136" s="307"/>
      <c r="C136" s="291"/>
      <c r="D136" s="247" t="str">
        <f>START!$C$26</f>
        <v>Leg Press</v>
      </c>
      <c r="E136" s="247">
        <v>10</v>
      </c>
      <c r="F136" s="44"/>
      <c r="G136" s="247">
        <v>10</v>
      </c>
      <c r="H136" s="44"/>
      <c r="I136" s="148" t="s">
        <v>19</v>
      </c>
      <c r="J136" s="44"/>
      <c r="K136" s="43"/>
      <c r="L136" s="43"/>
      <c r="M136" s="43"/>
      <c r="N136" s="43"/>
      <c r="O136" s="43"/>
      <c r="P136" s="43"/>
      <c r="Q136" s="358"/>
      <c r="R136" s="359"/>
      <c r="S136" s="323"/>
      <c r="T136" s="324"/>
      <c r="U136" s="13"/>
      <c r="V136" s="1"/>
    </row>
    <row r="137" spans="1:22" ht="18.75" customHeight="1" x14ac:dyDescent="0.25">
      <c r="A137" s="13"/>
      <c r="B137" s="307"/>
      <c r="C137" s="291"/>
      <c r="D137" s="247" t="str">
        <f>START!$C$28</f>
        <v>Lying Leg Curls</v>
      </c>
      <c r="E137" s="247">
        <v>12</v>
      </c>
      <c r="F137" s="44"/>
      <c r="G137" s="247">
        <v>12</v>
      </c>
      <c r="H137" s="44"/>
      <c r="I137" s="247">
        <v>12</v>
      </c>
      <c r="J137" s="44"/>
      <c r="K137" s="148" t="s">
        <v>21</v>
      </c>
      <c r="L137" s="44"/>
      <c r="M137" s="43"/>
      <c r="N137" s="43"/>
      <c r="O137" s="43"/>
      <c r="P137" s="43"/>
      <c r="Q137" s="336" t="s">
        <v>28</v>
      </c>
      <c r="R137" s="337"/>
      <c r="S137" s="337"/>
      <c r="T137" s="129" t="str">
        <f>IFERROR(E135+G135+I135+E136+G136+I136,"?")</f>
        <v>?</v>
      </c>
      <c r="U137" s="13"/>
      <c r="V137" s="1"/>
    </row>
    <row r="138" spans="1:22" ht="18.75" customHeight="1" x14ac:dyDescent="0.25">
      <c r="A138" s="13"/>
      <c r="B138" s="307"/>
      <c r="C138" s="291"/>
      <c r="D138" s="247" t="str">
        <f>START!$C$30</f>
        <v>Standing Calve Raises</v>
      </c>
      <c r="E138" s="247">
        <v>12</v>
      </c>
      <c r="F138" s="44"/>
      <c r="G138" s="247">
        <v>12</v>
      </c>
      <c r="H138" s="44"/>
      <c r="I138" s="247">
        <v>12</v>
      </c>
      <c r="J138" s="44"/>
      <c r="K138" s="148" t="s">
        <v>21</v>
      </c>
      <c r="L138" s="44"/>
      <c r="M138" s="43"/>
      <c r="N138" s="43"/>
      <c r="O138" s="43"/>
      <c r="P138" s="43"/>
      <c r="Q138" s="310" t="s">
        <v>29</v>
      </c>
      <c r="R138" s="311"/>
      <c r="S138" s="311"/>
      <c r="T138" s="117" t="str">
        <f>IFERROR(E137+G137+I137+K137,"?")</f>
        <v>?</v>
      </c>
      <c r="U138" s="13"/>
      <c r="V138" s="1"/>
    </row>
    <row r="139" spans="1:22" ht="18.75" customHeight="1" thickBot="1" x14ac:dyDescent="0.3">
      <c r="A139" s="13"/>
      <c r="B139" s="307"/>
      <c r="C139" s="292"/>
      <c r="D139" s="249"/>
      <c r="E139" s="249"/>
      <c r="F139" s="249"/>
      <c r="G139" s="249"/>
      <c r="H139" s="249"/>
      <c r="I139" s="249"/>
      <c r="J139" s="249"/>
      <c r="K139" s="249"/>
      <c r="L139" s="249"/>
      <c r="M139" s="53"/>
      <c r="N139" s="53"/>
      <c r="O139" s="53"/>
      <c r="P139" s="53"/>
      <c r="Q139" s="312" t="s">
        <v>30</v>
      </c>
      <c r="R139" s="313"/>
      <c r="S139" s="313"/>
      <c r="T139" s="118" t="str">
        <f>IFERROR(E138+G138+I138+K138,"?")</f>
        <v>?</v>
      </c>
      <c r="U139" s="13"/>
      <c r="V139" s="1"/>
    </row>
    <row r="140" spans="1:22" ht="18.75" customHeight="1" x14ac:dyDescent="0.25">
      <c r="A140" s="13"/>
      <c r="B140" s="307"/>
      <c r="C140" s="344" t="s">
        <v>31</v>
      </c>
      <c r="D140" s="345"/>
      <c r="E140" s="345"/>
      <c r="F140" s="345"/>
      <c r="G140" s="345"/>
      <c r="H140" s="345"/>
      <c r="I140" s="345"/>
      <c r="J140" s="345"/>
      <c r="K140" s="345"/>
      <c r="L140" s="345"/>
      <c r="M140" s="345"/>
      <c r="N140" s="345"/>
      <c r="O140" s="345"/>
      <c r="P140" s="345"/>
      <c r="Q140" s="345"/>
      <c r="R140" s="345"/>
      <c r="S140" s="345"/>
      <c r="T140" s="346"/>
      <c r="U140" s="13"/>
      <c r="V140" s="1"/>
    </row>
    <row r="141" spans="1:22" ht="18.75" customHeight="1" thickBot="1" x14ac:dyDescent="0.3">
      <c r="A141" s="13"/>
      <c r="B141" s="307"/>
      <c r="C141" s="341"/>
      <c r="D141" s="342"/>
      <c r="E141" s="342"/>
      <c r="F141" s="342"/>
      <c r="G141" s="342"/>
      <c r="H141" s="342"/>
      <c r="I141" s="342"/>
      <c r="J141" s="342"/>
      <c r="K141" s="342"/>
      <c r="L141" s="342"/>
      <c r="M141" s="342"/>
      <c r="N141" s="342"/>
      <c r="O141" s="342"/>
      <c r="P141" s="342"/>
      <c r="Q141" s="342"/>
      <c r="R141" s="342"/>
      <c r="S141" s="342"/>
      <c r="T141" s="343"/>
      <c r="U141" s="13"/>
      <c r="V141" s="1"/>
    </row>
    <row r="142" spans="1:22" ht="18.75" customHeight="1" x14ac:dyDescent="0.25">
      <c r="A142" s="13"/>
      <c r="B142" s="307"/>
      <c r="C142" s="347" t="s">
        <v>32</v>
      </c>
      <c r="D142" s="253" t="str">
        <f>D17</f>
        <v>Seated OHP</v>
      </c>
      <c r="E142" s="151" t="str">
        <f>$G$11</f>
        <v>2+</v>
      </c>
      <c r="F142" s="253">
        <f>MROUND($C$7*$H$11,$C$9)</f>
        <v>50</v>
      </c>
      <c r="G142" s="253">
        <f>$I$11</f>
        <v>2</v>
      </c>
      <c r="H142" s="253">
        <f>MROUND($C$7*$J$11,$C$9)</f>
        <v>50</v>
      </c>
      <c r="I142" s="253">
        <f>$K$11</f>
        <v>2</v>
      </c>
      <c r="J142" s="253">
        <f>MROUND($C$7*$L$11,$C$9)</f>
        <v>50</v>
      </c>
      <c r="K142" s="253">
        <f>$M$11</f>
        <v>2</v>
      </c>
      <c r="L142" s="253">
        <f>MROUND($C$7*$N$11,$C$9)</f>
        <v>50</v>
      </c>
      <c r="M142" s="253">
        <f>$O$11</f>
        <v>2</v>
      </c>
      <c r="N142" s="253">
        <f>MROUND($C$7*$P$11,$C$9)</f>
        <v>50</v>
      </c>
      <c r="O142" s="253">
        <f>$Q$11</f>
        <v>2</v>
      </c>
      <c r="P142" s="253">
        <f>MROUND($C$7*$R$11,$C$9)</f>
        <v>50</v>
      </c>
      <c r="Q142" s="350" t="s">
        <v>11</v>
      </c>
      <c r="R142" s="351"/>
      <c r="S142" s="321" t="str">
        <f>IFERROR(F142/VLOOKUP(E142,Config!$C:$G,5,FALSE),"?")</f>
        <v>?</v>
      </c>
      <c r="T142" s="322"/>
      <c r="U142" s="13"/>
      <c r="V142" s="1"/>
    </row>
    <row r="143" spans="1:22" ht="18.75" customHeight="1" thickBot="1" x14ac:dyDescent="0.3">
      <c r="A143" s="13"/>
      <c r="B143" s="307"/>
      <c r="C143" s="363"/>
      <c r="D143" s="245" t="str">
        <f>START!$C$11</f>
        <v>Incline Bench Press</v>
      </c>
      <c r="E143" s="245">
        <f>$G$4</f>
        <v>10</v>
      </c>
      <c r="F143" s="245">
        <f>IF(D35="Bench Press",MROUND($C$4*$H$10,$C$9),MROUND($C$4*$H$10*85%,$C$9))</f>
        <v>50</v>
      </c>
      <c r="G143" s="245">
        <f>$I$4</f>
        <v>10</v>
      </c>
      <c r="H143" s="245">
        <f>IF(D35="Bench Press",MROUND($C$4*$J$8,$C$9),MROUND($C$4*$J$8*85%,$C$9))</f>
        <v>50</v>
      </c>
      <c r="I143" s="245">
        <f>$K$4</f>
        <v>10</v>
      </c>
      <c r="J143" s="245">
        <f>IF(D35="Bench Press",MROUND($C$4*$L$10,$C$9),MROUND($C$4*$L$10*85%,$C$9))</f>
        <v>50</v>
      </c>
      <c r="K143" s="43"/>
      <c r="L143" s="43"/>
      <c r="M143" s="43"/>
      <c r="N143" s="43"/>
      <c r="O143" s="43"/>
      <c r="P143" s="43"/>
      <c r="Q143" s="352"/>
      <c r="R143" s="353"/>
      <c r="S143" s="323"/>
      <c r="T143" s="324"/>
      <c r="U143" s="13"/>
      <c r="V143" s="1"/>
    </row>
    <row r="144" spans="1:22" ht="18.75" customHeight="1" x14ac:dyDescent="0.25">
      <c r="A144" s="13"/>
      <c r="B144" s="307"/>
      <c r="C144" s="363"/>
      <c r="D144" s="245" t="str">
        <f>START!$C$15</f>
        <v>Lateral Dumbbell Raise</v>
      </c>
      <c r="E144" s="245">
        <v>10</v>
      </c>
      <c r="F144" s="44"/>
      <c r="G144" s="245">
        <v>10</v>
      </c>
      <c r="H144" s="44"/>
      <c r="I144" s="245">
        <v>10</v>
      </c>
      <c r="J144" s="44"/>
      <c r="K144" s="148" t="s">
        <v>19</v>
      </c>
      <c r="L144" s="44"/>
      <c r="M144" s="43"/>
      <c r="N144" s="43"/>
      <c r="O144" s="43"/>
      <c r="P144" s="43"/>
      <c r="Q144" s="360" t="s">
        <v>18</v>
      </c>
      <c r="R144" s="361"/>
      <c r="S144" s="361"/>
      <c r="T144" s="254" t="str">
        <f>IFERROR(E143+G143+I143+E145+G145+I145+K145,"?")</f>
        <v>?</v>
      </c>
      <c r="U144" s="13"/>
      <c r="V144" s="1"/>
    </row>
    <row r="145" spans="1:22" ht="18.75" customHeight="1" x14ac:dyDescent="0.25">
      <c r="A145" s="13"/>
      <c r="B145" s="307"/>
      <c r="C145" s="363"/>
      <c r="D145" s="245" t="str">
        <f>START!$C$12</f>
        <v>Cable Crossovers</v>
      </c>
      <c r="E145" s="245">
        <v>12</v>
      </c>
      <c r="F145" s="44"/>
      <c r="G145" s="245">
        <v>12</v>
      </c>
      <c r="H145" s="44"/>
      <c r="I145" s="245">
        <v>12</v>
      </c>
      <c r="J145" s="44"/>
      <c r="K145" s="148" t="s">
        <v>21</v>
      </c>
      <c r="L145" s="44"/>
      <c r="M145" s="43"/>
      <c r="N145" s="43"/>
      <c r="O145" s="43"/>
      <c r="P145" s="43"/>
      <c r="Q145" s="295" t="s">
        <v>20</v>
      </c>
      <c r="R145" s="296"/>
      <c r="S145" s="296"/>
      <c r="T145" s="256" t="str">
        <f>IFERROR(E142+G142+I142+E144+G144+I144+K144,"?")</f>
        <v>?</v>
      </c>
      <c r="U145" s="13"/>
      <c r="V145" s="1"/>
    </row>
    <row r="146" spans="1:22" ht="18.75" customHeight="1" thickBot="1" x14ac:dyDescent="0.3">
      <c r="A146" s="13"/>
      <c r="B146" s="307"/>
      <c r="C146" s="364"/>
      <c r="D146" s="252" t="str">
        <f>START!$C$13</f>
        <v>Dips</v>
      </c>
      <c r="E146" s="252">
        <v>12</v>
      </c>
      <c r="F146" s="52"/>
      <c r="G146" s="252">
        <v>12</v>
      </c>
      <c r="H146" s="52"/>
      <c r="I146" s="252">
        <v>12</v>
      </c>
      <c r="J146" s="52"/>
      <c r="K146" s="149" t="s">
        <v>21</v>
      </c>
      <c r="L146" s="52"/>
      <c r="M146" s="53"/>
      <c r="N146" s="53"/>
      <c r="O146" s="53"/>
      <c r="P146" s="53"/>
      <c r="Q146" s="354" t="s">
        <v>22</v>
      </c>
      <c r="R146" s="355"/>
      <c r="S146" s="355"/>
      <c r="T146" s="115" t="str">
        <f>IFERROR(E146+G146+I146+K146,"?")</f>
        <v>?</v>
      </c>
      <c r="U146" s="13"/>
      <c r="V146" s="1"/>
    </row>
    <row r="147" spans="1:22" ht="18.75" customHeight="1" x14ac:dyDescent="0.25">
      <c r="A147" s="13"/>
      <c r="B147" s="307"/>
      <c r="C147" s="297" t="s">
        <v>191</v>
      </c>
      <c r="D147" s="137" t="str">
        <f>START!$F$11</f>
        <v>Deadlift</v>
      </c>
      <c r="E147" s="151" t="str">
        <f>$G$11</f>
        <v>2+</v>
      </c>
      <c r="F147" s="137">
        <f>MROUND($C$6*$H$11,$C$9)</f>
        <v>115</v>
      </c>
      <c r="G147" s="137">
        <f>$I$11</f>
        <v>2</v>
      </c>
      <c r="H147" s="137">
        <f>MROUND($C$6*$J$11,$C$9)</f>
        <v>115</v>
      </c>
      <c r="I147" s="137">
        <f>$K$11</f>
        <v>2</v>
      </c>
      <c r="J147" s="137">
        <f>MROUND($C$6*$L$11,$C$9)</f>
        <v>105</v>
      </c>
      <c r="K147" s="137">
        <f>$M$11</f>
        <v>2</v>
      </c>
      <c r="L147" s="137">
        <f>MROUND($C$6*$N$11,$C$9)</f>
        <v>105</v>
      </c>
      <c r="M147" s="137">
        <f>$O$11</f>
        <v>2</v>
      </c>
      <c r="N147" s="137">
        <f>MROUND($C$6*$P$11,$C$9)</f>
        <v>105</v>
      </c>
      <c r="O147" s="137">
        <f>$Q$11</f>
        <v>2</v>
      </c>
      <c r="P147" s="137">
        <f>MROUND($C$6*$R$11,$C$9)</f>
        <v>105</v>
      </c>
      <c r="Q147" s="300" t="s">
        <v>11</v>
      </c>
      <c r="R147" s="302"/>
      <c r="S147" s="321" t="str">
        <f>IFERROR(F147/VLOOKUP(E147,Config!$C:$G,5,FALSE),"?")</f>
        <v>?</v>
      </c>
      <c r="T147" s="322"/>
      <c r="U147" s="13"/>
      <c r="V147" s="1"/>
    </row>
    <row r="148" spans="1:22" ht="18.75" customHeight="1" thickBot="1" x14ac:dyDescent="0.3">
      <c r="A148" s="13"/>
      <c r="B148" s="307"/>
      <c r="C148" s="298"/>
      <c r="D148" s="250" t="str">
        <f>START!$C$24</f>
        <v>Barbell Shrugs</v>
      </c>
      <c r="E148" s="250">
        <v>8</v>
      </c>
      <c r="F148" s="44"/>
      <c r="G148" s="250">
        <v>8</v>
      </c>
      <c r="H148" s="44"/>
      <c r="I148" s="250">
        <v>8</v>
      </c>
      <c r="J148" s="44"/>
      <c r="K148" s="43"/>
      <c r="L148" s="43"/>
      <c r="M148" s="43"/>
      <c r="N148" s="43"/>
      <c r="O148" s="43"/>
      <c r="P148" s="43"/>
      <c r="Q148" s="365"/>
      <c r="R148" s="366"/>
      <c r="S148" s="323"/>
      <c r="T148" s="324"/>
      <c r="U148" s="13"/>
      <c r="V148" s="1"/>
    </row>
    <row r="149" spans="1:22" ht="18.75" customHeight="1" x14ac:dyDescent="0.25">
      <c r="A149" s="13"/>
      <c r="B149" s="307"/>
      <c r="C149" s="298"/>
      <c r="D149" s="250" t="str">
        <f>START!$C$18</f>
        <v>Pull-Ups</v>
      </c>
      <c r="E149" s="250">
        <v>10</v>
      </c>
      <c r="F149" s="44"/>
      <c r="G149" s="148" t="s">
        <v>19</v>
      </c>
      <c r="H149" s="44"/>
      <c r="I149" s="43"/>
      <c r="J149" s="43"/>
      <c r="K149" s="43"/>
      <c r="L149" s="43"/>
      <c r="M149" s="43"/>
      <c r="N149" s="43"/>
      <c r="O149" s="43"/>
      <c r="P149" s="43"/>
      <c r="Q149" s="316" t="s">
        <v>24</v>
      </c>
      <c r="R149" s="315"/>
      <c r="S149" s="315"/>
      <c r="T149" s="51" t="str">
        <f>IFERROR(+G150+E150+E149+G149,"?")</f>
        <v>?</v>
      </c>
      <c r="U149" s="13"/>
      <c r="V149" s="1"/>
    </row>
    <row r="150" spans="1:22" ht="18.75" customHeight="1" x14ac:dyDescent="0.25">
      <c r="A150" s="13"/>
      <c r="B150" s="307"/>
      <c r="C150" s="298"/>
      <c r="D150" s="250" t="str">
        <f>START!$C$20</f>
        <v>T-Bar Rows</v>
      </c>
      <c r="E150" s="250">
        <v>10</v>
      </c>
      <c r="F150" s="44"/>
      <c r="G150" s="148" t="s">
        <v>19</v>
      </c>
      <c r="H150" s="44"/>
      <c r="I150" s="43"/>
      <c r="J150" s="43"/>
      <c r="K150" s="43"/>
      <c r="L150" s="43"/>
      <c r="M150" s="43"/>
      <c r="N150" s="43"/>
      <c r="O150" s="43"/>
      <c r="P150" s="43"/>
      <c r="Q150" s="314" t="s">
        <v>26</v>
      </c>
      <c r="R150" s="315"/>
      <c r="S150" s="315"/>
      <c r="T150" s="51">
        <f>IFERROR(E148+G148+I148,"?")</f>
        <v>24</v>
      </c>
      <c r="U150" s="13"/>
      <c r="V150" s="1"/>
    </row>
    <row r="151" spans="1:22" ht="18.75" customHeight="1" thickBot="1" x14ac:dyDescent="0.3">
      <c r="A151" s="13"/>
      <c r="B151" s="307"/>
      <c r="C151" s="299"/>
      <c r="D151" s="243" t="str">
        <f>START!$C$22</f>
        <v>Preacher Curls</v>
      </c>
      <c r="E151" s="243">
        <v>12</v>
      </c>
      <c r="F151" s="52"/>
      <c r="G151" s="243">
        <v>12</v>
      </c>
      <c r="H151" s="52"/>
      <c r="I151" s="243">
        <v>12</v>
      </c>
      <c r="J151" s="52"/>
      <c r="K151" s="149" t="s">
        <v>21</v>
      </c>
      <c r="L151" s="52"/>
      <c r="M151" s="53"/>
      <c r="N151" s="53"/>
      <c r="O151" s="53"/>
      <c r="P151" s="53"/>
      <c r="Q151" s="293" t="s">
        <v>27</v>
      </c>
      <c r="R151" s="294"/>
      <c r="S151" s="294"/>
      <c r="T151" s="54" t="str">
        <f>IFERROR(E151+G151+I151+K151,"?")</f>
        <v>?</v>
      </c>
      <c r="U151" s="13"/>
      <c r="V151" s="1"/>
    </row>
    <row r="152" spans="1:22" ht="18.75" customHeight="1" x14ac:dyDescent="0.25">
      <c r="A152" s="13"/>
      <c r="B152" s="307"/>
      <c r="C152" s="290" t="s">
        <v>94</v>
      </c>
      <c r="D152" s="251" t="str">
        <f>D27</f>
        <v>Squat</v>
      </c>
      <c r="E152" s="251">
        <f>$G$10</f>
        <v>10</v>
      </c>
      <c r="F152" s="251">
        <f>MROUND($C$5*$H$10,$C$9)</f>
        <v>70</v>
      </c>
      <c r="G152" s="251">
        <f>$I$10</f>
        <v>10</v>
      </c>
      <c r="H152" s="251">
        <f>MROUND($C$5*$J$10,$C$9)</f>
        <v>70</v>
      </c>
      <c r="I152" s="251">
        <f>$K$10</f>
        <v>10</v>
      </c>
      <c r="J152" s="251">
        <f>MROUND($C$5*$L$10,$C$9)</f>
        <v>70</v>
      </c>
      <c r="K152" s="48"/>
      <c r="L152" s="48"/>
      <c r="M152" s="48"/>
      <c r="N152" s="48"/>
      <c r="O152" s="48"/>
      <c r="P152" s="48"/>
      <c r="Q152" s="336"/>
      <c r="R152" s="337"/>
      <c r="S152" s="337"/>
      <c r="T152" s="129"/>
      <c r="U152" s="13"/>
      <c r="V152" s="1"/>
    </row>
    <row r="153" spans="1:22" ht="18.75" customHeight="1" x14ac:dyDescent="0.25">
      <c r="A153" s="13"/>
      <c r="B153" s="307"/>
      <c r="C153" s="291"/>
      <c r="D153" s="247" t="str">
        <f>START!$C$29</f>
        <v>Stiff-Leg Deadlifts</v>
      </c>
      <c r="E153" s="247">
        <v>10</v>
      </c>
      <c r="F153" s="44"/>
      <c r="G153" s="247">
        <v>10</v>
      </c>
      <c r="H153" s="44"/>
      <c r="I153" s="148" t="s">
        <v>19</v>
      </c>
      <c r="J153" s="44"/>
      <c r="K153" s="43"/>
      <c r="L153" s="43"/>
      <c r="M153" s="43"/>
      <c r="N153" s="43"/>
      <c r="O153" s="43"/>
      <c r="P153" s="43"/>
      <c r="Q153" s="310" t="s">
        <v>28</v>
      </c>
      <c r="R153" s="311"/>
      <c r="S153" s="311"/>
      <c r="T153" s="117" t="str">
        <f>IFERROR(G154+I154+K154+E152+G152+I152+E154,"?")</f>
        <v>?</v>
      </c>
      <c r="U153" s="13"/>
      <c r="V153" s="1"/>
    </row>
    <row r="154" spans="1:22" ht="18.75" customHeight="1" x14ac:dyDescent="0.25">
      <c r="A154" s="13"/>
      <c r="B154" s="307"/>
      <c r="C154" s="291"/>
      <c r="D154" s="247" t="str">
        <f>START!$C$27</f>
        <v>Leg Extensions</v>
      </c>
      <c r="E154" s="247">
        <v>12</v>
      </c>
      <c r="F154" s="44"/>
      <c r="G154" s="247">
        <v>12</v>
      </c>
      <c r="H154" s="44"/>
      <c r="I154" s="247">
        <v>12</v>
      </c>
      <c r="J154" s="44"/>
      <c r="K154" s="148" t="s">
        <v>21</v>
      </c>
      <c r="L154" s="44"/>
      <c r="M154" s="43"/>
      <c r="N154" s="43"/>
      <c r="O154" s="43"/>
      <c r="P154" s="43"/>
      <c r="Q154" s="310" t="s">
        <v>29</v>
      </c>
      <c r="R154" s="311"/>
      <c r="S154" s="311"/>
      <c r="T154" s="117" t="str">
        <f>IFERROR(E155+G155+I155+K155+E153+G153+I153+K153,"?")</f>
        <v>?</v>
      </c>
      <c r="U154" s="13"/>
      <c r="V154" s="1"/>
    </row>
    <row r="155" spans="1:22" ht="18.75" customHeight="1" x14ac:dyDescent="0.25">
      <c r="A155" s="13"/>
      <c r="B155" s="307"/>
      <c r="C155" s="291"/>
      <c r="D155" s="247" t="str">
        <f>START!$C$28</f>
        <v>Lying Leg Curls</v>
      </c>
      <c r="E155" s="247">
        <v>12</v>
      </c>
      <c r="F155" s="44"/>
      <c r="G155" s="247">
        <v>12</v>
      </c>
      <c r="H155" s="44"/>
      <c r="I155" s="247">
        <v>12</v>
      </c>
      <c r="J155" s="45"/>
      <c r="K155" s="148" t="s">
        <v>21</v>
      </c>
      <c r="L155" s="45"/>
      <c r="M155" s="43"/>
      <c r="N155" s="43"/>
      <c r="O155" s="43"/>
      <c r="P155" s="43"/>
      <c r="Q155" s="310" t="s">
        <v>30</v>
      </c>
      <c r="R155" s="311"/>
      <c r="S155" s="311"/>
      <c r="T155" s="117" t="str">
        <f>IFERROR(E156+G156+I156+K156,"?")</f>
        <v>?</v>
      </c>
      <c r="U155" s="13"/>
      <c r="V155" s="1"/>
    </row>
    <row r="156" spans="1:22" ht="18.75" customHeight="1" thickBot="1" x14ac:dyDescent="0.3">
      <c r="A156" s="13"/>
      <c r="B156" s="307"/>
      <c r="C156" s="292"/>
      <c r="D156" s="249" t="str">
        <f>START!$C$30</f>
        <v>Standing Calve Raises</v>
      </c>
      <c r="E156" s="249">
        <v>12</v>
      </c>
      <c r="F156" s="55"/>
      <c r="G156" s="249">
        <v>12</v>
      </c>
      <c r="H156" s="55"/>
      <c r="I156" s="249">
        <v>12</v>
      </c>
      <c r="J156" s="55"/>
      <c r="K156" s="149" t="s">
        <v>21</v>
      </c>
      <c r="L156" s="55"/>
      <c r="M156" s="53"/>
      <c r="N156" s="53"/>
      <c r="O156" s="53"/>
      <c r="P156" s="53"/>
      <c r="Q156" s="248"/>
      <c r="R156" s="249"/>
      <c r="S156" s="249"/>
      <c r="T156" s="118"/>
      <c r="U156" s="13"/>
      <c r="V156" s="1"/>
    </row>
    <row r="157" spans="1:22" ht="18.75" customHeight="1" x14ac:dyDescent="0.25">
      <c r="A157" s="13"/>
      <c r="B157" s="307"/>
      <c r="C157" s="338" t="s">
        <v>31</v>
      </c>
      <c r="D157" s="339"/>
      <c r="E157" s="339"/>
      <c r="F157" s="339"/>
      <c r="G157" s="339"/>
      <c r="H157" s="339"/>
      <c r="I157" s="339"/>
      <c r="J157" s="339"/>
      <c r="K157" s="339"/>
      <c r="L157" s="339"/>
      <c r="M157" s="339"/>
      <c r="N157" s="339"/>
      <c r="O157" s="339"/>
      <c r="P157" s="339"/>
      <c r="Q157" s="339"/>
      <c r="R157" s="339"/>
      <c r="S157" s="339"/>
      <c r="T157" s="340"/>
      <c r="U157" s="13"/>
      <c r="V157" s="1"/>
    </row>
    <row r="158" spans="1:22" ht="18.75" customHeight="1" thickBot="1" x14ac:dyDescent="0.3">
      <c r="A158" s="13"/>
      <c r="B158" s="308"/>
      <c r="C158" s="341"/>
      <c r="D158" s="342"/>
      <c r="E158" s="342"/>
      <c r="F158" s="342"/>
      <c r="G158" s="342"/>
      <c r="H158" s="342"/>
      <c r="I158" s="342"/>
      <c r="J158" s="342"/>
      <c r="K158" s="342"/>
      <c r="L158" s="342"/>
      <c r="M158" s="342"/>
      <c r="N158" s="342"/>
      <c r="O158" s="342"/>
      <c r="P158" s="342"/>
      <c r="Q158" s="342"/>
      <c r="R158" s="342"/>
      <c r="S158" s="342"/>
      <c r="T158" s="343"/>
      <c r="U158" s="13"/>
      <c r="V158" s="1"/>
    </row>
    <row r="159" spans="1:22" ht="18.75" customHeight="1" x14ac:dyDescent="0.25">
      <c r="A159" s="13"/>
      <c r="B159" s="389" t="s">
        <v>120</v>
      </c>
      <c r="C159" s="338" t="s">
        <v>31</v>
      </c>
      <c r="D159" s="339"/>
      <c r="E159" s="339"/>
      <c r="F159" s="339"/>
      <c r="G159" s="339"/>
      <c r="H159" s="339"/>
      <c r="I159" s="339"/>
      <c r="J159" s="339"/>
      <c r="K159" s="339"/>
      <c r="L159" s="339"/>
      <c r="M159" s="339"/>
      <c r="N159" s="339"/>
      <c r="O159" s="339"/>
      <c r="P159" s="339"/>
      <c r="Q159" s="339"/>
      <c r="R159" s="339"/>
      <c r="S159" s="339"/>
      <c r="T159" s="340"/>
      <c r="U159" s="13"/>
      <c r="V159" s="1"/>
    </row>
    <row r="160" spans="1:22" ht="18.75" customHeight="1" thickBot="1" x14ac:dyDescent="0.3">
      <c r="A160" s="13"/>
      <c r="B160" s="390"/>
      <c r="C160" s="341"/>
      <c r="D160" s="342"/>
      <c r="E160" s="342"/>
      <c r="F160" s="342"/>
      <c r="G160" s="342"/>
      <c r="H160" s="342"/>
      <c r="I160" s="342"/>
      <c r="J160" s="342"/>
      <c r="K160" s="342"/>
      <c r="L160" s="342"/>
      <c r="M160" s="342"/>
      <c r="N160" s="342"/>
      <c r="O160" s="342"/>
      <c r="P160" s="342"/>
      <c r="Q160" s="342"/>
      <c r="R160" s="342"/>
      <c r="S160" s="342"/>
      <c r="T160" s="343"/>
      <c r="U160" s="13"/>
      <c r="V160" s="1"/>
    </row>
    <row r="161" spans="1:22" ht="18.75" customHeight="1" x14ac:dyDescent="0.25">
      <c r="A161" s="13"/>
      <c r="B161" s="390"/>
      <c r="C161" s="347" t="s">
        <v>124</v>
      </c>
      <c r="D161" s="253" t="str">
        <f>$D$16</f>
        <v>Bench Press</v>
      </c>
      <c r="E161" s="253">
        <v>8</v>
      </c>
      <c r="F161" s="253">
        <f>MROUND($C$4*MID($G$12,9,3),$C$9)</f>
        <v>60</v>
      </c>
      <c r="G161" s="253">
        <v>8</v>
      </c>
      <c r="H161" s="253">
        <f>MROUND($C$4*MID($G$12,9,3),$C$9)</f>
        <v>60</v>
      </c>
      <c r="I161" s="253">
        <v>8</v>
      </c>
      <c r="J161" s="253">
        <f>MROUND($C$4*MID($G$12,9,3),$C$9)</f>
        <v>60</v>
      </c>
      <c r="K161" s="48"/>
      <c r="L161" s="48"/>
      <c r="M161" s="48"/>
      <c r="N161" s="48"/>
      <c r="O161" s="48"/>
      <c r="P161" s="48"/>
      <c r="Q161" s="360" t="s">
        <v>18</v>
      </c>
      <c r="R161" s="361"/>
      <c r="S161" s="361"/>
      <c r="T161" s="254">
        <f t="shared" ref="T161:T166" si="4">IFERROR(E161+G161+I161,"?")</f>
        <v>24</v>
      </c>
      <c r="U161" s="13"/>
      <c r="V161" s="1"/>
    </row>
    <row r="162" spans="1:22" ht="18.75" customHeight="1" x14ac:dyDescent="0.25">
      <c r="A162" s="13"/>
      <c r="B162" s="390"/>
      <c r="C162" s="348"/>
      <c r="D162" s="113" t="s">
        <v>129</v>
      </c>
      <c r="E162" s="245">
        <v>10</v>
      </c>
      <c r="F162" s="44"/>
      <c r="G162" s="245">
        <v>10</v>
      </c>
      <c r="H162" s="44"/>
      <c r="I162" s="245">
        <v>10</v>
      </c>
      <c r="J162" s="44"/>
      <c r="K162" s="43"/>
      <c r="L162" s="43"/>
      <c r="M162" s="43"/>
      <c r="N162" s="43"/>
      <c r="O162" s="43"/>
      <c r="P162" s="43"/>
      <c r="Q162" s="295" t="s">
        <v>20</v>
      </c>
      <c r="R162" s="296"/>
      <c r="S162" s="296"/>
      <c r="T162" s="256">
        <f t="shared" si="4"/>
        <v>30</v>
      </c>
      <c r="U162" s="13"/>
      <c r="V162" s="1"/>
    </row>
    <row r="163" spans="1:22" ht="18.75" customHeight="1" thickBot="1" x14ac:dyDescent="0.3">
      <c r="A163" s="13"/>
      <c r="B163" s="390"/>
      <c r="C163" s="348"/>
      <c r="D163" s="245" t="str">
        <f>$D$21</f>
        <v>Cable Tricep Extensions</v>
      </c>
      <c r="E163" s="245">
        <v>10</v>
      </c>
      <c r="F163" s="52"/>
      <c r="G163" s="245">
        <v>10</v>
      </c>
      <c r="H163" s="52"/>
      <c r="I163" s="245">
        <v>10</v>
      </c>
      <c r="J163" s="52"/>
      <c r="K163" s="43"/>
      <c r="L163" s="43"/>
      <c r="M163" s="43"/>
      <c r="N163" s="43"/>
      <c r="O163" s="43"/>
      <c r="P163" s="43"/>
      <c r="Q163" s="354" t="s">
        <v>22</v>
      </c>
      <c r="R163" s="355"/>
      <c r="S163" s="355"/>
      <c r="T163" s="115">
        <f t="shared" si="4"/>
        <v>30</v>
      </c>
      <c r="U163" s="13"/>
      <c r="V163" s="1"/>
    </row>
    <row r="164" spans="1:22" ht="18.75" customHeight="1" x14ac:dyDescent="0.25">
      <c r="A164" s="13"/>
      <c r="B164" s="390"/>
      <c r="C164" s="297" t="s">
        <v>125</v>
      </c>
      <c r="D164" s="137" t="str">
        <f>$D$39</f>
        <v>Deadlift</v>
      </c>
      <c r="E164" s="137">
        <v>8</v>
      </c>
      <c r="F164" s="137">
        <f>MROUND($C$6*MID($G$12,9,3),$C$9)</f>
        <v>85</v>
      </c>
      <c r="G164" s="137">
        <v>8</v>
      </c>
      <c r="H164" s="137">
        <f>MROUND($C$6*MID($G$12,9,3),$C$9)</f>
        <v>85</v>
      </c>
      <c r="I164" s="137">
        <v>8</v>
      </c>
      <c r="J164" s="137">
        <f>MROUND($C$6*MID($G$12,9,3),$C$9)</f>
        <v>85</v>
      </c>
      <c r="K164" s="110"/>
      <c r="L164" s="110"/>
      <c r="M164" s="48"/>
      <c r="N164" s="48"/>
      <c r="O164" s="48"/>
      <c r="P164" s="48"/>
      <c r="Q164" s="314" t="s">
        <v>25</v>
      </c>
      <c r="R164" s="315"/>
      <c r="S164" s="315"/>
      <c r="T164" s="51">
        <f t="shared" si="4"/>
        <v>24</v>
      </c>
      <c r="U164" s="13"/>
      <c r="V164" s="1"/>
    </row>
    <row r="165" spans="1:22" ht="18.75" customHeight="1" x14ac:dyDescent="0.25">
      <c r="A165" s="13"/>
      <c r="B165" s="390"/>
      <c r="C165" s="298"/>
      <c r="D165" s="250" t="str">
        <f>$D$41</f>
        <v>Pull-Ups</v>
      </c>
      <c r="E165" s="250">
        <v>10</v>
      </c>
      <c r="F165" s="44"/>
      <c r="G165" s="250">
        <v>10</v>
      </c>
      <c r="H165" s="44"/>
      <c r="I165" s="250">
        <v>10</v>
      </c>
      <c r="J165" s="44"/>
      <c r="K165" s="111"/>
      <c r="L165" s="111"/>
      <c r="M165" s="43"/>
      <c r="N165" s="43"/>
      <c r="O165" s="43"/>
      <c r="P165" s="43"/>
      <c r="Q165" s="314" t="s">
        <v>24</v>
      </c>
      <c r="R165" s="315"/>
      <c r="S165" s="315"/>
      <c r="T165" s="51">
        <f t="shared" si="4"/>
        <v>30</v>
      </c>
      <c r="U165" s="13"/>
      <c r="V165" s="1"/>
    </row>
    <row r="166" spans="1:22" ht="18.75" customHeight="1" thickBot="1" x14ac:dyDescent="0.3">
      <c r="A166" s="13"/>
      <c r="B166" s="390"/>
      <c r="C166" s="298"/>
      <c r="D166" s="250" t="str">
        <f>$D$26</f>
        <v>Dumbbell Curls</v>
      </c>
      <c r="E166" s="250">
        <v>10</v>
      </c>
      <c r="F166" s="55"/>
      <c r="G166" s="250">
        <v>10</v>
      </c>
      <c r="H166" s="55"/>
      <c r="I166" s="250">
        <v>10</v>
      </c>
      <c r="J166" s="55"/>
      <c r="K166" s="111"/>
      <c r="L166" s="111"/>
      <c r="M166" s="43"/>
      <c r="N166" s="43"/>
      <c r="O166" s="43"/>
      <c r="P166" s="43"/>
      <c r="Q166" s="293" t="s">
        <v>27</v>
      </c>
      <c r="R166" s="294"/>
      <c r="S166" s="294"/>
      <c r="T166" s="54">
        <f t="shared" si="4"/>
        <v>30</v>
      </c>
      <c r="U166" s="13"/>
      <c r="V166" s="1"/>
    </row>
    <row r="167" spans="1:22" ht="18.75" customHeight="1" x14ac:dyDescent="0.25">
      <c r="A167" s="13"/>
      <c r="B167" s="390"/>
      <c r="C167" s="338" t="s">
        <v>31</v>
      </c>
      <c r="D167" s="339"/>
      <c r="E167" s="339"/>
      <c r="F167" s="339"/>
      <c r="G167" s="339"/>
      <c r="H167" s="339"/>
      <c r="I167" s="339"/>
      <c r="J167" s="339"/>
      <c r="K167" s="339"/>
      <c r="L167" s="339"/>
      <c r="M167" s="339"/>
      <c r="N167" s="339"/>
      <c r="O167" s="339"/>
      <c r="P167" s="339"/>
      <c r="Q167" s="339"/>
      <c r="R167" s="339"/>
      <c r="S167" s="339"/>
      <c r="T167" s="340"/>
      <c r="U167" s="13"/>
      <c r="V167" s="1"/>
    </row>
    <row r="168" spans="1:22" ht="18.75" customHeight="1" thickBot="1" x14ac:dyDescent="0.3">
      <c r="A168" s="13"/>
      <c r="B168" s="390"/>
      <c r="C168" s="341"/>
      <c r="D168" s="342"/>
      <c r="E168" s="342"/>
      <c r="F168" s="342"/>
      <c r="G168" s="342"/>
      <c r="H168" s="342"/>
      <c r="I168" s="342"/>
      <c r="J168" s="342"/>
      <c r="K168" s="342"/>
      <c r="L168" s="342"/>
      <c r="M168" s="342"/>
      <c r="N168" s="342"/>
      <c r="O168" s="342"/>
      <c r="P168" s="342"/>
      <c r="Q168" s="342"/>
      <c r="R168" s="342"/>
      <c r="S168" s="342"/>
      <c r="T168" s="343"/>
      <c r="U168" s="13"/>
      <c r="V168" s="1"/>
    </row>
    <row r="169" spans="1:22" ht="18.75" customHeight="1" x14ac:dyDescent="0.25">
      <c r="A169" s="13"/>
      <c r="B169" s="390"/>
      <c r="C169" s="290" t="s">
        <v>126</v>
      </c>
      <c r="D169" s="247" t="str">
        <f>$D$27</f>
        <v>Squat</v>
      </c>
      <c r="E169" s="247">
        <v>8</v>
      </c>
      <c r="F169" s="247">
        <f>MROUND($C$5*MID($G$12,9,3),$C$9)</f>
        <v>75</v>
      </c>
      <c r="G169" s="247">
        <v>8</v>
      </c>
      <c r="H169" s="247">
        <f>MROUND($C$5*MID($G$12,9,3),$C$9)</f>
        <v>75</v>
      </c>
      <c r="I169" s="247">
        <v>8</v>
      </c>
      <c r="J169" s="247">
        <f>MROUND($C$5*MID($G$12,9,3),$C$9)</f>
        <v>75</v>
      </c>
      <c r="K169" s="43"/>
      <c r="L169" s="43"/>
      <c r="M169" s="48"/>
      <c r="N169" s="48"/>
      <c r="O169" s="48"/>
      <c r="P169" s="48"/>
      <c r="Q169" s="336" t="s">
        <v>28</v>
      </c>
      <c r="R169" s="337"/>
      <c r="S169" s="337"/>
      <c r="T169" s="129">
        <f>IFERROR(+E169+G169+I169,"?")</f>
        <v>24</v>
      </c>
      <c r="U169" s="13"/>
      <c r="V169" s="1"/>
    </row>
    <row r="170" spans="1:22" ht="18.75" customHeight="1" x14ac:dyDescent="0.25">
      <c r="A170" s="13"/>
      <c r="B170" s="390"/>
      <c r="C170" s="291"/>
      <c r="D170" s="247" t="str">
        <f>$D$29</f>
        <v>Lying Leg Curls</v>
      </c>
      <c r="E170" s="247">
        <v>10</v>
      </c>
      <c r="F170" s="44"/>
      <c r="G170" s="247">
        <v>10</v>
      </c>
      <c r="H170" s="44"/>
      <c r="I170" s="247">
        <v>10</v>
      </c>
      <c r="J170" s="44"/>
      <c r="K170" s="43"/>
      <c r="L170" s="43"/>
      <c r="M170" s="43"/>
      <c r="N170" s="43"/>
      <c r="O170" s="43"/>
      <c r="P170" s="43"/>
      <c r="Q170" s="310" t="s">
        <v>29</v>
      </c>
      <c r="R170" s="311"/>
      <c r="S170" s="311"/>
      <c r="T170" s="117">
        <f>IFERROR(+E170+G170+I170,"?")</f>
        <v>30</v>
      </c>
      <c r="U170" s="13"/>
      <c r="V170" s="1"/>
    </row>
    <row r="171" spans="1:22" ht="18.75" customHeight="1" thickBot="1" x14ac:dyDescent="0.3">
      <c r="A171" s="13"/>
      <c r="B171" s="390"/>
      <c r="C171" s="291"/>
      <c r="D171" s="247" t="str">
        <f>$D$30</f>
        <v>Standing Calve Raises</v>
      </c>
      <c r="E171" s="247">
        <v>10</v>
      </c>
      <c r="F171" s="52"/>
      <c r="G171" s="247">
        <v>10</v>
      </c>
      <c r="H171" s="52"/>
      <c r="I171" s="247">
        <v>10</v>
      </c>
      <c r="J171" s="52"/>
      <c r="K171" s="43"/>
      <c r="L171" s="43"/>
      <c r="M171" s="43"/>
      <c r="N171" s="43"/>
      <c r="O171" s="43"/>
      <c r="P171" s="43"/>
      <c r="Q171" s="310" t="s">
        <v>30</v>
      </c>
      <c r="R171" s="311"/>
      <c r="S171" s="311"/>
      <c r="T171" s="117">
        <f>IFERROR(+E171+G171+I171,"?")</f>
        <v>30</v>
      </c>
      <c r="U171" s="13"/>
      <c r="V171" s="1"/>
    </row>
    <row r="172" spans="1:22" ht="18.75" customHeight="1" x14ac:dyDescent="0.25">
      <c r="A172" s="13"/>
      <c r="B172" s="390"/>
      <c r="C172" s="347" t="s">
        <v>127</v>
      </c>
      <c r="D172" s="253" t="str">
        <f>$D$17</f>
        <v>Seated OHP</v>
      </c>
      <c r="E172" s="253">
        <v>8</v>
      </c>
      <c r="F172" s="253">
        <f>MROUND($C$7*MID($G$12,9,3),$C$9)</f>
        <v>40</v>
      </c>
      <c r="G172" s="253">
        <v>8</v>
      </c>
      <c r="H172" s="253">
        <f>MROUND($C$7*MID($G$12,9,3),$C$9)</f>
        <v>40</v>
      </c>
      <c r="I172" s="253">
        <v>8</v>
      </c>
      <c r="J172" s="253">
        <f>MROUND($C$7*MID($G$12,9,3),$C$9)</f>
        <v>40</v>
      </c>
      <c r="K172" s="48"/>
      <c r="L172" s="48"/>
      <c r="M172" s="48"/>
      <c r="N172" s="48"/>
      <c r="O172" s="48"/>
      <c r="P172" s="48"/>
      <c r="Q172" s="360" t="s">
        <v>18</v>
      </c>
      <c r="R172" s="361"/>
      <c r="S172" s="361"/>
      <c r="T172" s="254">
        <f>IFERROR(E172+G172+I172,"?")</f>
        <v>24</v>
      </c>
      <c r="U172" s="13"/>
      <c r="V172" s="1"/>
    </row>
    <row r="173" spans="1:22" ht="18.75" customHeight="1" x14ac:dyDescent="0.25">
      <c r="A173" s="13"/>
      <c r="B173" s="390"/>
      <c r="C173" s="363"/>
      <c r="D173" s="245" t="str">
        <f>$D$18</f>
        <v>Dumbbell Bench Press</v>
      </c>
      <c r="E173" s="245">
        <v>10</v>
      </c>
      <c r="F173" s="44"/>
      <c r="G173" s="245">
        <v>10</v>
      </c>
      <c r="H173" s="44"/>
      <c r="I173" s="245">
        <v>10</v>
      </c>
      <c r="J173" s="44"/>
      <c r="K173" s="43"/>
      <c r="L173" s="43"/>
      <c r="M173" s="43"/>
      <c r="N173" s="43"/>
      <c r="O173" s="43"/>
      <c r="P173" s="43"/>
      <c r="Q173" s="295" t="s">
        <v>20</v>
      </c>
      <c r="R173" s="296"/>
      <c r="S173" s="296"/>
      <c r="T173" s="256">
        <f>IFERROR(E173+G173+I173,"?")</f>
        <v>30</v>
      </c>
      <c r="U173" s="13"/>
      <c r="V173" s="1"/>
    </row>
    <row r="174" spans="1:22" ht="18.75" customHeight="1" thickBot="1" x14ac:dyDescent="0.3">
      <c r="A174" s="13"/>
      <c r="B174" s="390"/>
      <c r="C174" s="363"/>
      <c r="D174" s="245" t="str">
        <f>$D$38</f>
        <v>Dips</v>
      </c>
      <c r="E174" s="245">
        <v>10</v>
      </c>
      <c r="F174" s="52"/>
      <c r="G174" s="245">
        <v>10</v>
      </c>
      <c r="H174" s="52"/>
      <c r="I174" s="245">
        <v>10</v>
      </c>
      <c r="J174" s="52"/>
      <c r="K174" s="43"/>
      <c r="L174" s="43"/>
      <c r="M174" s="43"/>
      <c r="N174" s="43"/>
      <c r="O174" s="43"/>
      <c r="P174" s="43"/>
      <c r="Q174" s="295" t="s">
        <v>22</v>
      </c>
      <c r="R174" s="296"/>
      <c r="S174" s="296"/>
      <c r="T174" s="256">
        <f>IFERROR(E174+G174+I174,"?")</f>
        <v>30</v>
      </c>
      <c r="U174" s="13"/>
      <c r="V174" s="1"/>
    </row>
    <row r="175" spans="1:22" ht="18.75" customHeight="1" x14ac:dyDescent="0.25">
      <c r="A175" s="13"/>
      <c r="B175" s="390"/>
      <c r="C175" s="338" t="s">
        <v>31</v>
      </c>
      <c r="D175" s="339"/>
      <c r="E175" s="339"/>
      <c r="F175" s="339"/>
      <c r="G175" s="339"/>
      <c r="H175" s="339"/>
      <c r="I175" s="339"/>
      <c r="J175" s="339"/>
      <c r="K175" s="339"/>
      <c r="L175" s="339"/>
      <c r="M175" s="339"/>
      <c r="N175" s="339"/>
      <c r="O175" s="339"/>
      <c r="P175" s="339"/>
      <c r="Q175" s="339"/>
      <c r="R175" s="339"/>
      <c r="S175" s="339"/>
      <c r="T175" s="340"/>
      <c r="U175" s="13"/>
      <c r="V175" s="1"/>
    </row>
    <row r="176" spans="1:22" ht="18.75" customHeight="1" thickBot="1" x14ac:dyDescent="0.3">
      <c r="A176" s="13"/>
      <c r="B176" s="390"/>
      <c r="C176" s="341"/>
      <c r="D176" s="342"/>
      <c r="E176" s="342"/>
      <c r="F176" s="342"/>
      <c r="G176" s="342"/>
      <c r="H176" s="342"/>
      <c r="I176" s="342"/>
      <c r="J176" s="342"/>
      <c r="K176" s="342"/>
      <c r="L176" s="342"/>
      <c r="M176" s="342"/>
      <c r="N176" s="342"/>
      <c r="O176" s="342"/>
      <c r="P176" s="342"/>
      <c r="Q176" s="342"/>
      <c r="R176" s="342"/>
      <c r="S176" s="342"/>
      <c r="T176" s="343"/>
      <c r="U176" s="13"/>
      <c r="V176" s="1"/>
    </row>
    <row r="177" spans="1:22" ht="18.75" customHeight="1" x14ac:dyDescent="0.25">
      <c r="A177" s="13"/>
      <c r="B177" s="390"/>
      <c r="C177" s="338" t="s">
        <v>31</v>
      </c>
      <c r="D177" s="339"/>
      <c r="E177" s="339"/>
      <c r="F177" s="339"/>
      <c r="G177" s="339"/>
      <c r="H177" s="339"/>
      <c r="I177" s="339"/>
      <c r="J177" s="339"/>
      <c r="K177" s="339"/>
      <c r="L177" s="339"/>
      <c r="M177" s="339"/>
      <c r="N177" s="339"/>
      <c r="O177" s="339"/>
      <c r="P177" s="339"/>
      <c r="Q177" s="339"/>
      <c r="R177" s="339"/>
      <c r="S177" s="339"/>
      <c r="T177" s="340"/>
      <c r="U177" s="13"/>
      <c r="V177" s="1"/>
    </row>
    <row r="178" spans="1:22" ht="18.75" customHeight="1" thickBot="1" x14ac:dyDescent="0.3">
      <c r="A178" s="13"/>
      <c r="B178" s="391"/>
      <c r="C178" s="341"/>
      <c r="D178" s="342"/>
      <c r="E178" s="342"/>
      <c r="F178" s="342"/>
      <c r="G178" s="342"/>
      <c r="H178" s="342"/>
      <c r="I178" s="342"/>
      <c r="J178" s="342"/>
      <c r="K178" s="342"/>
      <c r="L178" s="342"/>
      <c r="M178" s="342"/>
      <c r="N178" s="342"/>
      <c r="O178" s="342"/>
      <c r="P178" s="342"/>
      <c r="Q178" s="342"/>
      <c r="R178" s="342"/>
      <c r="S178" s="342"/>
      <c r="T178" s="343"/>
      <c r="U178" s="13"/>
      <c r="V178" s="1"/>
    </row>
    <row r="179" spans="1:22" ht="18.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
    </row>
    <row r="180" spans="1:22" ht="18.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
    </row>
    <row r="181" spans="1:22" ht="18.75" customHeight="1" x14ac:dyDescent="0.25">
      <c r="B181" s="1"/>
      <c r="C181" s="133"/>
      <c r="D181" s="1"/>
      <c r="E181" s="1"/>
      <c r="F181" s="1"/>
      <c r="G181" s="1"/>
      <c r="H181" s="1"/>
      <c r="I181" s="1"/>
      <c r="J181" s="1"/>
      <c r="K181" s="1"/>
      <c r="L181" s="1"/>
      <c r="M181" s="1"/>
      <c r="N181" s="1"/>
      <c r="O181" s="1"/>
      <c r="P181" s="1"/>
      <c r="Q181" s="1"/>
      <c r="R181" s="1"/>
      <c r="S181" s="1"/>
      <c r="T181" s="1"/>
      <c r="U181" s="1"/>
      <c r="V181" s="1"/>
    </row>
    <row r="182" spans="1:22" ht="18.75" customHeight="1" x14ac:dyDescent="0.25">
      <c r="B182" s="1"/>
      <c r="C182" s="133"/>
      <c r="D182" s="1"/>
      <c r="E182" s="1"/>
      <c r="F182" s="1"/>
      <c r="G182" s="1"/>
      <c r="H182" s="1"/>
      <c r="I182" s="1"/>
      <c r="J182" s="1"/>
      <c r="K182" s="1"/>
      <c r="L182" s="1"/>
      <c r="M182" s="1"/>
      <c r="N182" s="1"/>
      <c r="O182" s="1"/>
      <c r="P182" s="1"/>
      <c r="Q182" s="1"/>
      <c r="R182" s="1"/>
      <c r="S182" s="1"/>
      <c r="T182" s="1"/>
      <c r="U182" s="1"/>
      <c r="V182" s="1"/>
    </row>
    <row r="183" spans="1:22" ht="18.75" customHeight="1" x14ac:dyDescent="0.25">
      <c r="B183" s="1"/>
      <c r="C183" s="133"/>
      <c r="D183" s="1"/>
      <c r="E183" s="1"/>
      <c r="F183" s="1"/>
      <c r="G183" s="1"/>
      <c r="H183" s="1"/>
      <c r="I183" s="1"/>
      <c r="J183" s="1"/>
      <c r="K183" s="1"/>
      <c r="L183" s="1"/>
      <c r="M183" s="1"/>
      <c r="N183" s="1"/>
      <c r="O183" s="1"/>
      <c r="P183" s="1"/>
      <c r="Q183" s="1"/>
      <c r="R183" s="1"/>
      <c r="S183" s="1"/>
      <c r="T183" s="1"/>
      <c r="U183" s="1"/>
      <c r="V183" s="1"/>
    </row>
    <row r="184" spans="1:22" ht="18.75" customHeight="1" x14ac:dyDescent="0.25">
      <c r="B184" s="1"/>
      <c r="C184" s="133"/>
      <c r="D184" s="1"/>
      <c r="E184" s="1"/>
      <c r="F184" s="1"/>
      <c r="G184" s="1"/>
      <c r="H184" s="1"/>
      <c r="I184" s="1"/>
      <c r="J184" s="1"/>
      <c r="K184" s="1"/>
      <c r="L184" s="1"/>
      <c r="M184" s="1"/>
      <c r="N184" s="1"/>
      <c r="O184" s="1"/>
      <c r="P184" s="1"/>
      <c r="Q184" s="1"/>
      <c r="R184" s="1"/>
      <c r="S184" s="1"/>
      <c r="T184" s="1"/>
      <c r="U184" s="1"/>
      <c r="V184" s="1"/>
    </row>
    <row r="185" spans="1:22" ht="18.75" customHeight="1" x14ac:dyDescent="0.25">
      <c r="B185" s="1"/>
      <c r="C185" s="133"/>
      <c r="D185" s="1"/>
      <c r="E185" s="1"/>
      <c r="F185" s="1"/>
      <c r="G185" s="1"/>
      <c r="H185" s="1"/>
      <c r="I185" s="1"/>
      <c r="J185" s="1"/>
      <c r="K185" s="1"/>
      <c r="L185" s="1"/>
      <c r="M185" s="1"/>
      <c r="N185" s="1"/>
      <c r="O185" s="1"/>
      <c r="P185" s="1"/>
      <c r="Q185" s="1"/>
      <c r="R185" s="1"/>
      <c r="S185" s="1"/>
      <c r="T185" s="1"/>
      <c r="U185" s="1"/>
      <c r="V185" s="1"/>
    </row>
    <row r="186" spans="1:22" ht="18.75" customHeight="1" x14ac:dyDescent="0.25">
      <c r="B186" s="1"/>
      <c r="C186" s="133"/>
      <c r="D186" s="1"/>
      <c r="E186" s="1"/>
      <c r="F186" s="1"/>
      <c r="G186" s="1"/>
      <c r="H186" s="1"/>
      <c r="I186" s="1"/>
      <c r="J186" s="1"/>
      <c r="K186" s="1"/>
      <c r="L186" s="1"/>
      <c r="M186" s="1"/>
      <c r="N186" s="1"/>
      <c r="O186" s="1"/>
      <c r="P186" s="1"/>
      <c r="Q186" s="1"/>
      <c r="R186" s="1"/>
      <c r="S186" s="1"/>
      <c r="T186" s="1"/>
      <c r="U186" s="1"/>
      <c r="V186" s="1"/>
    </row>
    <row r="187" spans="1:22" ht="18.75" customHeight="1" x14ac:dyDescent="0.25">
      <c r="B187" s="1"/>
      <c r="C187" s="133"/>
      <c r="D187" s="1"/>
      <c r="E187" s="1"/>
      <c r="F187" s="1"/>
      <c r="G187" s="1"/>
      <c r="H187" s="1"/>
      <c r="I187" s="1"/>
      <c r="J187" s="1"/>
      <c r="K187" s="1"/>
      <c r="L187" s="1"/>
      <c r="M187" s="1"/>
      <c r="N187" s="1"/>
      <c r="O187" s="1"/>
      <c r="P187" s="1"/>
      <c r="Q187" s="1"/>
      <c r="R187" s="1"/>
      <c r="S187" s="1"/>
      <c r="T187" s="1"/>
      <c r="U187" s="1"/>
      <c r="V187" s="1"/>
    </row>
    <row r="188" spans="1:22" ht="18.75" customHeight="1" x14ac:dyDescent="0.25">
      <c r="B188" s="1"/>
      <c r="C188" s="133"/>
      <c r="D188" s="1"/>
      <c r="E188" s="1"/>
      <c r="F188" s="1"/>
      <c r="G188" s="1"/>
      <c r="H188" s="1"/>
      <c r="I188" s="1"/>
      <c r="J188" s="1"/>
      <c r="K188" s="1"/>
      <c r="L188" s="1"/>
      <c r="M188" s="1"/>
      <c r="N188" s="1"/>
      <c r="O188" s="1"/>
      <c r="P188" s="1"/>
      <c r="Q188" s="1"/>
      <c r="R188" s="1"/>
      <c r="S188" s="1"/>
      <c r="T188" s="1"/>
      <c r="U188" s="1"/>
      <c r="V188" s="1"/>
    </row>
    <row r="189" spans="1:22" ht="18.75" customHeight="1" x14ac:dyDescent="0.25">
      <c r="B189" s="1"/>
      <c r="C189" s="133"/>
      <c r="D189" s="1"/>
      <c r="E189" s="1"/>
      <c r="F189" s="1"/>
      <c r="G189" s="1"/>
      <c r="H189" s="1"/>
      <c r="I189" s="1"/>
      <c r="J189" s="1"/>
      <c r="K189" s="1"/>
      <c r="L189" s="1"/>
      <c r="M189" s="1"/>
      <c r="N189" s="1"/>
      <c r="O189" s="1"/>
      <c r="P189" s="1"/>
      <c r="Q189" s="1"/>
      <c r="R189" s="1"/>
      <c r="S189" s="1"/>
      <c r="T189" s="1"/>
      <c r="U189" s="1"/>
      <c r="V189" s="1"/>
    </row>
    <row r="190" spans="1:22" ht="18.75" customHeight="1" x14ac:dyDescent="0.25">
      <c r="B190" s="1"/>
      <c r="C190" s="133"/>
      <c r="D190" s="1"/>
      <c r="E190" s="1"/>
      <c r="F190" s="1"/>
      <c r="G190" s="1"/>
      <c r="H190" s="1"/>
      <c r="I190" s="1"/>
      <c r="J190" s="1"/>
      <c r="K190" s="1"/>
      <c r="L190" s="1"/>
      <c r="M190" s="1"/>
      <c r="N190" s="1"/>
      <c r="O190" s="1"/>
      <c r="P190" s="1"/>
      <c r="Q190" s="1"/>
      <c r="R190" s="1"/>
      <c r="S190" s="1"/>
      <c r="T190" s="1"/>
      <c r="U190" s="1"/>
      <c r="V190" s="1"/>
    </row>
    <row r="191" spans="1:22" ht="18.75" customHeight="1" x14ac:dyDescent="0.25">
      <c r="B191" s="1"/>
      <c r="C191" s="133"/>
      <c r="D191" s="1"/>
      <c r="E191" s="1"/>
      <c r="F191" s="1"/>
      <c r="G191" s="1"/>
      <c r="H191" s="1"/>
      <c r="I191" s="1"/>
      <c r="J191" s="1"/>
      <c r="K191" s="1"/>
      <c r="L191" s="1"/>
      <c r="M191" s="1"/>
      <c r="N191" s="1"/>
      <c r="O191" s="1"/>
      <c r="P191" s="1"/>
      <c r="Q191" s="1"/>
      <c r="R191" s="1"/>
      <c r="S191" s="1"/>
      <c r="T191" s="1"/>
      <c r="U191" s="1"/>
      <c r="V191" s="1"/>
    </row>
    <row r="192" spans="1:22" ht="18.75" customHeight="1" x14ac:dyDescent="0.25">
      <c r="B192" s="1"/>
      <c r="C192" s="133"/>
      <c r="D192" s="1"/>
      <c r="E192" s="1"/>
      <c r="F192" s="1"/>
      <c r="G192" s="1"/>
      <c r="H192" s="1"/>
      <c r="I192" s="1"/>
      <c r="J192" s="1"/>
      <c r="K192" s="1"/>
      <c r="L192" s="1"/>
      <c r="M192" s="1"/>
      <c r="N192" s="1"/>
      <c r="O192" s="1"/>
      <c r="P192" s="1"/>
      <c r="Q192" s="1"/>
      <c r="R192" s="1"/>
      <c r="S192" s="1"/>
      <c r="T192" s="1"/>
      <c r="U192" s="1"/>
      <c r="V192" s="1"/>
    </row>
    <row r="193" spans="2:22" ht="18.75" customHeight="1" x14ac:dyDescent="0.25">
      <c r="B193" s="1"/>
      <c r="C193" s="133"/>
      <c r="D193" s="1"/>
      <c r="E193" s="1"/>
      <c r="F193" s="1"/>
      <c r="G193" s="1"/>
      <c r="H193" s="1"/>
      <c r="I193" s="1"/>
      <c r="J193" s="1"/>
      <c r="K193" s="1"/>
      <c r="L193" s="1"/>
      <c r="M193" s="1"/>
      <c r="N193" s="1"/>
      <c r="O193" s="1"/>
      <c r="P193" s="1"/>
      <c r="Q193" s="1"/>
      <c r="R193" s="1"/>
      <c r="S193" s="1"/>
      <c r="T193" s="1"/>
      <c r="U193" s="1"/>
      <c r="V193" s="1"/>
    </row>
    <row r="194" spans="2:22" ht="18.75" customHeight="1" x14ac:dyDescent="0.25">
      <c r="B194" s="1"/>
      <c r="C194" s="133"/>
      <c r="D194" s="1"/>
      <c r="E194" s="1"/>
      <c r="F194" s="1"/>
      <c r="G194" s="1"/>
      <c r="H194" s="1"/>
      <c r="I194" s="1"/>
      <c r="J194" s="1"/>
      <c r="K194" s="1"/>
      <c r="L194" s="1"/>
      <c r="M194" s="1"/>
      <c r="N194" s="1"/>
      <c r="O194" s="1"/>
      <c r="P194" s="1"/>
      <c r="Q194" s="1"/>
      <c r="R194" s="1"/>
      <c r="S194" s="1"/>
      <c r="T194" s="1"/>
      <c r="U194" s="1"/>
      <c r="V194" s="1"/>
    </row>
    <row r="195" spans="2:22" ht="18.75" customHeight="1" x14ac:dyDescent="0.25">
      <c r="B195" s="1"/>
      <c r="C195" s="133"/>
      <c r="D195" s="1"/>
      <c r="E195" s="1"/>
      <c r="F195" s="1"/>
      <c r="G195" s="1"/>
      <c r="H195" s="1"/>
      <c r="I195" s="1"/>
      <c r="J195" s="1"/>
      <c r="K195" s="1"/>
      <c r="L195" s="1"/>
      <c r="M195" s="1"/>
      <c r="N195" s="1"/>
      <c r="O195" s="1"/>
      <c r="P195" s="1"/>
      <c r="Q195" s="1"/>
      <c r="R195" s="1"/>
      <c r="S195" s="1"/>
      <c r="T195" s="1"/>
      <c r="U195" s="1"/>
      <c r="V195" s="1"/>
    </row>
    <row r="196" spans="2:22" ht="18.75" customHeight="1" x14ac:dyDescent="0.25">
      <c r="B196" s="1"/>
      <c r="C196" s="133"/>
      <c r="D196" s="1"/>
      <c r="E196" s="1"/>
      <c r="F196" s="1"/>
      <c r="G196" s="1"/>
      <c r="H196" s="1"/>
      <c r="I196" s="1"/>
      <c r="J196" s="1"/>
      <c r="K196" s="1"/>
      <c r="L196" s="1"/>
      <c r="M196" s="1"/>
      <c r="N196" s="1"/>
      <c r="O196" s="1"/>
      <c r="P196" s="1"/>
      <c r="Q196" s="1"/>
      <c r="R196" s="1"/>
      <c r="S196" s="1"/>
      <c r="T196" s="1"/>
      <c r="U196" s="1"/>
      <c r="V196" s="1"/>
    </row>
    <row r="197" spans="2:22" ht="18.75" customHeight="1" x14ac:dyDescent="0.25">
      <c r="B197" s="1"/>
      <c r="C197" s="133"/>
      <c r="D197" s="1"/>
      <c r="E197" s="1"/>
      <c r="F197" s="1"/>
      <c r="G197" s="1"/>
      <c r="H197" s="1"/>
      <c r="I197" s="1"/>
      <c r="J197" s="1"/>
      <c r="K197" s="1"/>
      <c r="L197" s="1"/>
      <c r="M197" s="1"/>
      <c r="N197" s="1"/>
      <c r="O197" s="1"/>
      <c r="P197" s="1"/>
      <c r="Q197" s="1"/>
      <c r="R197" s="1"/>
      <c r="S197" s="1"/>
      <c r="T197" s="1"/>
      <c r="U197" s="1"/>
      <c r="V197" s="1"/>
    </row>
    <row r="198" spans="2:22" ht="18.75" customHeight="1" x14ac:dyDescent="0.25">
      <c r="B198" s="1"/>
      <c r="C198" s="133"/>
      <c r="D198" s="1"/>
      <c r="E198" s="1"/>
      <c r="F198" s="1"/>
      <c r="G198" s="1"/>
      <c r="H198" s="1"/>
      <c r="I198" s="1"/>
      <c r="J198" s="1"/>
      <c r="K198" s="1"/>
      <c r="L198" s="1"/>
      <c r="M198" s="1"/>
      <c r="N198" s="1"/>
      <c r="O198" s="1"/>
      <c r="P198" s="1"/>
      <c r="Q198" s="1"/>
      <c r="R198" s="1"/>
      <c r="S198" s="1"/>
      <c r="T198" s="1"/>
      <c r="U198" s="1"/>
      <c r="V198" s="1"/>
    </row>
    <row r="199" spans="2:22" ht="18.75" customHeight="1" x14ac:dyDescent="0.25">
      <c r="B199" s="1"/>
      <c r="C199" s="133"/>
      <c r="D199" s="1"/>
      <c r="E199" s="1"/>
      <c r="F199" s="1"/>
      <c r="G199" s="1"/>
      <c r="H199" s="1"/>
      <c r="I199" s="1"/>
      <c r="J199" s="1"/>
      <c r="K199" s="1"/>
      <c r="L199" s="1"/>
      <c r="M199" s="1"/>
      <c r="N199" s="1"/>
      <c r="O199" s="1"/>
      <c r="P199" s="1"/>
      <c r="Q199" s="1"/>
      <c r="R199" s="1"/>
      <c r="S199" s="1"/>
      <c r="T199" s="1"/>
      <c r="U199" s="1"/>
      <c r="V199" s="1"/>
    </row>
    <row r="200" spans="2:22" ht="18.75" customHeight="1" x14ac:dyDescent="0.25">
      <c r="B200" s="1"/>
      <c r="C200" s="133"/>
      <c r="D200" s="1"/>
      <c r="E200" s="1"/>
      <c r="F200" s="1"/>
      <c r="G200" s="1"/>
      <c r="H200" s="1"/>
      <c r="I200" s="1"/>
      <c r="J200" s="1"/>
      <c r="K200" s="1"/>
      <c r="L200" s="1"/>
      <c r="M200" s="1"/>
      <c r="N200" s="1"/>
      <c r="O200" s="1"/>
      <c r="P200" s="1"/>
      <c r="Q200" s="1"/>
      <c r="R200" s="1"/>
      <c r="S200" s="1"/>
      <c r="T200" s="1"/>
      <c r="U200" s="1"/>
      <c r="V200" s="1"/>
    </row>
    <row r="201" spans="2:22" ht="18.75" customHeight="1" x14ac:dyDescent="0.25">
      <c r="B201" s="1"/>
      <c r="C201" s="133"/>
      <c r="D201" s="1"/>
      <c r="E201" s="1"/>
      <c r="F201" s="1"/>
      <c r="G201" s="1"/>
      <c r="H201" s="1"/>
      <c r="I201" s="1"/>
      <c r="J201" s="1"/>
      <c r="K201" s="1"/>
      <c r="L201" s="1"/>
      <c r="M201" s="1"/>
      <c r="N201" s="1"/>
      <c r="O201" s="1"/>
      <c r="P201" s="1"/>
      <c r="Q201" s="1"/>
      <c r="R201" s="1"/>
      <c r="S201" s="1"/>
      <c r="T201" s="1"/>
      <c r="U201" s="1"/>
      <c r="V201" s="1"/>
    </row>
    <row r="202" spans="2:22" ht="18.75" customHeight="1" x14ac:dyDescent="0.25">
      <c r="B202" s="1"/>
      <c r="C202" s="133"/>
      <c r="D202" s="1"/>
      <c r="E202" s="1"/>
      <c r="F202" s="1"/>
      <c r="G202" s="1"/>
      <c r="H202" s="1"/>
      <c r="I202" s="1"/>
      <c r="J202" s="1"/>
      <c r="K202" s="1"/>
      <c r="L202" s="1"/>
      <c r="M202" s="1"/>
      <c r="N202" s="1"/>
      <c r="O202" s="1"/>
      <c r="P202" s="1"/>
      <c r="Q202" s="1"/>
      <c r="R202" s="1"/>
      <c r="S202" s="1"/>
      <c r="T202" s="1"/>
      <c r="U202" s="1"/>
      <c r="V202" s="1"/>
    </row>
    <row r="203" spans="2:22" ht="18.75" customHeight="1" x14ac:dyDescent="0.25">
      <c r="B203" s="1"/>
      <c r="C203" s="133"/>
      <c r="D203" s="1"/>
      <c r="E203" s="1"/>
      <c r="F203" s="1"/>
      <c r="G203" s="1"/>
      <c r="H203" s="1"/>
      <c r="I203" s="1"/>
      <c r="J203" s="1"/>
      <c r="K203" s="1"/>
      <c r="L203" s="1"/>
      <c r="M203" s="1"/>
      <c r="N203" s="1"/>
      <c r="O203" s="1"/>
      <c r="P203" s="1"/>
      <c r="Q203" s="1"/>
      <c r="R203" s="1"/>
      <c r="S203" s="1"/>
      <c r="T203" s="1"/>
      <c r="U203" s="1"/>
      <c r="V203" s="1"/>
    </row>
    <row r="204" spans="2:22" ht="18.75" customHeight="1" x14ac:dyDescent="0.25">
      <c r="B204" s="1"/>
      <c r="C204" s="133"/>
      <c r="D204" s="1"/>
      <c r="E204" s="1"/>
      <c r="F204" s="1"/>
      <c r="G204" s="1"/>
      <c r="H204" s="1"/>
      <c r="I204" s="1"/>
      <c r="J204" s="1"/>
      <c r="K204" s="1"/>
      <c r="L204" s="1"/>
      <c r="M204" s="1"/>
      <c r="N204" s="1"/>
      <c r="O204" s="1"/>
      <c r="P204" s="1"/>
      <c r="Q204" s="1"/>
      <c r="R204" s="1"/>
      <c r="S204" s="1"/>
      <c r="T204" s="1"/>
      <c r="U204" s="1"/>
      <c r="V204" s="1"/>
    </row>
    <row r="205" spans="2:22" ht="18.75" customHeight="1" x14ac:dyDescent="0.25">
      <c r="B205" s="1"/>
      <c r="C205" s="133"/>
      <c r="D205" s="1"/>
      <c r="E205" s="1"/>
      <c r="F205" s="1"/>
      <c r="G205" s="1"/>
      <c r="H205" s="1"/>
      <c r="I205" s="1"/>
      <c r="J205" s="1"/>
      <c r="K205" s="1"/>
      <c r="L205" s="1"/>
      <c r="M205" s="1"/>
      <c r="N205" s="1"/>
      <c r="O205" s="1"/>
      <c r="P205" s="1"/>
      <c r="Q205" s="1"/>
      <c r="R205" s="1"/>
      <c r="S205" s="1"/>
      <c r="T205" s="1"/>
      <c r="U205" s="1"/>
      <c r="V205" s="1"/>
    </row>
    <row r="206" spans="2:22" ht="18.75" customHeight="1" x14ac:dyDescent="0.25">
      <c r="B206" s="1"/>
      <c r="C206" s="133"/>
      <c r="D206" s="1"/>
      <c r="E206" s="1"/>
      <c r="F206" s="1"/>
      <c r="G206" s="1"/>
      <c r="H206" s="1"/>
      <c r="I206" s="1"/>
      <c r="J206" s="1"/>
      <c r="K206" s="1"/>
      <c r="L206" s="1"/>
      <c r="M206" s="1"/>
      <c r="N206" s="1"/>
      <c r="O206" s="1"/>
      <c r="P206" s="1"/>
      <c r="Q206" s="1"/>
      <c r="R206" s="1"/>
      <c r="S206" s="1"/>
      <c r="T206" s="1"/>
      <c r="U206" s="1"/>
      <c r="V206" s="1"/>
    </row>
    <row r="207" spans="2:22" ht="18.75" customHeight="1" x14ac:dyDescent="0.25">
      <c r="B207" s="1"/>
      <c r="C207" s="133"/>
      <c r="D207" s="1"/>
      <c r="E207" s="1"/>
      <c r="F207" s="1"/>
      <c r="G207" s="1"/>
      <c r="H207" s="1"/>
      <c r="I207" s="1"/>
      <c r="J207" s="1"/>
      <c r="K207" s="1"/>
      <c r="L207" s="1"/>
      <c r="M207" s="1"/>
      <c r="N207" s="1"/>
      <c r="O207" s="1"/>
      <c r="P207" s="1"/>
      <c r="Q207" s="1"/>
      <c r="R207" s="1"/>
      <c r="S207" s="1"/>
      <c r="T207" s="1"/>
      <c r="U207" s="1"/>
      <c r="V207" s="1"/>
    </row>
    <row r="208" spans="2:22" ht="18.75" customHeight="1" x14ac:dyDescent="0.25">
      <c r="B208" s="1"/>
      <c r="C208" s="133"/>
      <c r="D208" s="1"/>
      <c r="E208" s="1"/>
      <c r="F208" s="1"/>
      <c r="G208" s="1"/>
      <c r="H208" s="1"/>
      <c r="I208" s="1"/>
      <c r="J208" s="1"/>
      <c r="K208" s="1"/>
      <c r="L208" s="1"/>
      <c r="M208" s="1"/>
      <c r="N208" s="1"/>
      <c r="O208" s="1"/>
      <c r="P208" s="1"/>
      <c r="Q208" s="1"/>
      <c r="R208" s="1"/>
      <c r="S208" s="1"/>
      <c r="T208" s="1"/>
      <c r="U208" s="1"/>
      <c r="V208" s="1"/>
    </row>
    <row r="209" spans="2:22" ht="18.75" customHeight="1" x14ac:dyDescent="0.25">
      <c r="B209" s="1"/>
      <c r="C209" s="133"/>
      <c r="D209" s="1"/>
      <c r="E209" s="1"/>
      <c r="F209" s="1"/>
      <c r="G209" s="1"/>
      <c r="H209" s="1"/>
      <c r="I209" s="1"/>
      <c r="J209" s="1"/>
      <c r="K209" s="1"/>
      <c r="L209" s="1"/>
      <c r="M209" s="1"/>
      <c r="N209" s="1"/>
      <c r="O209" s="1"/>
      <c r="P209" s="1"/>
      <c r="Q209" s="1"/>
      <c r="R209" s="1"/>
      <c r="S209" s="1"/>
      <c r="T209" s="1"/>
      <c r="U209" s="1"/>
      <c r="V209" s="1"/>
    </row>
    <row r="210" spans="2:22" ht="18.75" customHeight="1" x14ac:dyDescent="0.25">
      <c r="B210" s="1"/>
      <c r="C210" s="133"/>
      <c r="D210" s="1"/>
      <c r="E210" s="1"/>
      <c r="F210" s="1"/>
      <c r="G210" s="1"/>
      <c r="H210" s="1"/>
      <c r="I210" s="1"/>
      <c r="J210" s="1"/>
      <c r="K210" s="1"/>
      <c r="L210" s="1"/>
      <c r="M210" s="1"/>
      <c r="N210" s="1"/>
      <c r="O210" s="1"/>
      <c r="P210" s="1"/>
      <c r="Q210" s="1"/>
      <c r="R210" s="1"/>
      <c r="S210" s="1"/>
      <c r="T210" s="1"/>
      <c r="U210" s="1"/>
      <c r="V210" s="1"/>
    </row>
    <row r="211" spans="2:22" ht="18.75" customHeight="1" x14ac:dyDescent="0.25">
      <c r="B211" s="1"/>
      <c r="C211" s="133"/>
      <c r="D211" s="1"/>
      <c r="E211" s="1"/>
      <c r="F211" s="1"/>
      <c r="G211" s="1"/>
      <c r="H211" s="1"/>
      <c r="I211" s="1"/>
      <c r="J211" s="1"/>
      <c r="K211" s="1"/>
      <c r="L211" s="1"/>
      <c r="M211" s="1"/>
      <c r="N211" s="1"/>
      <c r="O211" s="1"/>
      <c r="P211" s="1"/>
      <c r="Q211" s="1"/>
      <c r="R211" s="1"/>
      <c r="S211" s="1"/>
      <c r="T211" s="1"/>
      <c r="U211" s="1"/>
      <c r="V211" s="1"/>
    </row>
    <row r="212" spans="2:22" ht="18.75" customHeight="1" x14ac:dyDescent="0.25">
      <c r="B212" s="1"/>
      <c r="C212" s="133"/>
      <c r="D212" s="1"/>
      <c r="E212" s="1"/>
      <c r="F212" s="1"/>
      <c r="G212" s="1"/>
      <c r="H212" s="1"/>
      <c r="I212" s="1"/>
      <c r="J212" s="1"/>
      <c r="K212" s="1"/>
      <c r="L212" s="1"/>
      <c r="M212" s="1"/>
      <c r="N212" s="1"/>
      <c r="O212" s="1"/>
      <c r="P212" s="1"/>
      <c r="Q212" s="1"/>
      <c r="R212" s="1"/>
      <c r="S212" s="1"/>
      <c r="T212" s="1"/>
      <c r="U212" s="1"/>
      <c r="V212" s="1"/>
    </row>
    <row r="213" spans="2:22" ht="18.75" customHeight="1" x14ac:dyDescent="0.25">
      <c r="B213" s="1"/>
      <c r="C213" s="133"/>
      <c r="D213" s="1"/>
      <c r="E213" s="1"/>
      <c r="F213" s="1"/>
      <c r="G213" s="1"/>
      <c r="H213" s="1"/>
      <c r="I213" s="1"/>
      <c r="J213" s="1"/>
      <c r="K213" s="1"/>
      <c r="L213" s="1"/>
      <c r="M213" s="1"/>
      <c r="N213" s="1"/>
      <c r="O213" s="1"/>
      <c r="P213" s="1"/>
      <c r="Q213" s="1"/>
      <c r="R213" s="1"/>
      <c r="S213" s="1"/>
      <c r="T213" s="1"/>
      <c r="U213" s="1"/>
      <c r="V213" s="1"/>
    </row>
    <row r="214" spans="2:22" ht="18.75" customHeight="1" x14ac:dyDescent="0.25">
      <c r="B214" s="1"/>
      <c r="C214" s="133"/>
      <c r="D214" s="1"/>
      <c r="E214" s="1"/>
      <c r="F214" s="1"/>
      <c r="G214" s="1"/>
      <c r="H214" s="1"/>
      <c r="I214" s="1"/>
      <c r="J214" s="1"/>
      <c r="K214" s="1"/>
      <c r="L214" s="1"/>
      <c r="M214" s="1"/>
      <c r="N214" s="1"/>
      <c r="O214" s="1"/>
      <c r="P214" s="1"/>
      <c r="Q214" s="1"/>
      <c r="R214" s="1"/>
      <c r="S214" s="1"/>
      <c r="T214" s="1"/>
      <c r="U214" s="1"/>
      <c r="V214" s="1"/>
    </row>
    <row r="215" spans="2:22" ht="18.75" customHeight="1" x14ac:dyDescent="0.25">
      <c r="B215" s="1"/>
      <c r="C215" s="133"/>
      <c r="D215" s="1"/>
      <c r="E215" s="1"/>
      <c r="F215" s="1"/>
      <c r="G215" s="1"/>
      <c r="H215" s="1"/>
      <c r="I215" s="1"/>
      <c r="J215" s="1"/>
      <c r="K215" s="1"/>
      <c r="L215" s="1"/>
      <c r="M215" s="1"/>
      <c r="N215" s="1"/>
      <c r="O215" s="1"/>
      <c r="P215" s="1"/>
      <c r="Q215" s="1"/>
      <c r="R215" s="1"/>
      <c r="S215" s="1"/>
      <c r="T215" s="1"/>
      <c r="U215" s="1"/>
      <c r="V215" s="1"/>
    </row>
    <row r="216" spans="2:22" ht="18.75" customHeight="1" x14ac:dyDescent="0.25">
      <c r="B216" s="1"/>
      <c r="C216" s="133"/>
      <c r="D216" s="1"/>
      <c r="E216" s="1"/>
      <c r="F216" s="1"/>
      <c r="G216" s="1"/>
      <c r="H216" s="1"/>
      <c r="I216" s="1"/>
      <c r="J216" s="1"/>
      <c r="K216" s="1"/>
      <c r="L216" s="1"/>
      <c r="M216" s="1"/>
      <c r="N216" s="1"/>
      <c r="O216" s="1"/>
      <c r="P216" s="1"/>
      <c r="Q216" s="1"/>
      <c r="R216" s="1"/>
      <c r="S216" s="1"/>
      <c r="T216" s="1"/>
      <c r="U216" s="1"/>
      <c r="V216" s="1"/>
    </row>
    <row r="217" spans="2:22" ht="18.75" customHeight="1" x14ac:dyDescent="0.25">
      <c r="B217" s="1"/>
      <c r="C217" s="133"/>
      <c r="D217" s="1"/>
      <c r="E217" s="1"/>
      <c r="F217" s="1"/>
      <c r="G217" s="1"/>
      <c r="H217" s="1"/>
      <c r="I217" s="1"/>
      <c r="J217" s="1"/>
      <c r="K217" s="1"/>
      <c r="L217" s="1"/>
      <c r="M217" s="1"/>
      <c r="N217" s="1"/>
      <c r="O217" s="1"/>
      <c r="P217" s="1"/>
      <c r="Q217" s="1"/>
      <c r="R217" s="1"/>
      <c r="S217" s="1"/>
      <c r="T217" s="1"/>
      <c r="U217" s="1"/>
      <c r="V217" s="1"/>
    </row>
    <row r="218" spans="2:22" ht="18.75" customHeight="1" x14ac:dyDescent="0.25">
      <c r="B218" s="1"/>
      <c r="C218" s="133"/>
      <c r="D218" s="1"/>
      <c r="E218" s="1"/>
      <c r="F218" s="1"/>
      <c r="G218" s="1"/>
      <c r="H218" s="1"/>
      <c r="I218" s="1"/>
      <c r="J218" s="1"/>
      <c r="K218" s="1"/>
      <c r="L218" s="1"/>
      <c r="M218" s="1"/>
      <c r="N218" s="1"/>
      <c r="O218" s="1"/>
      <c r="P218" s="1"/>
      <c r="Q218" s="1"/>
      <c r="R218" s="1"/>
      <c r="S218" s="1"/>
      <c r="T218" s="1"/>
      <c r="U218" s="1"/>
      <c r="V218" s="1"/>
    </row>
    <row r="219" spans="2:22" ht="18.75" customHeight="1" x14ac:dyDescent="0.25">
      <c r="B219" s="1"/>
      <c r="C219" s="133"/>
      <c r="D219" s="1"/>
      <c r="E219" s="1"/>
      <c r="F219" s="1"/>
      <c r="G219" s="1"/>
      <c r="H219" s="1"/>
      <c r="I219" s="1"/>
      <c r="J219" s="1"/>
      <c r="K219" s="1"/>
      <c r="L219" s="1"/>
      <c r="M219" s="1"/>
      <c r="N219" s="1"/>
      <c r="O219" s="1"/>
      <c r="P219" s="1"/>
      <c r="Q219" s="1"/>
      <c r="R219" s="1"/>
      <c r="S219" s="1"/>
      <c r="T219" s="1"/>
      <c r="U219" s="1"/>
      <c r="V219" s="1"/>
    </row>
    <row r="220" spans="2:22" ht="18.75" customHeight="1" x14ac:dyDescent="0.25">
      <c r="B220" s="1"/>
      <c r="C220" s="133"/>
      <c r="D220" s="1"/>
      <c r="E220" s="1"/>
      <c r="F220" s="1"/>
      <c r="G220" s="1"/>
      <c r="H220" s="1"/>
      <c r="I220" s="1"/>
      <c r="J220" s="1"/>
      <c r="K220" s="1"/>
      <c r="L220" s="1"/>
      <c r="M220" s="1"/>
      <c r="N220" s="1"/>
      <c r="O220" s="1"/>
      <c r="P220" s="1"/>
      <c r="Q220" s="1"/>
      <c r="R220" s="1"/>
      <c r="S220" s="1"/>
      <c r="T220" s="1"/>
      <c r="U220" s="1"/>
      <c r="V220" s="1"/>
    </row>
    <row r="221" spans="2:22" ht="18.75" customHeight="1" x14ac:dyDescent="0.25">
      <c r="B221" s="1"/>
      <c r="C221" s="133"/>
      <c r="D221" s="1"/>
      <c r="E221" s="1"/>
      <c r="F221" s="1"/>
      <c r="G221" s="1"/>
      <c r="H221" s="1"/>
      <c r="I221" s="1"/>
      <c r="J221" s="1"/>
      <c r="K221" s="1"/>
      <c r="L221" s="1"/>
      <c r="M221" s="1"/>
      <c r="N221" s="1"/>
      <c r="O221" s="1"/>
      <c r="P221" s="1"/>
      <c r="Q221" s="1"/>
      <c r="R221" s="1"/>
      <c r="S221" s="1"/>
      <c r="T221" s="1"/>
      <c r="U221" s="1"/>
      <c r="V221" s="1"/>
    </row>
    <row r="222" spans="2:22" ht="18.75" customHeight="1" x14ac:dyDescent="0.25">
      <c r="B222" s="1"/>
      <c r="C222" s="133"/>
      <c r="D222" s="1"/>
      <c r="E222" s="1"/>
      <c r="F222" s="1"/>
      <c r="G222" s="1"/>
      <c r="H222" s="1"/>
      <c r="I222" s="1"/>
      <c r="J222" s="1"/>
      <c r="K222" s="1"/>
      <c r="L222" s="1"/>
      <c r="M222" s="1"/>
      <c r="N222" s="1"/>
      <c r="O222" s="1"/>
      <c r="P222" s="1"/>
      <c r="Q222" s="1"/>
      <c r="R222" s="1"/>
      <c r="S222" s="1"/>
      <c r="T222" s="1"/>
      <c r="U222" s="1"/>
      <c r="V222" s="1"/>
    </row>
    <row r="223" spans="2:22" ht="18.75" customHeight="1" x14ac:dyDescent="0.25">
      <c r="B223" s="1"/>
      <c r="C223" s="133"/>
      <c r="D223" s="1"/>
      <c r="E223" s="1"/>
      <c r="F223" s="1"/>
      <c r="G223" s="1"/>
      <c r="H223" s="1"/>
      <c r="I223" s="1"/>
      <c r="J223" s="1"/>
      <c r="K223" s="1"/>
      <c r="L223" s="1"/>
      <c r="M223" s="1"/>
      <c r="N223" s="1"/>
      <c r="O223" s="1"/>
      <c r="P223" s="1"/>
      <c r="Q223" s="1"/>
      <c r="R223" s="1"/>
      <c r="S223" s="1"/>
      <c r="T223" s="1"/>
      <c r="U223" s="1"/>
      <c r="V223" s="1"/>
    </row>
    <row r="224" spans="2:22" ht="18.75" customHeight="1" x14ac:dyDescent="0.25">
      <c r="B224" s="1"/>
      <c r="C224" s="133"/>
      <c r="D224" s="1"/>
      <c r="E224" s="1"/>
      <c r="F224" s="1"/>
      <c r="G224" s="1"/>
      <c r="H224" s="1"/>
      <c r="I224" s="1"/>
      <c r="J224" s="1"/>
      <c r="K224" s="1"/>
      <c r="L224" s="1"/>
      <c r="M224" s="1"/>
      <c r="N224" s="1"/>
      <c r="O224" s="1"/>
      <c r="P224" s="1"/>
      <c r="Q224" s="1"/>
      <c r="R224" s="1"/>
      <c r="S224" s="1"/>
      <c r="T224" s="1"/>
      <c r="U224" s="1"/>
      <c r="V224" s="1"/>
    </row>
    <row r="225" spans="2:22" ht="18.75" customHeight="1" x14ac:dyDescent="0.25">
      <c r="B225" s="1"/>
      <c r="C225" s="133"/>
      <c r="D225" s="1"/>
      <c r="E225" s="1"/>
      <c r="F225" s="1"/>
      <c r="G225" s="1"/>
      <c r="H225" s="1"/>
      <c r="I225" s="1"/>
      <c r="J225" s="1"/>
      <c r="K225" s="1"/>
      <c r="L225" s="1"/>
      <c r="M225" s="1"/>
      <c r="N225" s="1"/>
      <c r="O225" s="1"/>
      <c r="P225" s="1"/>
      <c r="Q225" s="1"/>
      <c r="R225" s="1"/>
      <c r="S225" s="1"/>
      <c r="T225" s="1"/>
      <c r="U225" s="1"/>
      <c r="V225" s="1"/>
    </row>
    <row r="226" spans="2:22" ht="18.75" customHeight="1" x14ac:dyDescent="0.25">
      <c r="B226" s="1"/>
      <c r="C226" s="133"/>
      <c r="D226" s="1"/>
      <c r="E226" s="1"/>
      <c r="F226" s="1"/>
      <c r="G226" s="1"/>
      <c r="H226" s="1"/>
      <c r="I226" s="1"/>
      <c r="J226" s="1"/>
      <c r="K226" s="1"/>
      <c r="L226" s="1"/>
      <c r="M226" s="1"/>
      <c r="N226" s="1"/>
      <c r="O226" s="1"/>
      <c r="P226" s="1"/>
      <c r="Q226" s="1"/>
      <c r="R226" s="1"/>
      <c r="S226" s="1"/>
      <c r="T226" s="1"/>
      <c r="U226" s="1"/>
      <c r="V226" s="1"/>
    </row>
    <row r="227" spans="2:22" ht="18.75" customHeight="1" x14ac:dyDescent="0.25">
      <c r="B227" s="1"/>
      <c r="C227" s="133"/>
      <c r="D227" s="1"/>
      <c r="E227" s="1"/>
      <c r="F227" s="1"/>
      <c r="G227" s="1"/>
      <c r="H227" s="1"/>
      <c r="I227" s="1"/>
      <c r="J227" s="1"/>
      <c r="K227" s="1"/>
      <c r="L227" s="1"/>
      <c r="M227" s="1"/>
      <c r="N227" s="1"/>
      <c r="O227" s="1"/>
      <c r="P227" s="1"/>
      <c r="Q227" s="1"/>
      <c r="R227" s="1"/>
      <c r="S227" s="1"/>
      <c r="T227" s="1"/>
      <c r="U227" s="1"/>
      <c r="V227" s="1"/>
    </row>
    <row r="228" spans="2:22" ht="18.75" customHeight="1" x14ac:dyDescent="0.25">
      <c r="B228" s="1"/>
      <c r="C228" s="133"/>
      <c r="D228" s="1"/>
      <c r="E228" s="1"/>
      <c r="F228" s="1"/>
      <c r="G228" s="1"/>
      <c r="H228" s="1"/>
      <c r="I228" s="1"/>
      <c r="J228" s="1"/>
      <c r="K228" s="1"/>
      <c r="L228" s="1"/>
      <c r="M228" s="1"/>
      <c r="N228" s="1"/>
      <c r="O228" s="1"/>
      <c r="P228" s="1"/>
      <c r="Q228" s="1"/>
      <c r="R228" s="1"/>
      <c r="S228" s="1"/>
      <c r="T228" s="1"/>
      <c r="U228" s="1"/>
      <c r="V228" s="1"/>
    </row>
    <row r="229" spans="2:22" ht="18.75" customHeight="1" x14ac:dyDescent="0.25">
      <c r="B229" s="1"/>
      <c r="C229" s="133"/>
      <c r="D229" s="1"/>
      <c r="E229" s="1"/>
      <c r="F229" s="1"/>
      <c r="G229" s="1"/>
      <c r="H229" s="1"/>
      <c r="I229" s="1"/>
      <c r="J229" s="1"/>
      <c r="K229" s="1"/>
      <c r="L229" s="1"/>
      <c r="M229" s="1"/>
      <c r="N229" s="1"/>
      <c r="O229" s="1"/>
      <c r="P229" s="1"/>
      <c r="Q229" s="1"/>
      <c r="R229" s="1"/>
      <c r="S229" s="1"/>
      <c r="T229" s="1"/>
      <c r="U229" s="1"/>
      <c r="V229" s="1"/>
    </row>
    <row r="230" spans="2:22" ht="18.75" customHeight="1" x14ac:dyDescent="0.25">
      <c r="B230" s="1"/>
      <c r="C230" s="133"/>
      <c r="D230" s="1"/>
      <c r="E230" s="1"/>
      <c r="F230" s="1"/>
      <c r="G230" s="1"/>
      <c r="H230" s="1"/>
      <c r="I230" s="1"/>
      <c r="J230" s="1"/>
      <c r="K230" s="1"/>
      <c r="L230" s="1"/>
      <c r="M230" s="1"/>
      <c r="N230" s="1"/>
      <c r="O230" s="1"/>
      <c r="P230" s="1"/>
      <c r="Q230" s="1"/>
      <c r="R230" s="1"/>
      <c r="S230" s="1"/>
      <c r="T230" s="1"/>
      <c r="U230" s="1"/>
      <c r="V230" s="1"/>
    </row>
    <row r="231" spans="2:22" ht="18.75" customHeight="1" x14ac:dyDescent="0.25">
      <c r="B231" s="1"/>
      <c r="C231" s="133"/>
      <c r="D231" s="1"/>
      <c r="E231" s="1"/>
      <c r="F231" s="1"/>
      <c r="G231" s="1"/>
      <c r="H231" s="1"/>
      <c r="I231" s="1"/>
      <c r="J231" s="1"/>
      <c r="K231" s="1"/>
      <c r="L231" s="1"/>
      <c r="M231" s="1"/>
      <c r="N231" s="1"/>
      <c r="O231" s="1"/>
      <c r="P231" s="1"/>
      <c r="Q231" s="1"/>
      <c r="R231" s="1"/>
      <c r="S231" s="1"/>
      <c r="T231" s="1"/>
      <c r="U231" s="1"/>
      <c r="V231" s="1"/>
    </row>
    <row r="232" spans="2:22" ht="18.75" customHeight="1" x14ac:dyDescent="0.25">
      <c r="B232" s="1"/>
      <c r="C232" s="133"/>
      <c r="D232" s="1"/>
      <c r="E232" s="1"/>
      <c r="F232" s="1"/>
      <c r="G232" s="1"/>
      <c r="H232" s="1"/>
      <c r="I232" s="1"/>
      <c r="J232" s="1"/>
      <c r="K232" s="1"/>
      <c r="L232" s="1"/>
      <c r="M232" s="1"/>
      <c r="N232" s="1"/>
      <c r="O232" s="1"/>
      <c r="P232" s="1"/>
      <c r="Q232" s="1"/>
      <c r="R232" s="1"/>
      <c r="S232" s="1"/>
      <c r="T232" s="1"/>
      <c r="U232" s="1"/>
      <c r="V232" s="1"/>
    </row>
    <row r="233" spans="2:22" ht="18.75" customHeight="1" x14ac:dyDescent="0.25">
      <c r="B233" s="1"/>
      <c r="C233" s="133"/>
      <c r="D233" s="1"/>
      <c r="E233" s="1"/>
      <c r="F233" s="1"/>
      <c r="G233" s="1"/>
      <c r="H233" s="1"/>
      <c r="I233" s="1"/>
      <c r="J233" s="1"/>
      <c r="K233" s="1"/>
      <c r="L233" s="1"/>
      <c r="M233" s="1"/>
      <c r="N233" s="1"/>
      <c r="O233" s="1"/>
      <c r="P233" s="1"/>
      <c r="Q233" s="1"/>
      <c r="R233" s="1"/>
      <c r="S233" s="1"/>
      <c r="T233" s="1"/>
      <c r="U233" s="1"/>
      <c r="V233" s="1"/>
    </row>
    <row r="234" spans="2:22" ht="18.75" customHeight="1" x14ac:dyDescent="0.25">
      <c r="B234" s="1"/>
      <c r="C234" s="133"/>
      <c r="D234" s="1"/>
      <c r="E234" s="1"/>
      <c r="F234" s="1"/>
      <c r="G234" s="1"/>
      <c r="H234" s="1"/>
      <c r="I234" s="1"/>
      <c r="J234" s="1"/>
      <c r="K234" s="1"/>
      <c r="L234" s="1"/>
      <c r="M234" s="1"/>
      <c r="N234" s="1"/>
      <c r="O234" s="1"/>
      <c r="P234" s="1"/>
      <c r="Q234" s="1"/>
      <c r="R234" s="1"/>
      <c r="S234" s="1"/>
      <c r="T234" s="1"/>
      <c r="U234" s="1"/>
      <c r="V234" s="1"/>
    </row>
    <row r="235" spans="2:22" ht="18.75" customHeight="1" x14ac:dyDescent="0.25">
      <c r="B235" s="1"/>
      <c r="C235" s="133"/>
      <c r="D235" s="1"/>
      <c r="E235" s="1"/>
      <c r="F235" s="1"/>
      <c r="G235" s="1"/>
      <c r="H235" s="1"/>
      <c r="I235" s="1"/>
      <c r="J235" s="1"/>
      <c r="K235" s="1"/>
      <c r="L235" s="1"/>
      <c r="M235" s="1"/>
      <c r="N235" s="1"/>
      <c r="O235" s="1"/>
      <c r="P235" s="1"/>
      <c r="Q235" s="1"/>
      <c r="R235" s="1"/>
      <c r="S235" s="1"/>
      <c r="T235" s="1"/>
      <c r="U235" s="1"/>
      <c r="V235" s="1"/>
    </row>
    <row r="236" spans="2:22" ht="18.75" customHeight="1" x14ac:dyDescent="0.25">
      <c r="B236" s="1"/>
      <c r="C236" s="133"/>
      <c r="D236" s="1"/>
      <c r="E236" s="1"/>
      <c r="F236" s="1"/>
      <c r="G236" s="1"/>
      <c r="H236" s="1"/>
      <c r="I236" s="1"/>
      <c r="J236" s="1"/>
      <c r="K236" s="1"/>
      <c r="L236" s="1"/>
      <c r="M236" s="1"/>
      <c r="N236" s="1"/>
      <c r="O236" s="1"/>
      <c r="P236" s="1"/>
      <c r="Q236" s="1"/>
      <c r="R236" s="1"/>
      <c r="S236" s="1"/>
      <c r="T236" s="1"/>
      <c r="U236" s="1"/>
      <c r="V236" s="1"/>
    </row>
    <row r="237" spans="2:22" ht="18.75" customHeight="1" x14ac:dyDescent="0.25">
      <c r="B237" s="1"/>
      <c r="C237" s="133"/>
      <c r="D237" s="1"/>
      <c r="E237" s="1"/>
      <c r="F237" s="1"/>
      <c r="G237" s="1"/>
      <c r="H237" s="1"/>
      <c r="I237" s="1"/>
      <c r="J237" s="1"/>
      <c r="K237" s="1"/>
      <c r="L237" s="1"/>
      <c r="M237" s="1"/>
      <c r="N237" s="1"/>
      <c r="O237" s="1"/>
      <c r="P237" s="1"/>
      <c r="Q237" s="1"/>
      <c r="R237" s="1"/>
      <c r="S237" s="1"/>
      <c r="T237" s="1"/>
      <c r="U237" s="1"/>
      <c r="V237" s="1"/>
    </row>
    <row r="238" spans="2:22" ht="18.75" customHeight="1" x14ac:dyDescent="0.25">
      <c r="B238" s="1"/>
      <c r="C238" s="133"/>
      <c r="D238" s="1"/>
      <c r="E238" s="1"/>
      <c r="F238" s="1"/>
      <c r="G238" s="1"/>
      <c r="H238" s="1"/>
      <c r="I238" s="1"/>
      <c r="J238" s="1"/>
      <c r="K238" s="1"/>
      <c r="L238" s="1"/>
      <c r="M238" s="1"/>
      <c r="N238" s="1"/>
      <c r="O238" s="1"/>
      <c r="P238" s="1"/>
      <c r="Q238" s="1"/>
      <c r="R238" s="1"/>
      <c r="S238" s="1"/>
      <c r="T238" s="1"/>
      <c r="U238" s="1"/>
      <c r="V238" s="1"/>
    </row>
    <row r="239" spans="2:22" ht="18.75" customHeight="1" x14ac:dyDescent="0.25">
      <c r="B239" s="1"/>
      <c r="C239" s="133"/>
      <c r="D239" s="1"/>
      <c r="E239" s="1"/>
      <c r="F239" s="1"/>
      <c r="G239" s="1"/>
      <c r="H239" s="1"/>
      <c r="I239" s="1"/>
      <c r="J239" s="1"/>
      <c r="K239" s="1"/>
      <c r="L239" s="1"/>
      <c r="M239" s="1"/>
      <c r="N239" s="1"/>
      <c r="O239" s="1"/>
      <c r="P239" s="1"/>
      <c r="Q239" s="1"/>
      <c r="R239" s="1"/>
      <c r="S239" s="1"/>
      <c r="T239" s="1"/>
      <c r="U239" s="1"/>
      <c r="V239" s="1"/>
    </row>
    <row r="240" spans="2:22" ht="18.75" customHeight="1" x14ac:dyDescent="0.25">
      <c r="B240" s="1"/>
      <c r="C240" s="133"/>
      <c r="D240" s="1"/>
      <c r="E240" s="1"/>
      <c r="F240" s="1"/>
      <c r="G240" s="1"/>
      <c r="H240" s="1"/>
      <c r="I240" s="1"/>
      <c r="J240" s="1"/>
      <c r="K240" s="1"/>
      <c r="L240" s="1"/>
      <c r="M240" s="1"/>
      <c r="N240" s="1"/>
      <c r="O240" s="1"/>
      <c r="P240" s="1"/>
      <c r="Q240" s="1"/>
      <c r="R240" s="1"/>
      <c r="S240" s="1"/>
      <c r="T240" s="1"/>
      <c r="U240" s="1"/>
      <c r="V240" s="1"/>
    </row>
    <row r="241" spans="2:22" ht="18.75" customHeight="1" x14ac:dyDescent="0.25">
      <c r="B241" s="1"/>
      <c r="C241" s="133"/>
      <c r="D241" s="1"/>
      <c r="E241" s="1"/>
      <c r="F241" s="1"/>
      <c r="G241" s="1"/>
      <c r="H241" s="1"/>
      <c r="I241" s="1"/>
      <c r="J241" s="1"/>
      <c r="K241" s="1"/>
      <c r="L241" s="1"/>
      <c r="M241" s="1"/>
      <c r="N241" s="1"/>
      <c r="O241" s="1"/>
      <c r="P241" s="1"/>
      <c r="Q241" s="1"/>
      <c r="R241" s="1"/>
      <c r="S241" s="1"/>
      <c r="T241" s="1"/>
      <c r="U241" s="1"/>
      <c r="V241" s="1"/>
    </row>
    <row r="242" spans="2:22" ht="18.75" customHeight="1" x14ac:dyDescent="0.25">
      <c r="B242" s="1"/>
      <c r="C242" s="133"/>
      <c r="D242" s="1"/>
      <c r="E242" s="1"/>
      <c r="F242" s="1"/>
      <c r="G242" s="1"/>
      <c r="H242" s="1"/>
      <c r="I242" s="1"/>
      <c r="J242" s="1"/>
      <c r="K242" s="1"/>
      <c r="L242" s="1"/>
      <c r="M242" s="1"/>
      <c r="N242" s="1"/>
      <c r="O242" s="1"/>
      <c r="P242" s="1"/>
      <c r="Q242" s="1"/>
      <c r="R242" s="1"/>
      <c r="S242" s="1"/>
      <c r="T242" s="1"/>
      <c r="U242" s="1"/>
      <c r="V242" s="1"/>
    </row>
    <row r="243" spans="2:22" ht="18.75" customHeight="1" x14ac:dyDescent="0.25">
      <c r="B243" s="1"/>
      <c r="C243" s="133"/>
      <c r="D243" s="1"/>
      <c r="E243" s="1"/>
      <c r="F243" s="1"/>
      <c r="G243" s="1"/>
      <c r="H243" s="1"/>
      <c r="I243" s="1"/>
      <c r="J243" s="1"/>
      <c r="K243" s="1"/>
      <c r="L243" s="1"/>
      <c r="M243" s="1"/>
      <c r="N243" s="1"/>
      <c r="O243" s="1"/>
      <c r="P243" s="1"/>
      <c r="Q243" s="1"/>
      <c r="R243" s="1"/>
      <c r="S243" s="1"/>
      <c r="T243" s="1"/>
      <c r="U243" s="1"/>
      <c r="V243" s="1"/>
    </row>
    <row r="244" spans="2:22" ht="18.75" customHeight="1" x14ac:dyDescent="0.25">
      <c r="B244" s="1"/>
      <c r="C244" s="133"/>
      <c r="D244" s="1"/>
      <c r="E244" s="1"/>
      <c r="F244" s="1"/>
      <c r="G244" s="1"/>
      <c r="H244" s="1"/>
      <c r="I244" s="1"/>
      <c r="J244" s="1"/>
      <c r="K244" s="1"/>
      <c r="L244" s="1"/>
      <c r="M244" s="1"/>
      <c r="N244" s="1"/>
      <c r="O244" s="1"/>
      <c r="P244" s="1"/>
      <c r="Q244" s="1"/>
      <c r="R244" s="1"/>
      <c r="S244" s="1"/>
      <c r="T244" s="1"/>
      <c r="U244" s="1"/>
      <c r="V244" s="1"/>
    </row>
    <row r="245" spans="2:22" ht="18.75" customHeight="1" x14ac:dyDescent="0.25">
      <c r="B245" s="1"/>
      <c r="C245" s="133"/>
      <c r="D245" s="1"/>
      <c r="E245" s="1"/>
      <c r="F245" s="1"/>
      <c r="G245" s="1"/>
      <c r="H245" s="1"/>
      <c r="I245" s="1"/>
      <c r="J245" s="1"/>
      <c r="K245" s="1"/>
      <c r="L245" s="1"/>
      <c r="M245" s="1"/>
      <c r="N245" s="1"/>
      <c r="O245" s="1"/>
      <c r="P245" s="1"/>
      <c r="Q245" s="1"/>
      <c r="R245" s="1"/>
      <c r="S245" s="1"/>
      <c r="T245" s="1"/>
      <c r="U245" s="1"/>
      <c r="V245" s="1"/>
    </row>
    <row r="246" spans="2:22" ht="18.75" customHeight="1" x14ac:dyDescent="0.25">
      <c r="B246" s="1"/>
      <c r="C246" s="133"/>
      <c r="D246" s="1"/>
      <c r="E246" s="1"/>
      <c r="F246" s="1"/>
      <c r="G246" s="1"/>
      <c r="H246" s="1"/>
      <c r="I246" s="1"/>
      <c r="J246" s="1"/>
      <c r="K246" s="1"/>
      <c r="L246" s="1"/>
      <c r="M246" s="1"/>
      <c r="N246" s="1"/>
      <c r="O246" s="1"/>
      <c r="P246" s="1"/>
      <c r="Q246" s="1"/>
      <c r="R246" s="1"/>
      <c r="S246" s="1"/>
      <c r="T246" s="1"/>
      <c r="U246" s="1"/>
      <c r="V246" s="1"/>
    </row>
    <row r="247" spans="2:22" ht="18.75" customHeight="1" x14ac:dyDescent="0.25">
      <c r="B247" s="1"/>
      <c r="C247" s="133"/>
      <c r="D247" s="1"/>
      <c r="E247" s="1"/>
      <c r="F247" s="1"/>
      <c r="G247" s="1"/>
      <c r="H247" s="1"/>
      <c r="I247" s="1"/>
      <c r="J247" s="1"/>
      <c r="K247" s="1"/>
      <c r="L247" s="1"/>
      <c r="M247" s="1"/>
      <c r="N247" s="1"/>
      <c r="O247" s="1"/>
      <c r="P247" s="1"/>
      <c r="Q247" s="1"/>
      <c r="R247" s="1"/>
      <c r="S247" s="1"/>
      <c r="T247" s="1"/>
      <c r="U247" s="1"/>
      <c r="V247" s="1"/>
    </row>
    <row r="248" spans="2:22" ht="18.75" customHeight="1" x14ac:dyDescent="0.25">
      <c r="B248" s="1"/>
      <c r="C248" s="133"/>
      <c r="D248" s="1"/>
      <c r="E248" s="1"/>
      <c r="F248" s="1"/>
      <c r="G248" s="1"/>
      <c r="H248" s="1"/>
      <c r="I248" s="1"/>
      <c r="J248" s="1"/>
      <c r="K248" s="1"/>
      <c r="L248" s="1"/>
      <c r="M248" s="1"/>
      <c r="N248" s="1"/>
      <c r="O248" s="1"/>
      <c r="P248" s="1"/>
      <c r="Q248" s="1"/>
      <c r="R248" s="1"/>
      <c r="S248" s="1"/>
      <c r="T248" s="1"/>
      <c r="U248" s="1"/>
      <c r="V248" s="1"/>
    </row>
    <row r="249" spans="2:22" ht="18.75" customHeight="1" x14ac:dyDescent="0.25">
      <c r="B249" s="1"/>
      <c r="C249" s="133"/>
      <c r="D249" s="1"/>
      <c r="E249" s="1"/>
      <c r="F249" s="1"/>
      <c r="G249" s="1"/>
      <c r="H249" s="1"/>
      <c r="I249" s="1"/>
      <c r="J249" s="1"/>
      <c r="K249" s="1"/>
      <c r="L249" s="1"/>
      <c r="M249" s="1"/>
      <c r="N249" s="1"/>
      <c r="O249" s="1"/>
      <c r="P249" s="1"/>
      <c r="Q249" s="1"/>
      <c r="R249" s="1"/>
      <c r="S249" s="1"/>
      <c r="T249" s="1"/>
      <c r="U249" s="1"/>
      <c r="V249" s="1"/>
    </row>
    <row r="250" spans="2:22" ht="18.75" customHeight="1" x14ac:dyDescent="0.25">
      <c r="B250" s="1"/>
      <c r="C250" s="133"/>
      <c r="D250" s="1"/>
      <c r="E250" s="1"/>
      <c r="F250" s="1"/>
      <c r="G250" s="1"/>
      <c r="H250" s="1"/>
      <c r="I250" s="1"/>
      <c r="J250" s="1"/>
      <c r="K250" s="1"/>
      <c r="L250" s="1"/>
      <c r="M250" s="1"/>
      <c r="N250" s="1"/>
      <c r="O250" s="1"/>
      <c r="P250" s="1"/>
      <c r="Q250" s="1"/>
      <c r="R250" s="1"/>
      <c r="S250" s="1"/>
      <c r="T250" s="1"/>
      <c r="U250" s="1"/>
      <c r="V250" s="1"/>
    </row>
    <row r="251" spans="2:22" ht="18.75" customHeight="1" x14ac:dyDescent="0.25">
      <c r="B251" s="1"/>
      <c r="C251" s="133"/>
      <c r="D251" s="1"/>
      <c r="E251" s="1"/>
      <c r="F251" s="1"/>
      <c r="G251" s="1"/>
      <c r="H251" s="1"/>
      <c r="I251" s="1"/>
      <c r="J251" s="1"/>
      <c r="K251" s="1"/>
      <c r="L251" s="1"/>
      <c r="M251" s="1"/>
      <c r="N251" s="1"/>
      <c r="O251" s="1"/>
      <c r="P251" s="1"/>
      <c r="Q251" s="1"/>
      <c r="R251" s="1"/>
      <c r="S251" s="1"/>
      <c r="T251" s="1"/>
      <c r="U251" s="1"/>
      <c r="V251" s="1"/>
    </row>
    <row r="252" spans="2:22" ht="18.75" customHeight="1" x14ac:dyDescent="0.25">
      <c r="B252" s="1"/>
      <c r="C252" s="133"/>
      <c r="D252" s="1"/>
      <c r="E252" s="1"/>
      <c r="F252" s="1"/>
      <c r="G252" s="1"/>
      <c r="H252" s="1"/>
      <c r="I252" s="1"/>
      <c r="J252" s="1"/>
      <c r="K252" s="1"/>
      <c r="L252" s="1"/>
      <c r="M252" s="1"/>
      <c r="N252" s="1"/>
      <c r="O252" s="1"/>
      <c r="P252" s="1"/>
      <c r="Q252" s="1"/>
      <c r="R252" s="1"/>
      <c r="S252" s="1"/>
      <c r="T252" s="1"/>
      <c r="U252" s="1"/>
      <c r="V252" s="1"/>
    </row>
    <row r="253" spans="2:22" ht="18.75" customHeight="1" x14ac:dyDescent="0.25">
      <c r="B253" s="1"/>
      <c r="C253" s="133"/>
      <c r="D253" s="1"/>
      <c r="E253" s="1"/>
      <c r="F253" s="1"/>
      <c r="G253" s="1"/>
      <c r="H253" s="1"/>
      <c r="I253" s="1"/>
      <c r="J253" s="1"/>
      <c r="K253" s="1"/>
      <c r="L253" s="1"/>
      <c r="M253" s="1"/>
      <c r="N253" s="1"/>
      <c r="O253" s="1"/>
      <c r="P253" s="1"/>
      <c r="Q253" s="1"/>
      <c r="R253" s="1"/>
      <c r="S253" s="1"/>
      <c r="T253" s="1"/>
      <c r="U253" s="1"/>
      <c r="V253" s="1"/>
    </row>
    <row r="254" spans="2:22" ht="18.75" customHeight="1" x14ac:dyDescent="0.25">
      <c r="B254" s="1"/>
      <c r="C254" s="133"/>
      <c r="D254" s="1"/>
      <c r="E254" s="1"/>
      <c r="F254" s="1"/>
      <c r="G254" s="1"/>
      <c r="H254" s="1"/>
      <c r="I254" s="1"/>
      <c r="J254" s="1"/>
      <c r="K254" s="1"/>
      <c r="L254" s="1"/>
      <c r="M254" s="1"/>
      <c r="N254" s="1"/>
      <c r="O254" s="1"/>
      <c r="P254" s="1"/>
      <c r="Q254" s="1"/>
      <c r="R254" s="1"/>
      <c r="S254" s="1"/>
      <c r="T254" s="1"/>
      <c r="U254" s="1"/>
      <c r="V254" s="1"/>
    </row>
    <row r="255" spans="2:22" ht="18.75" customHeight="1" x14ac:dyDescent="0.25">
      <c r="B255" s="1"/>
      <c r="C255" s="133"/>
      <c r="D255" s="1"/>
      <c r="E255" s="1"/>
      <c r="F255" s="1"/>
      <c r="G255" s="1"/>
      <c r="H255" s="1"/>
      <c r="I255" s="1"/>
      <c r="J255" s="1"/>
      <c r="K255" s="1"/>
      <c r="L255" s="1"/>
      <c r="M255" s="1"/>
      <c r="N255" s="1"/>
      <c r="O255" s="1"/>
      <c r="P255" s="1"/>
      <c r="Q255" s="1"/>
      <c r="R255" s="1"/>
      <c r="S255" s="1"/>
      <c r="T255" s="1"/>
      <c r="U255" s="1"/>
      <c r="V255" s="1"/>
    </row>
    <row r="256" spans="2:22" ht="18.75" customHeight="1" x14ac:dyDescent="0.25">
      <c r="B256" s="1"/>
      <c r="C256" s="133"/>
      <c r="D256" s="1"/>
      <c r="E256" s="1"/>
      <c r="F256" s="1"/>
      <c r="G256" s="1"/>
      <c r="H256" s="1"/>
      <c r="I256" s="1"/>
      <c r="J256" s="1"/>
      <c r="K256" s="1"/>
      <c r="L256" s="1"/>
      <c r="M256" s="1"/>
      <c r="N256" s="1"/>
      <c r="O256" s="1"/>
      <c r="P256" s="1"/>
      <c r="Q256" s="1"/>
      <c r="R256" s="1"/>
      <c r="S256" s="1"/>
      <c r="T256" s="1"/>
      <c r="U256" s="1"/>
      <c r="V256" s="1"/>
    </row>
    <row r="257" spans="2:22" ht="18.75" customHeight="1" x14ac:dyDescent="0.25">
      <c r="B257" s="1"/>
      <c r="C257" s="133"/>
      <c r="D257" s="1"/>
      <c r="E257" s="1"/>
      <c r="F257" s="1"/>
      <c r="G257" s="1"/>
      <c r="H257" s="1"/>
      <c r="I257" s="1"/>
      <c r="J257" s="1"/>
      <c r="K257" s="1"/>
      <c r="L257" s="1"/>
      <c r="M257" s="1"/>
      <c r="N257" s="1"/>
      <c r="O257" s="1"/>
      <c r="P257" s="1"/>
      <c r="Q257" s="1"/>
      <c r="R257" s="1"/>
      <c r="S257" s="1"/>
      <c r="T257" s="1"/>
      <c r="U257" s="1"/>
      <c r="V257" s="1"/>
    </row>
    <row r="258" spans="2:22" ht="18.75" customHeight="1" x14ac:dyDescent="0.25">
      <c r="B258" s="1"/>
      <c r="C258" s="133"/>
      <c r="D258" s="1"/>
      <c r="E258" s="1"/>
      <c r="F258" s="1"/>
      <c r="G258" s="1"/>
      <c r="H258" s="1"/>
      <c r="I258" s="1"/>
      <c r="J258" s="1"/>
      <c r="K258" s="1"/>
      <c r="L258" s="1"/>
      <c r="M258" s="1"/>
      <c r="N258" s="1"/>
      <c r="O258" s="1"/>
      <c r="P258" s="1"/>
      <c r="Q258" s="1"/>
      <c r="R258" s="1"/>
      <c r="S258" s="1"/>
      <c r="T258" s="1"/>
      <c r="U258" s="1"/>
      <c r="V258" s="1"/>
    </row>
    <row r="259" spans="2:22" ht="18.75" customHeight="1" x14ac:dyDescent="0.25">
      <c r="B259" s="1"/>
      <c r="C259" s="133"/>
      <c r="D259" s="1"/>
      <c r="E259" s="1"/>
      <c r="F259" s="1"/>
      <c r="G259" s="1"/>
      <c r="H259" s="1"/>
      <c r="I259" s="1"/>
      <c r="J259" s="1"/>
      <c r="K259" s="1"/>
      <c r="L259" s="1"/>
      <c r="M259" s="1"/>
      <c r="N259" s="1"/>
      <c r="O259" s="1"/>
      <c r="P259" s="1"/>
      <c r="Q259" s="1"/>
      <c r="R259" s="1"/>
      <c r="S259" s="1"/>
      <c r="T259" s="1"/>
      <c r="U259" s="1"/>
      <c r="V259" s="1"/>
    </row>
    <row r="260" spans="2:22" ht="18.75" customHeight="1" x14ac:dyDescent="0.25">
      <c r="B260" s="1"/>
      <c r="C260" s="133"/>
      <c r="D260" s="1"/>
      <c r="E260" s="1"/>
      <c r="F260" s="1"/>
      <c r="G260" s="1"/>
      <c r="H260" s="1"/>
      <c r="I260" s="1"/>
      <c r="J260" s="1"/>
      <c r="K260" s="1"/>
      <c r="L260" s="1"/>
      <c r="M260" s="1"/>
      <c r="N260" s="1"/>
      <c r="O260" s="1"/>
      <c r="P260" s="1"/>
      <c r="Q260" s="1"/>
      <c r="R260" s="1"/>
      <c r="S260" s="1"/>
      <c r="T260" s="1"/>
      <c r="U260" s="1"/>
      <c r="V260" s="1"/>
    </row>
    <row r="261" spans="2:22" ht="18.75" customHeight="1" x14ac:dyDescent="0.25">
      <c r="B261" s="1"/>
      <c r="C261" s="133"/>
      <c r="D261" s="1"/>
      <c r="E261" s="1"/>
      <c r="F261" s="1"/>
      <c r="G261" s="1"/>
      <c r="H261" s="1"/>
      <c r="I261" s="1"/>
      <c r="J261" s="1"/>
      <c r="K261" s="1"/>
      <c r="L261" s="1"/>
      <c r="M261" s="1"/>
      <c r="N261" s="1"/>
      <c r="O261" s="1"/>
      <c r="P261" s="1"/>
      <c r="Q261" s="1"/>
      <c r="R261" s="1"/>
      <c r="S261" s="1"/>
      <c r="T261" s="1"/>
      <c r="U261" s="1"/>
      <c r="V261" s="1"/>
    </row>
    <row r="262" spans="2:22" ht="18.75" customHeight="1" x14ac:dyDescent="0.25">
      <c r="B262" s="1"/>
      <c r="C262" s="133"/>
      <c r="D262" s="1"/>
      <c r="E262" s="1"/>
      <c r="F262" s="1"/>
      <c r="G262" s="1"/>
      <c r="H262" s="1"/>
      <c r="I262" s="1"/>
      <c r="J262" s="1"/>
      <c r="K262" s="1"/>
      <c r="L262" s="1"/>
      <c r="M262" s="1"/>
      <c r="N262" s="1"/>
      <c r="O262" s="1"/>
      <c r="P262" s="1"/>
      <c r="Q262" s="1"/>
      <c r="R262" s="1"/>
      <c r="S262" s="1"/>
      <c r="T262" s="1"/>
      <c r="U262" s="1"/>
      <c r="V262" s="1"/>
    </row>
    <row r="263" spans="2:22" ht="18.75" customHeight="1" x14ac:dyDescent="0.25">
      <c r="B263" s="1"/>
      <c r="C263" s="133"/>
      <c r="D263" s="1"/>
      <c r="E263" s="1"/>
      <c r="F263" s="1"/>
      <c r="G263" s="1"/>
      <c r="H263" s="1"/>
      <c r="I263" s="1"/>
      <c r="J263" s="1"/>
      <c r="K263" s="1"/>
      <c r="L263" s="1"/>
      <c r="M263" s="1"/>
      <c r="N263" s="1"/>
      <c r="O263" s="1"/>
      <c r="P263" s="1"/>
      <c r="Q263" s="1"/>
      <c r="R263" s="1"/>
      <c r="S263" s="1"/>
      <c r="T263" s="1"/>
      <c r="U263" s="1"/>
      <c r="V263" s="1"/>
    </row>
    <row r="264" spans="2:22" ht="18.75" customHeight="1" x14ac:dyDescent="0.25">
      <c r="B264" s="1"/>
      <c r="C264" s="133"/>
      <c r="D264" s="1"/>
      <c r="E264" s="1"/>
      <c r="F264" s="1"/>
      <c r="G264" s="1"/>
      <c r="H264" s="1"/>
      <c r="I264" s="1"/>
      <c r="J264" s="1"/>
      <c r="K264" s="1"/>
      <c r="L264" s="1"/>
      <c r="M264" s="1"/>
      <c r="N264" s="1"/>
      <c r="O264" s="1"/>
      <c r="P264" s="1"/>
      <c r="Q264" s="1"/>
      <c r="R264" s="1"/>
      <c r="S264" s="1"/>
      <c r="T264" s="1"/>
      <c r="U264" s="1"/>
      <c r="V264" s="1"/>
    </row>
    <row r="265" spans="2:22" ht="18.75" customHeight="1" x14ac:dyDescent="0.25">
      <c r="B265" s="1"/>
      <c r="C265" s="133"/>
      <c r="D265" s="1"/>
      <c r="E265" s="1"/>
      <c r="F265" s="1"/>
      <c r="G265" s="1"/>
      <c r="H265" s="1"/>
      <c r="I265" s="1"/>
      <c r="J265" s="1"/>
      <c r="K265" s="1"/>
      <c r="L265" s="1"/>
      <c r="M265" s="1"/>
      <c r="N265" s="1"/>
      <c r="O265" s="1"/>
      <c r="P265" s="1"/>
      <c r="Q265" s="1"/>
      <c r="R265" s="1"/>
      <c r="S265" s="1"/>
      <c r="T265" s="1"/>
      <c r="U265" s="1"/>
      <c r="V265" s="1"/>
    </row>
    <row r="266" spans="2:22" ht="18.75" customHeight="1" x14ac:dyDescent="0.25">
      <c r="B266" s="1"/>
      <c r="C266" s="133"/>
      <c r="D266" s="1"/>
      <c r="E266" s="1"/>
      <c r="F266" s="1"/>
      <c r="G266" s="1"/>
      <c r="H266" s="1"/>
      <c r="I266" s="1"/>
      <c r="J266" s="1"/>
      <c r="K266" s="1"/>
      <c r="L266" s="1"/>
      <c r="M266" s="1"/>
      <c r="N266" s="1"/>
      <c r="O266" s="1"/>
      <c r="P266" s="1"/>
      <c r="Q266" s="1"/>
      <c r="R266" s="1"/>
      <c r="S266" s="1"/>
      <c r="T266" s="1"/>
      <c r="U266" s="1"/>
      <c r="V266" s="1"/>
    </row>
    <row r="267" spans="2:22" ht="18.75" customHeight="1" x14ac:dyDescent="0.25">
      <c r="B267" s="1"/>
      <c r="C267" s="133"/>
      <c r="D267" s="1"/>
      <c r="E267" s="1"/>
      <c r="F267" s="1"/>
      <c r="G267" s="1"/>
      <c r="H267" s="1"/>
      <c r="I267" s="1"/>
      <c r="J267" s="1"/>
      <c r="K267" s="1"/>
      <c r="L267" s="1"/>
      <c r="M267" s="1"/>
      <c r="N267" s="1"/>
      <c r="O267" s="1"/>
      <c r="P267" s="1"/>
      <c r="Q267" s="1"/>
      <c r="R267" s="1"/>
      <c r="S267" s="1"/>
      <c r="T267" s="1"/>
      <c r="U267" s="1"/>
      <c r="V267" s="1"/>
    </row>
    <row r="268" spans="2:22" ht="18.75" customHeight="1" x14ac:dyDescent="0.25">
      <c r="B268" s="1"/>
      <c r="C268" s="133"/>
      <c r="D268" s="1"/>
      <c r="E268" s="1"/>
      <c r="F268" s="1"/>
      <c r="G268" s="1"/>
      <c r="H268" s="1"/>
      <c r="I268" s="1"/>
      <c r="J268" s="1"/>
      <c r="K268" s="1"/>
      <c r="L268" s="1"/>
      <c r="M268" s="1"/>
      <c r="N268" s="1"/>
      <c r="O268" s="1"/>
      <c r="P268" s="1"/>
      <c r="Q268" s="1"/>
      <c r="R268" s="1"/>
      <c r="S268" s="1"/>
      <c r="T268" s="1"/>
      <c r="U268" s="1"/>
      <c r="V268" s="1"/>
    </row>
    <row r="269" spans="2:22" ht="18.75" customHeight="1" x14ac:dyDescent="0.25">
      <c r="B269" s="1"/>
      <c r="C269" s="133"/>
      <c r="D269" s="1"/>
      <c r="E269" s="1"/>
      <c r="F269" s="1"/>
      <c r="G269" s="1"/>
      <c r="H269" s="1"/>
      <c r="I269" s="1"/>
      <c r="J269" s="1"/>
      <c r="K269" s="1"/>
      <c r="L269" s="1"/>
      <c r="M269" s="1"/>
      <c r="N269" s="1"/>
      <c r="O269" s="1"/>
      <c r="P269" s="1"/>
      <c r="Q269" s="1"/>
      <c r="R269" s="1"/>
      <c r="S269" s="1"/>
      <c r="T269" s="1"/>
      <c r="U269" s="1"/>
      <c r="V269" s="1"/>
    </row>
    <row r="270" spans="2:22" ht="18.75" customHeight="1" x14ac:dyDescent="0.25">
      <c r="B270" s="1"/>
      <c r="C270" s="133"/>
      <c r="D270" s="1"/>
      <c r="E270" s="1"/>
      <c r="F270" s="1"/>
      <c r="G270" s="1"/>
      <c r="H270" s="1"/>
      <c r="I270" s="1"/>
      <c r="J270" s="1"/>
      <c r="K270" s="1"/>
      <c r="L270" s="1"/>
      <c r="M270" s="1"/>
      <c r="N270" s="1"/>
      <c r="O270" s="1"/>
      <c r="P270" s="1"/>
      <c r="Q270" s="1"/>
      <c r="R270" s="1"/>
      <c r="S270" s="1"/>
      <c r="T270" s="1"/>
      <c r="U270" s="1"/>
      <c r="V270" s="1"/>
    </row>
    <row r="271" spans="2:22" ht="18.75" customHeight="1" x14ac:dyDescent="0.25">
      <c r="B271" s="1"/>
      <c r="C271" s="133"/>
      <c r="D271" s="1"/>
      <c r="E271" s="1"/>
      <c r="F271" s="1"/>
      <c r="G271" s="1"/>
      <c r="H271" s="1"/>
      <c r="I271" s="1"/>
      <c r="J271" s="1"/>
      <c r="K271" s="1"/>
      <c r="L271" s="1"/>
      <c r="M271" s="1"/>
      <c r="N271" s="1"/>
      <c r="O271" s="1"/>
      <c r="P271" s="1"/>
      <c r="Q271" s="1"/>
      <c r="R271" s="1"/>
      <c r="S271" s="1"/>
      <c r="T271" s="1"/>
      <c r="U271" s="1"/>
      <c r="V271" s="1"/>
    </row>
    <row r="272" spans="2:22" ht="18.75" customHeight="1" x14ac:dyDescent="0.25">
      <c r="B272" s="1"/>
      <c r="C272" s="133"/>
      <c r="D272" s="1"/>
      <c r="E272" s="1"/>
      <c r="F272" s="1"/>
      <c r="G272" s="1"/>
      <c r="H272" s="1"/>
      <c r="I272" s="1"/>
      <c r="J272" s="1"/>
      <c r="K272" s="1"/>
      <c r="L272" s="1"/>
      <c r="M272" s="1"/>
      <c r="N272" s="1"/>
      <c r="O272" s="1"/>
      <c r="P272" s="1"/>
      <c r="Q272" s="1"/>
      <c r="R272" s="1"/>
      <c r="S272" s="1"/>
      <c r="T272" s="1"/>
      <c r="U272" s="1"/>
      <c r="V272" s="1"/>
    </row>
    <row r="273" spans="2:22" ht="18.75" customHeight="1" x14ac:dyDescent="0.25">
      <c r="B273" s="1"/>
      <c r="C273" s="133"/>
      <c r="D273" s="1"/>
      <c r="E273" s="1"/>
      <c r="F273" s="1"/>
      <c r="G273" s="1"/>
      <c r="H273" s="1"/>
      <c r="I273" s="1"/>
      <c r="J273" s="1"/>
      <c r="K273" s="1"/>
      <c r="L273" s="1"/>
      <c r="M273" s="1"/>
      <c r="N273" s="1"/>
      <c r="O273" s="1"/>
      <c r="P273" s="1"/>
      <c r="Q273" s="1"/>
      <c r="R273" s="1"/>
      <c r="S273" s="1"/>
      <c r="T273" s="1"/>
      <c r="U273" s="1"/>
      <c r="V273" s="1"/>
    </row>
    <row r="274" spans="2:22" ht="18.75" customHeight="1" x14ac:dyDescent="0.25">
      <c r="B274" s="1"/>
      <c r="C274" s="133"/>
      <c r="D274" s="1"/>
      <c r="E274" s="1"/>
      <c r="F274" s="1"/>
      <c r="G274" s="1"/>
      <c r="H274" s="1"/>
      <c r="I274" s="1"/>
      <c r="J274" s="1"/>
      <c r="K274" s="1"/>
      <c r="L274" s="1"/>
      <c r="M274" s="1"/>
      <c r="N274" s="1"/>
      <c r="O274" s="1"/>
      <c r="P274" s="1"/>
      <c r="Q274" s="1"/>
      <c r="R274" s="1"/>
      <c r="S274" s="1"/>
      <c r="T274" s="1"/>
      <c r="U274" s="1"/>
      <c r="V274" s="1"/>
    </row>
    <row r="275" spans="2:22" ht="18.75" customHeight="1" x14ac:dyDescent="0.25">
      <c r="B275" s="1"/>
      <c r="C275" s="133"/>
      <c r="D275" s="1"/>
      <c r="E275" s="1"/>
      <c r="F275" s="1"/>
      <c r="G275" s="1"/>
      <c r="H275" s="1"/>
      <c r="I275" s="1"/>
      <c r="J275" s="1"/>
      <c r="K275" s="1"/>
      <c r="L275" s="1"/>
      <c r="M275" s="1"/>
      <c r="N275" s="1"/>
      <c r="O275" s="1"/>
      <c r="P275" s="1"/>
      <c r="Q275" s="1"/>
      <c r="R275" s="1"/>
      <c r="S275" s="1"/>
      <c r="T275" s="1"/>
      <c r="U275" s="1"/>
      <c r="V275" s="1"/>
    </row>
    <row r="276" spans="2:22" ht="18.75" customHeight="1" x14ac:dyDescent="0.25">
      <c r="B276" s="1"/>
      <c r="C276" s="133"/>
      <c r="D276" s="1"/>
      <c r="E276" s="1"/>
      <c r="F276" s="1"/>
      <c r="G276" s="1"/>
      <c r="H276" s="1"/>
      <c r="I276" s="1"/>
      <c r="J276" s="1"/>
      <c r="K276" s="1"/>
      <c r="L276" s="1"/>
      <c r="M276" s="1"/>
      <c r="N276" s="1"/>
      <c r="O276" s="1"/>
      <c r="P276" s="1"/>
      <c r="Q276" s="1"/>
      <c r="R276" s="1"/>
      <c r="S276" s="1"/>
      <c r="T276" s="1"/>
      <c r="U276" s="1"/>
      <c r="V276" s="1"/>
    </row>
    <row r="277" spans="2:22" ht="18.75" customHeight="1" x14ac:dyDescent="0.25">
      <c r="B277" s="1"/>
      <c r="C277" s="133"/>
      <c r="D277" s="1"/>
      <c r="E277" s="1"/>
      <c r="F277" s="1"/>
      <c r="G277" s="1"/>
      <c r="H277" s="1"/>
      <c r="I277" s="1"/>
      <c r="J277" s="1"/>
      <c r="K277" s="1"/>
      <c r="L277" s="1"/>
      <c r="M277" s="1"/>
      <c r="N277" s="1"/>
      <c r="O277" s="1"/>
      <c r="P277" s="1"/>
      <c r="Q277" s="1"/>
      <c r="R277" s="1"/>
      <c r="S277" s="1"/>
      <c r="T277" s="1"/>
      <c r="U277" s="1"/>
      <c r="V277" s="1"/>
    </row>
    <row r="278" spans="2:22" ht="18.75" customHeight="1" x14ac:dyDescent="0.25">
      <c r="B278" s="1"/>
      <c r="C278" s="133"/>
      <c r="D278" s="1"/>
      <c r="E278" s="1"/>
      <c r="F278" s="1"/>
      <c r="G278" s="1"/>
      <c r="H278" s="1"/>
      <c r="I278" s="1"/>
      <c r="J278" s="1"/>
      <c r="K278" s="1"/>
      <c r="L278" s="1"/>
      <c r="M278" s="1"/>
      <c r="N278" s="1"/>
      <c r="O278" s="1"/>
      <c r="P278" s="1"/>
      <c r="Q278" s="1"/>
      <c r="R278" s="1"/>
      <c r="S278" s="1"/>
      <c r="T278" s="1"/>
      <c r="U278" s="1"/>
      <c r="V278" s="1"/>
    </row>
    <row r="279" spans="2:22" ht="18.75" customHeight="1" x14ac:dyDescent="0.25">
      <c r="B279" s="1"/>
      <c r="C279" s="133"/>
      <c r="D279" s="1"/>
      <c r="E279" s="1"/>
      <c r="F279" s="1"/>
      <c r="G279" s="1"/>
      <c r="H279" s="1"/>
      <c r="I279" s="1"/>
      <c r="J279" s="1"/>
      <c r="K279" s="1"/>
      <c r="L279" s="1"/>
      <c r="M279" s="1"/>
      <c r="N279" s="1"/>
      <c r="O279" s="1"/>
      <c r="P279" s="1"/>
      <c r="Q279" s="1"/>
      <c r="R279" s="1"/>
      <c r="S279" s="1"/>
      <c r="T279" s="1"/>
      <c r="U279" s="1"/>
      <c r="V279" s="1"/>
    </row>
    <row r="280" spans="2:22" ht="18.75" customHeight="1" x14ac:dyDescent="0.25">
      <c r="B280" s="1"/>
      <c r="C280" s="133"/>
      <c r="D280" s="1"/>
      <c r="E280" s="1"/>
      <c r="F280" s="1"/>
      <c r="G280" s="1"/>
      <c r="H280" s="1"/>
      <c r="I280" s="1"/>
      <c r="J280" s="1"/>
      <c r="K280" s="1"/>
      <c r="L280" s="1"/>
      <c r="M280" s="1"/>
      <c r="N280" s="1"/>
      <c r="O280" s="1"/>
      <c r="P280" s="1"/>
      <c r="Q280" s="1"/>
      <c r="R280" s="1"/>
      <c r="S280" s="1"/>
      <c r="T280" s="1"/>
      <c r="U280" s="1"/>
      <c r="V280" s="1"/>
    </row>
    <row r="281" spans="2:22" ht="18.75" customHeight="1" x14ac:dyDescent="0.25">
      <c r="B281" s="1"/>
      <c r="C281" s="133"/>
      <c r="D281" s="1"/>
      <c r="E281" s="1"/>
      <c r="F281" s="1"/>
      <c r="G281" s="1"/>
      <c r="H281" s="1"/>
      <c r="I281" s="1"/>
      <c r="J281" s="1"/>
      <c r="K281" s="1"/>
      <c r="L281" s="1"/>
      <c r="M281" s="1"/>
      <c r="N281" s="1"/>
      <c r="O281" s="1"/>
      <c r="P281" s="1"/>
      <c r="Q281" s="1"/>
      <c r="R281" s="1"/>
      <c r="S281" s="1"/>
      <c r="T281" s="1"/>
      <c r="U281" s="1"/>
      <c r="V281" s="1"/>
    </row>
    <row r="282" spans="2:22" ht="18.75" customHeight="1" x14ac:dyDescent="0.25">
      <c r="B282" s="1"/>
      <c r="C282" s="133"/>
      <c r="D282" s="1"/>
      <c r="E282" s="1"/>
      <c r="F282" s="1"/>
      <c r="G282" s="1"/>
      <c r="H282" s="1"/>
      <c r="I282" s="1"/>
      <c r="J282" s="1"/>
      <c r="K282" s="1"/>
      <c r="L282" s="1"/>
      <c r="M282" s="1"/>
      <c r="N282" s="1"/>
      <c r="O282" s="1"/>
      <c r="P282" s="1"/>
      <c r="Q282" s="1"/>
      <c r="R282" s="1"/>
      <c r="S282" s="1"/>
      <c r="T282" s="1"/>
      <c r="U282" s="1"/>
      <c r="V282" s="1"/>
    </row>
    <row r="283" spans="2:22" ht="18.75" customHeight="1" x14ac:dyDescent="0.25">
      <c r="B283" s="1"/>
      <c r="C283" s="133"/>
      <c r="D283" s="1"/>
      <c r="E283" s="1"/>
      <c r="F283" s="1"/>
      <c r="G283" s="1"/>
      <c r="H283" s="1"/>
      <c r="I283" s="1"/>
      <c r="J283" s="1"/>
      <c r="K283" s="1"/>
      <c r="L283" s="1"/>
      <c r="M283" s="1"/>
      <c r="N283" s="1"/>
      <c r="O283" s="1"/>
      <c r="P283" s="1"/>
      <c r="Q283" s="1"/>
      <c r="R283" s="1"/>
      <c r="S283" s="1"/>
      <c r="T283" s="1"/>
      <c r="U283" s="1"/>
      <c r="V283" s="1"/>
    </row>
    <row r="284" spans="2:22" ht="18.75" customHeight="1" x14ac:dyDescent="0.25">
      <c r="B284" s="1"/>
      <c r="C284" s="133"/>
      <c r="D284" s="1"/>
      <c r="E284" s="1"/>
      <c r="F284" s="1"/>
      <c r="G284" s="1"/>
      <c r="H284" s="1"/>
      <c r="I284" s="1"/>
      <c r="J284" s="1"/>
      <c r="K284" s="1"/>
      <c r="L284" s="1"/>
      <c r="M284" s="1"/>
      <c r="N284" s="1"/>
      <c r="O284" s="1"/>
      <c r="P284" s="1"/>
      <c r="Q284" s="1"/>
      <c r="R284" s="1"/>
      <c r="S284" s="1"/>
      <c r="T284" s="1"/>
      <c r="U284" s="1"/>
      <c r="V284" s="1"/>
    </row>
    <row r="285" spans="2:22" ht="18.75" customHeight="1" x14ac:dyDescent="0.25">
      <c r="B285" s="1"/>
      <c r="C285" s="133"/>
      <c r="D285" s="1"/>
      <c r="E285" s="1"/>
      <c r="F285" s="1"/>
      <c r="G285" s="1"/>
      <c r="H285" s="1"/>
      <c r="I285" s="1"/>
      <c r="J285" s="1"/>
      <c r="K285" s="1"/>
      <c r="L285" s="1"/>
      <c r="M285" s="1"/>
      <c r="N285" s="1"/>
      <c r="O285" s="1"/>
      <c r="P285" s="1"/>
      <c r="Q285" s="1"/>
      <c r="R285" s="1"/>
      <c r="S285" s="1"/>
      <c r="T285" s="1"/>
      <c r="U285" s="1"/>
      <c r="V285" s="1"/>
    </row>
    <row r="286" spans="2:22" ht="18.75" customHeight="1" x14ac:dyDescent="0.25">
      <c r="B286" s="1"/>
      <c r="C286" s="133"/>
      <c r="D286" s="1"/>
      <c r="E286" s="1"/>
      <c r="F286" s="1"/>
      <c r="G286" s="1"/>
      <c r="H286" s="1"/>
      <c r="I286" s="1"/>
      <c r="J286" s="1"/>
      <c r="K286" s="1"/>
      <c r="L286" s="1"/>
      <c r="M286" s="1"/>
      <c r="N286" s="1"/>
      <c r="O286" s="1"/>
      <c r="P286" s="1"/>
      <c r="Q286" s="1"/>
      <c r="R286" s="1"/>
      <c r="S286" s="1"/>
      <c r="T286" s="1"/>
      <c r="U286" s="1"/>
      <c r="V286" s="1"/>
    </row>
    <row r="287" spans="2:22" ht="18.75" customHeight="1" x14ac:dyDescent="0.25">
      <c r="B287" s="1"/>
      <c r="C287" s="133"/>
      <c r="D287" s="1"/>
      <c r="E287" s="1"/>
      <c r="F287" s="1"/>
      <c r="G287" s="1"/>
      <c r="H287" s="1"/>
      <c r="I287" s="1"/>
      <c r="J287" s="1"/>
      <c r="K287" s="1"/>
      <c r="L287" s="1"/>
      <c r="M287" s="1"/>
      <c r="N287" s="1"/>
      <c r="O287" s="1"/>
      <c r="P287" s="1"/>
      <c r="Q287" s="1"/>
      <c r="R287" s="1"/>
      <c r="S287" s="1"/>
      <c r="T287" s="1"/>
      <c r="U287" s="1"/>
      <c r="V287" s="1"/>
    </row>
    <row r="288" spans="2:22" ht="18.75" customHeight="1" x14ac:dyDescent="0.25">
      <c r="B288" s="1"/>
      <c r="C288" s="133"/>
      <c r="D288" s="1"/>
      <c r="E288" s="1"/>
      <c r="F288" s="1"/>
      <c r="G288" s="1"/>
      <c r="H288" s="1"/>
      <c r="I288" s="1"/>
      <c r="J288" s="1"/>
      <c r="K288" s="1"/>
      <c r="L288" s="1"/>
      <c r="M288" s="1"/>
      <c r="N288" s="1"/>
      <c r="O288" s="1"/>
      <c r="P288" s="1"/>
      <c r="Q288" s="1"/>
      <c r="R288" s="1"/>
      <c r="S288" s="1"/>
      <c r="T288" s="1"/>
      <c r="U288" s="1"/>
      <c r="V288" s="1"/>
    </row>
    <row r="289" spans="2:22" ht="18.75" customHeight="1" x14ac:dyDescent="0.25">
      <c r="B289" s="1"/>
      <c r="C289" s="133"/>
      <c r="D289" s="1"/>
      <c r="E289" s="1"/>
      <c r="F289" s="1"/>
      <c r="G289" s="1"/>
      <c r="H289" s="1"/>
      <c r="I289" s="1"/>
      <c r="J289" s="1"/>
      <c r="K289" s="1"/>
      <c r="L289" s="1"/>
      <c r="M289" s="1"/>
      <c r="N289" s="1"/>
      <c r="O289" s="1"/>
      <c r="P289" s="1"/>
      <c r="Q289" s="1"/>
      <c r="R289" s="1"/>
      <c r="S289" s="1"/>
      <c r="T289" s="1"/>
      <c r="U289" s="1"/>
      <c r="V289" s="1"/>
    </row>
    <row r="290" spans="2:22" ht="18.75" customHeight="1" x14ac:dyDescent="0.25">
      <c r="B290" s="1"/>
      <c r="C290" s="133"/>
      <c r="D290" s="1"/>
      <c r="E290" s="1"/>
      <c r="F290" s="1"/>
      <c r="G290" s="1"/>
      <c r="H290" s="1"/>
      <c r="I290" s="1"/>
      <c r="J290" s="1"/>
      <c r="K290" s="1"/>
      <c r="L290" s="1"/>
      <c r="M290" s="1"/>
      <c r="N290" s="1"/>
      <c r="O290" s="1"/>
      <c r="P290" s="1"/>
      <c r="Q290" s="1"/>
      <c r="R290" s="1"/>
      <c r="S290" s="1"/>
      <c r="T290" s="1"/>
      <c r="U290" s="1"/>
      <c r="V290" s="1"/>
    </row>
    <row r="291" spans="2:22" ht="18.75" customHeight="1" x14ac:dyDescent="0.25">
      <c r="B291" s="1"/>
      <c r="C291" s="133"/>
      <c r="D291" s="1"/>
      <c r="E291" s="1"/>
      <c r="F291" s="1"/>
      <c r="G291" s="1"/>
      <c r="H291" s="1"/>
      <c r="I291" s="1"/>
      <c r="J291" s="1"/>
      <c r="K291" s="1"/>
      <c r="L291" s="1"/>
      <c r="M291" s="1"/>
      <c r="N291" s="1"/>
      <c r="O291" s="1"/>
      <c r="P291" s="1"/>
      <c r="Q291" s="1"/>
      <c r="R291" s="1"/>
      <c r="S291" s="1"/>
      <c r="T291" s="1"/>
      <c r="U291" s="1"/>
      <c r="V291" s="1"/>
    </row>
    <row r="292" spans="2:22" ht="18.75" customHeight="1" x14ac:dyDescent="0.25">
      <c r="B292" s="1"/>
      <c r="C292" s="133"/>
      <c r="D292" s="1"/>
      <c r="E292" s="1"/>
      <c r="F292" s="1"/>
      <c r="G292" s="1"/>
      <c r="H292" s="1"/>
      <c r="I292" s="1"/>
      <c r="J292" s="1"/>
      <c r="K292" s="1"/>
      <c r="L292" s="1"/>
      <c r="M292" s="1"/>
      <c r="N292" s="1"/>
      <c r="O292" s="1"/>
      <c r="P292" s="1"/>
      <c r="Q292" s="1"/>
      <c r="R292" s="1"/>
      <c r="S292" s="1"/>
      <c r="T292" s="1"/>
      <c r="U292" s="1"/>
      <c r="V292" s="1"/>
    </row>
    <row r="293" spans="2:22" ht="18.75" customHeight="1" x14ac:dyDescent="0.25">
      <c r="B293" s="1"/>
      <c r="C293" s="133"/>
      <c r="D293" s="1"/>
      <c r="E293" s="1"/>
      <c r="F293" s="1"/>
      <c r="G293" s="1"/>
      <c r="H293" s="1"/>
      <c r="I293" s="1"/>
      <c r="J293" s="1"/>
      <c r="K293" s="1"/>
      <c r="L293" s="1"/>
      <c r="M293" s="1"/>
      <c r="N293" s="1"/>
      <c r="O293" s="1"/>
      <c r="P293" s="1"/>
      <c r="Q293" s="1"/>
      <c r="R293" s="1"/>
      <c r="S293" s="1"/>
      <c r="T293" s="1"/>
      <c r="U293" s="1"/>
      <c r="V293" s="1"/>
    </row>
    <row r="294" spans="2:22" ht="18.75" customHeight="1" x14ac:dyDescent="0.25">
      <c r="B294" s="1"/>
      <c r="C294" s="133"/>
      <c r="D294" s="1"/>
      <c r="E294" s="1"/>
      <c r="F294" s="1"/>
      <c r="G294" s="1"/>
      <c r="H294" s="1"/>
      <c r="I294" s="1"/>
      <c r="J294" s="1"/>
      <c r="K294" s="1"/>
      <c r="L294" s="1"/>
      <c r="M294" s="1"/>
      <c r="N294" s="1"/>
      <c r="O294" s="1"/>
      <c r="P294" s="1"/>
      <c r="Q294" s="1"/>
      <c r="R294" s="1"/>
      <c r="S294" s="1"/>
      <c r="T294" s="1"/>
      <c r="U294" s="1"/>
      <c r="V294" s="1"/>
    </row>
    <row r="295" spans="2:22" ht="18.75" customHeight="1" x14ac:dyDescent="0.25">
      <c r="B295" s="1"/>
      <c r="C295" s="133"/>
      <c r="D295" s="1"/>
      <c r="E295" s="1"/>
      <c r="F295" s="1"/>
      <c r="G295" s="1"/>
      <c r="H295" s="1"/>
      <c r="I295" s="1"/>
      <c r="J295" s="1"/>
      <c r="K295" s="1"/>
      <c r="L295" s="1"/>
      <c r="M295" s="1"/>
      <c r="N295" s="1"/>
      <c r="O295" s="1"/>
      <c r="P295" s="1"/>
      <c r="Q295" s="1"/>
      <c r="R295" s="1"/>
      <c r="S295" s="1"/>
      <c r="T295" s="1"/>
      <c r="U295" s="1"/>
      <c r="V295" s="1"/>
    </row>
    <row r="296" spans="2:22" ht="18.75" customHeight="1" x14ac:dyDescent="0.25">
      <c r="B296" s="1"/>
      <c r="C296" s="133"/>
      <c r="D296" s="1"/>
      <c r="E296" s="1"/>
      <c r="F296" s="1"/>
      <c r="G296" s="1"/>
      <c r="H296" s="1"/>
      <c r="I296" s="1"/>
      <c r="J296" s="1"/>
      <c r="K296" s="1"/>
      <c r="L296" s="1"/>
      <c r="M296" s="1"/>
      <c r="N296" s="1"/>
      <c r="O296" s="1"/>
      <c r="P296" s="1"/>
      <c r="Q296" s="1"/>
      <c r="R296" s="1"/>
      <c r="S296" s="1"/>
      <c r="T296" s="1"/>
      <c r="U296" s="1"/>
      <c r="V296" s="1"/>
    </row>
    <row r="297" spans="2:22" ht="18.75" customHeight="1" x14ac:dyDescent="0.25">
      <c r="B297" s="1"/>
      <c r="C297" s="133"/>
      <c r="D297" s="1"/>
      <c r="E297" s="1"/>
      <c r="F297" s="1"/>
      <c r="G297" s="1"/>
      <c r="H297" s="1"/>
      <c r="I297" s="1"/>
      <c r="J297" s="1"/>
      <c r="K297" s="1"/>
      <c r="L297" s="1"/>
      <c r="M297" s="1"/>
      <c r="N297" s="1"/>
      <c r="O297" s="1"/>
      <c r="P297" s="1"/>
      <c r="Q297" s="1"/>
      <c r="R297" s="1"/>
      <c r="S297" s="1"/>
      <c r="T297" s="1"/>
      <c r="U297" s="1"/>
      <c r="V297" s="1"/>
    </row>
    <row r="298" spans="2:22" ht="18.75" customHeight="1" x14ac:dyDescent="0.25">
      <c r="B298" s="1"/>
      <c r="C298" s="133"/>
      <c r="D298" s="1"/>
      <c r="E298" s="1"/>
      <c r="F298" s="1"/>
      <c r="G298" s="1"/>
      <c r="H298" s="1"/>
      <c r="I298" s="1"/>
      <c r="J298" s="1"/>
      <c r="K298" s="1"/>
      <c r="L298" s="1"/>
      <c r="M298" s="1"/>
      <c r="N298" s="1"/>
      <c r="O298" s="1"/>
      <c r="P298" s="1"/>
      <c r="Q298" s="1"/>
      <c r="R298" s="1"/>
      <c r="S298" s="1"/>
      <c r="T298" s="1"/>
      <c r="U298" s="1"/>
      <c r="V298" s="1"/>
    </row>
    <row r="299" spans="2:22" ht="18.75" customHeight="1" x14ac:dyDescent="0.25">
      <c r="B299" s="1"/>
      <c r="C299" s="133"/>
      <c r="D299" s="1"/>
      <c r="E299" s="1"/>
      <c r="F299" s="1"/>
      <c r="G299" s="1"/>
      <c r="H299" s="1"/>
      <c r="I299" s="1"/>
      <c r="J299" s="1"/>
      <c r="K299" s="1"/>
      <c r="L299" s="1"/>
      <c r="M299" s="1"/>
      <c r="N299" s="1"/>
      <c r="O299" s="1"/>
      <c r="P299" s="1"/>
      <c r="Q299" s="1"/>
      <c r="R299" s="1"/>
      <c r="S299" s="1"/>
      <c r="T299" s="1"/>
      <c r="U299" s="1"/>
      <c r="V299" s="1"/>
    </row>
    <row r="300" spans="2:22" ht="18.75" customHeight="1" x14ac:dyDescent="0.25">
      <c r="B300" s="1"/>
      <c r="C300" s="133"/>
      <c r="D300" s="1"/>
      <c r="E300" s="1"/>
      <c r="F300" s="1"/>
      <c r="G300" s="1"/>
      <c r="H300" s="1"/>
      <c r="I300" s="1"/>
      <c r="J300" s="1"/>
      <c r="K300" s="1"/>
      <c r="L300" s="1"/>
      <c r="M300" s="1"/>
      <c r="N300" s="1"/>
      <c r="O300" s="1"/>
      <c r="P300" s="1"/>
      <c r="Q300" s="1"/>
      <c r="R300" s="1"/>
      <c r="S300" s="1"/>
      <c r="T300" s="1"/>
      <c r="U300" s="1"/>
      <c r="V300" s="1"/>
    </row>
    <row r="301" spans="2:22" ht="18.75" customHeight="1" x14ac:dyDescent="0.25">
      <c r="B301" s="1"/>
      <c r="C301" s="133"/>
      <c r="D301" s="1"/>
      <c r="E301" s="1"/>
      <c r="F301" s="1"/>
      <c r="G301" s="1"/>
      <c r="H301" s="1"/>
      <c r="I301" s="1"/>
      <c r="J301" s="1"/>
      <c r="K301" s="1"/>
      <c r="L301" s="1"/>
      <c r="M301" s="1"/>
      <c r="N301" s="1"/>
      <c r="O301" s="1"/>
      <c r="P301" s="1"/>
      <c r="Q301" s="1"/>
      <c r="R301" s="1"/>
      <c r="S301" s="1"/>
      <c r="T301" s="1"/>
      <c r="U301" s="1"/>
      <c r="V301" s="1"/>
    </row>
    <row r="302" spans="2:22" ht="18.75" customHeight="1" x14ac:dyDescent="0.25">
      <c r="B302" s="1"/>
      <c r="C302" s="133"/>
      <c r="D302" s="1"/>
      <c r="E302" s="1"/>
      <c r="F302" s="1"/>
      <c r="G302" s="1"/>
      <c r="H302" s="1"/>
      <c r="I302" s="1"/>
      <c r="J302" s="1"/>
      <c r="K302" s="1"/>
      <c r="L302" s="1"/>
      <c r="M302" s="1"/>
      <c r="N302" s="1"/>
      <c r="O302" s="1"/>
      <c r="P302" s="1"/>
      <c r="Q302" s="1"/>
      <c r="R302" s="1"/>
      <c r="S302" s="1"/>
      <c r="T302" s="1"/>
      <c r="U302" s="1"/>
      <c r="V302" s="1"/>
    </row>
    <row r="303" spans="2:22" ht="18.75" customHeight="1" x14ac:dyDescent="0.25">
      <c r="B303" s="1"/>
      <c r="C303" s="133"/>
      <c r="D303" s="1"/>
      <c r="E303" s="1"/>
      <c r="F303" s="1"/>
      <c r="G303" s="1"/>
      <c r="H303" s="1"/>
      <c r="I303" s="1"/>
      <c r="J303" s="1"/>
      <c r="K303" s="1"/>
      <c r="L303" s="1"/>
      <c r="M303" s="1"/>
      <c r="N303" s="1"/>
      <c r="O303" s="1"/>
      <c r="P303" s="1"/>
      <c r="Q303" s="1"/>
      <c r="R303" s="1"/>
      <c r="S303" s="1"/>
      <c r="T303" s="1"/>
      <c r="U303" s="1"/>
      <c r="V303" s="1"/>
    </row>
    <row r="304" spans="2:22" ht="18.75" customHeight="1" x14ac:dyDescent="0.25">
      <c r="B304" s="1"/>
      <c r="C304" s="133"/>
      <c r="D304" s="1"/>
      <c r="E304" s="1"/>
      <c r="F304" s="1"/>
      <c r="G304" s="1"/>
      <c r="H304" s="1"/>
      <c r="I304" s="1"/>
      <c r="J304" s="1"/>
      <c r="K304" s="1"/>
      <c r="L304" s="1"/>
      <c r="M304" s="1"/>
      <c r="N304" s="1"/>
      <c r="O304" s="1"/>
      <c r="P304" s="1"/>
      <c r="Q304" s="1"/>
      <c r="R304" s="1"/>
      <c r="S304" s="1"/>
      <c r="T304" s="1"/>
      <c r="U304" s="1"/>
      <c r="V304" s="1"/>
    </row>
    <row r="305" spans="2:22" ht="18.75" customHeight="1" x14ac:dyDescent="0.25">
      <c r="B305" s="1"/>
      <c r="C305" s="133"/>
      <c r="D305" s="1"/>
      <c r="E305" s="1"/>
      <c r="F305" s="1"/>
      <c r="G305" s="1"/>
      <c r="H305" s="1"/>
      <c r="I305" s="1"/>
      <c r="J305" s="1"/>
      <c r="K305" s="1"/>
      <c r="L305" s="1"/>
      <c r="M305" s="1"/>
      <c r="N305" s="1"/>
      <c r="O305" s="1"/>
      <c r="P305" s="1"/>
      <c r="Q305" s="1"/>
      <c r="R305" s="1"/>
      <c r="S305" s="1"/>
      <c r="T305" s="1"/>
      <c r="U305" s="1"/>
      <c r="V305" s="1"/>
    </row>
    <row r="306" spans="2:22" ht="18.75" customHeight="1" x14ac:dyDescent="0.25">
      <c r="B306" s="1"/>
      <c r="C306" s="133"/>
      <c r="D306" s="1"/>
      <c r="E306" s="1"/>
      <c r="F306" s="1"/>
      <c r="G306" s="1"/>
      <c r="H306" s="1"/>
      <c r="I306" s="1"/>
      <c r="J306" s="1"/>
      <c r="K306" s="1"/>
      <c r="L306" s="1"/>
      <c r="M306" s="1"/>
      <c r="N306" s="1"/>
      <c r="O306" s="1"/>
      <c r="P306" s="1"/>
      <c r="Q306" s="1"/>
      <c r="R306" s="1"/>
      <c r="S306" s="1"/>
      <c r="T306" s="1"/>
      <c r="U306" s="1"/>
      <c r="V306" s="1"/>
    </row>
    <row r="307" spans="2:22" ht="18.75" customHeight="1" x14ac:dyDescent="0.25">
      <c r="B307" s="1"/>
      <c r="C307" s="133"/>
      <c r="D307" s="1"/>
      <c r="E307" s="1"/>
      <c r="F307" s="1"/>
      <c r="G307" s="1"/>
      <c r="H307" s="1"/>
      <c r="I307" s="1"/>
      <c r="J307" s="1"/>
      <c r="K307" s="1"/>
      <c r="L307" s="1"/>
      <c r="M307" s="1"/>
      <c r="N307" s="1"/>
      <c r="O307" s="1"/>
      <c r="P307" s="1"/>
      <c r="Q307" s="1"/>
      <c r="R307" s="1"/>
      <c r="S307" s="1"/>
      <c r="T307" s="1"/>
      <c r="U307" s="1"/>
      <c r="V307" s="1"/>
    </row>
    <row r="308" spans="2:22" ht="18.75" customHeight="1" x14ac:dyDescent="0.25">
      <c r="B308" s="1"/>
      <c r="C308" s="133"/>
      <c r="D308" s="1"/>
      <c r="E308" s="1"/>
      <c r="F308" s="1"/>
      <c r="G308" s="1"/>
      <c r="H308" s="1"/>
      <c r="I308" s="1"/>
      <c r="J308" s="1"/>
      <c r="K308" s="1"/>
      <c r="L308" s="1"/>
      <c r="M308" s="1"/>
      <c r="N308" s="1"/>
      <c r="O308" s="1"/>
      <c r="P308" s="1"/>
      <c r="Q308" s="1"/>
      <c r="R308" s="1"/>
      <c r="S308" s="1"/>
      <c r="T308" s="1"/>
      <c r="U308" s="1"/>
      <c r="V308" s="1"/>
    </row>
    <row r="309" spans="2:22" ht="18.75" customHeight="1" x14ac:dyDescent="0.25">
      <c r="B309" s="1"/>
      <c r="C309" s="133"/>
      <c r="D309" s="1"/>
      <c r="E309" s="1"/>
      <c r="F309" s="1"/>
      <c r="G309" s="1"/>
      <c r="H309" s="1"/>
      <c r="I309" s="1"/>
      <c r="J309" s="1"/>
      <c r="K309" s="1"/>
      <c r="L309" s="1"/>
      <c r="M309" s="1"/>
      <c r="N309" s="1"/>
      <c r="O309" s="1"/>
      <c r="P309" s="1"/>
      <c r="Q309" s="1"/>
      <c r="R309" s="1"/>
      <c r="S309" s="1"/>
      <c r="T309" s="1"/>
      <c r="U309" s="1"/>
      <c r="V309" s="1"/>
    </row>
    <row r="310" spans="2:22" ht="18.75" customHeight="1" x14ac:dyDescent="0.25">
      <c r="B310" s="1"/>
      <c r="C310" s="133"/>
      <c r="D310" s="1"/>
      <c r="E310" s="1"/>
      <c r="F310" s="1"/>
      <c r="G310" s="1"/>
      <c r="H310" s="1"/>
      <c r="I310" s="1"/>
      <c r="J310" s="1"/>
      <c r="K310" s="1"/>
      <c r="L310" s="1"/>
      <c r="M310" s="1"/>
      <c r="N310" s="1"/>
      <c r="O310" s="1"/>
      <c r="P310" s="1"/>
      <c r="Q310" s="1"/>
      <c r="R310" s="1"/>
      <c r="S310" s="1"/>
      <c r="T310" s="1"/>
      <c r="U310" s="1"/>
      <c r="V310" s="1"/>
    </row>
    <row r="311" spans="2:22" ht="18.75" customHeight="1" x14ac:dyDescent="0.25">
      <c r="B311" s="1"/>
      <c r="C311" s="133"/>
      <c r="D311" s="1"/>
      <c r="E311" s="1"/>
      <c r="F311" s="1"/>
      <c r="G311" s="1"/>
      <c r="H311" s="1"/>
      <c r="I311" s="1"/>
      <c r="J311" s="1"/>
      <c r="K311" s="1"/>
      <c r="L311" s="1"/>
      <c r="M311" s="1"/>
      <c r="N311" s="1"/>
      <c r="O311" s="1"/>
      <c r="P311" s="1"/>
      <c r="Q311" s="1"/>
      <c r="R311" s="1"/>
      <c r="S311" s="1"/>
      <c r="T311" s="1"/>
      <c r="U311" s="1"/>
      <c r="V311" s="1"/>
    </row>
    <row r="312" spans="2:22" ht="18.75" customHeight="1" x14ac:dyDescent="0.25">
      <c r="B312" s="1"/>
      <c r="C312" s="133"/>
      <c r="D312" s="1"/>
      <c r="E312" s="1"/>
      <c r="F312" s="1"/>
      <c r="G312" s="1"/>
      <c r="H312" s="1"/>
      <c r="I312" s="1"/>
      <c r="J312" s="1"/>
      <c r="K312" s="1"/>
      <c r="L312" s="1"/>
      <c r="M312" s="1"/>
      <c r="N312" s="1"/>
      <c r="O312" s="1"/>
      <c r="P312" s="1"/>
      <c r="Q312" s="1"/>
      <c r="R312" s="1"/>
      <c r="S312" s="1"/>
      <c r="T312" s="1"/>
      <c r="U312" s="1"/>
      <c r="V312" s="1"/>
    </row>
    <row r="313" spans="2:22" ht="18.75" customHeight="1" x14ac:dyDescent="0.25">
      <c r="B313" s="1"/>
      <c r="C313" s="133"/>
      <c r="D313" s="1"/>
      <c r="E313" s="1"/>
      <c r="F313" s="1"/>
      <c r="G313" s="1"/>
      <c r="H313" s="1"/>
      <c r="I313" s="1"/>
      <c r="J313" s="1"/>
      <c r="K313" s="1"/>
      <c r="L313" s="1"/>
      <c r="M313" s="1"/>
      <c r="N313" s="1"/>
      <c r="O313" s="1"/>
      <c r="P313" s="1"/>
      <c r="Q313" s="1"/>
      <c r="R313" s="1"/>
      <c r="S313" s="1"/>
      <c r="T313" s="1"/>
      <c r="U313" s="1"/>
      <c r="V313" s="1"/>
    </row>
    <row r="314" spans="2:22" ht="18.75" customHeight="1" x14ac:dyDescent="0.25">
      <c r="B314" s="1"/>
      <c r="C314" s="133"/>
      <c r="D314" s="1"/>
      <c r="E314" s="1"/>
      <c r="F314" s="1"/>
      <c r="G314" s="1"/>
      <c r="H314" s="1"/>
      <c r="I314" s="1"/>
      <c r="J314" s="1"/>
      <c r="K314" s="1"/>
      <c r="L314" s="1"/>
      <c r="M314" s="1"/>
      <c r="N314" s="1"/>
      <c r="O314" s="1"/>
      <c r="P314" s="1"/>
      <c r="Q314" s="1"/>
      <c r="R314" s="1"/>
      <c r="S314" s="1"/>
      <c r="T314" s="1"/>
      <c r="U314" s="1"/>
      <c r="V314" s="1"/>
    </row>
    <row r="315" spans="2:22" ht="18.75" customHeight="1" x14ac:dyDescent="0.25">
      <c r="B315" s="1"/>
      <c r="C315" s="133"/>
      <c r="D315" s="1"/>
      <c r="E315" s="1"/>
      <c r="F315" s="1"/>
      <c r="G315" s="1"/>
      <c r="H315" s="1"/>
      <c r="I315" s="1"/>
      <c r="J315" s="1"/>
      <c r="K315" s="1"/>
      <c r="L315" s="1"/>
      <c r="M315" s="1"/>
      <c r="N315" s="1"/>
      <c r="O315" s="1"/>
      <c r="P315" s="1"/>
      <c r="Q315" s="1"/>
      <c r="R315" s="1"/>
      <c r="S315" s="1"/>
      <c r="T315" s="1"/>
      <c r="U315" s="1"/>
      <c r="V315" s="1"/>
    </row>
    <row r="316" spans="2:22" ht="18.75" customHeight="1" x14ac:dyDescent="0.25">
      <c r="B316" s="1"/>
      <c r="C316" s="133"/>
      <c r="D316" s="1"/>
      <c r="E316" s="1"/>
      <c r="F316" s="1"/>
      <c r="G316" s="1"/>
      <c r="H316" s="1"/>
      <c r="I316" s="1"/>
      <c r="J316" s="1"/>
      <c r="K316" s="1"/>
      <c r="L316" s="1"/>
      <c r="M316" s="1"/>
      <c r="N316" s="1"/>
      <c r="O316" s="1"/>
      <c r="P316" s="1"/>
      <c r="Q316" s="1"/>
      <c r="R316" s="1"/>
      <c r="S316" s="1"/>
      <c r="T316" s="1"/>
      <c r="U316" s="1"/>
      <c r="V316" s="1"/>
    </row>
    <row r="317" spans="2:22" ht="18.75" customHeight="1" x14ac:dyDescent="0.25">
      <c r="B317" s="1"/>
      <c r="C317" s="133"/>
      <c r="D317" s="1"/>
      <c r="E317" s="1"/>
      <c r="F317" s="1"/>
      <c r="G317" s="1"/>
      <c r="H317" s="1"/>
      <c r="I317" s="1"/>
      <c r="J317" s="1"/>
      <c r="K317" s="1"/>
      <c r="L317" s="1"/>
      <c r="M317" s="1"/>
      <c r="N317" s="1"/>
      <c r="O317" s="1"/>
      <c r="P317" s="1"/>
      <c r="Q317" s="1"/>
      <c r="R317" s="1"/>
      <c r="S317" s="1"/>
      <c r="T317" s="1"/>
      <c r="U317" s="1"/>
      <c r="V317" s="1"/>
    </row>
    <row r="318" spans="2:22" ht="18.75" customHeight="1" x14ac:dyDescent="0.25">
      <c r="B318" s="1"/>
      <c r="C318" s="133"/>
      <c r="D318" s="1"/>
      <c r="E318" s="1"/>
      <c r="F318" s="1"/>
      <c r="G318" s="1"/>
      <c r="H318" s="1"/>
      <c r="I318" s="1"/>
      <c r="J318" s="1"/>
      <c r="K318" s="1"/>
      <c r="L318" s="1"/>
      <c r="M318" s="1"/>
      <c r="N318" s="1"/>
      <c r="O318" s="1"/>
      <c r="P318" s="1"/>
      <c r="Q318" s="1"/>
      <c r="R318" s="1"/>
      <c r="S318" s="1"/>
      <c r="T318" s="1"/>
      <c r="U318" s="1"/>
      <c r="V318" s="1"/>
    </row>
    <row r="319" spans="2:22" ht="18.75" customHeight="1" x14ac:dyDescent="0.25">
      <c r="B319" s="1"/>
      <c r="C319" s="133"/>
      <c r="D319" s="1"/>
      <c r="E319" s="1"/>
      <c r="F319" s="1"/>
      <c r="G319" s="1"/>
      <c r="H319" s="1"/>
      <c r="I319" s="1"/>
      <c r="J319" s="1"/>
      <c r="K319" s="1"/>
      <c r="L319" s="1"/>
      <c r="M319" s="1"/>
      <c r="N319" s="1"/>
      <c r="O319" s="1"/>
      <c r="P319" s="1"/>
      <c r="Q319" s="1"/>
      <c r="R319" s="1"/>
      <c r="S319" s="1"/>
      <c r="T319" s="1"/>
      <c r="U319" s="1"/>
      <c r="V319" s="1"/>
    </row>
    <row r="320" spans="2:22" ht="18.75" customHeight="1" x14ac:dyDescent="0.25">
      <c r="B320" s="1"/>
      <c r="C320" s="133"/>
      <c r="D320" s="1"/>
      <c r="E320" s="1"/>
      <c r="F320" s="1"/>
      <c r="G320" s="1"/>
      <c r="H320" s="1"/>
      <c r="I320" s="1"/>
      <c r="J320" s="1"/>
      <c r="K320" s="1"/>
      <c r="L320" s="1"/>
      <c r="M320" s="1"/>
      <c r="N320" s="1"/>
      <c r="O320" s="1"/>
      <c r="P320" s="1"/>
      <c r="Q320" s="1"/>
      <c r="R320" s="1"/>
      <c r="S320" s="1"/>
      <c r="T320" s="1"/>
      <c r="U320" s="1"/>
      <c r="V320" s="1"/>
    </row>
    <row r="321" spans="2:22" ht="18.75" customHeight="1" x14ac:dyDescent="0.25">
      <c r="B321" s="2"/>
      <c r="C321" s="134"/>
      <c r="D321" s="2"/>
      <c r="E321" s="2"/>
      <c r="F321" s="2"/>
      <c r="G321" s="2"/>
      <c r="H321" s="2"/>
      <c r="I321" s="2"/>
      <c r="J321" s="2"/>
      <c r="K321" s="2"/>
      <c r="L321" s="2"/>
      <c r="M321" s="2"/>
      <c r="N321" s="2"/>
      <c r="O321" s="2"/>
      <c r="P321" s="2"/>
      <c r="Q321" s="2"/>
      <c r="R321" s="2"/>
      <c r="S321" s="2"/>
      <c r="T321" s="2"/>
      <c r="U321" s="1"/>
      <c r="V321" s="1"/>
    </row>
    <row r="322" spans="2:22" ht="18.75" customHeight="1" x14ac:dyDescent="0.25">
      <c r="B322" s="2"/>
      <c r="C322" s="134"/>
      <c r="D322" s="2"/>
      <c r="E322" s="2"/>
      <c r="F322" s="2"/>
      <c r="G322" s="2"/>
      <c r="H322" s="2"/>
      <c r="I322" s="2"/>
      <c r="J322" s="2"/>
      <c r="K322" s="2"/>
      <c r="L322" s="2"/>
      <c r="M322" s="2"/>
      <c r="N322" s="2"/>
      <c r="O322" s="2"/>
      <c r="P322" s="2"/>
      <c r="Q322" s="2"/>
      <c r="R322" s="2"/>
      <c r="S322" s="2"/>
      <c r="T322" s="2"/>
      <c r="U322" s="1"/>
      <c r="V322" s="1"/>
    </row>
    <row r="323" spans="2:22" ht="18.75" customHeight="1" x14ac:dyDescent="0.25">
      <c r="B323" s="2"/>
      <c r="C323" s="134"/>
      <c r="D323" s="2"/>
      <c r="E323" s="2"/>
      <c r="F323" s="2"/>
      <c r="G323" s="2"/>
      <c r="H323" s="2"/>
      <c r="I323" s="2"/>
      <c r="J323" s="2"/>
      <c r="K323" s="2"/>
      <c r="L323" s="2"/>
      <c r="M323" s="2"/>
      <c r="N323" s="2"/>
      <c r="O323" s="2"/>
      <c r="P323" s="2"/>
      <c r="Q323" s="2"/>
      <c r="R323" s="2"/>
      <c r="S323" s="2"/>
      <c r="T323" s="2"/>
      <c r="U323" s="2"/>
      <c r="V323" s="2"/>
    </row>
    <row r="324" spans="2:22" ht="18.75" customHeight="1" x14ac:dyDescent="0.25">
      <c r="B324" s="2"/>
      <c r="C324" s="134"/>
      <c r="D324" s="2"/>
      <c r="E324" s="2"/>
      <c r="F324" s="2"/>
      <c r="G324" s="2"/>
      <c r="H324" s="2"/>
      <c r="I324" s="2"/>
      <c r="J324" s="2"/>
      <c r="K324" s="2"/>
      <c r="L324" s="2"/>
      <c r="M324" s="2"/>
      <c r="N324" s="2"/>
      <c r="O324" s="2"/>
      <c r="P324" s="2"/>
      <c r="Q324" s="2"/>
      <c r="R324" s="2"/>
      <c r="S324" s="2"/>
      <c r="T324" s="2"/>
      <c r="U324" s="2"/>
      <c r="V324" s="2"/>
    </row>
    <row r="325" spans="2:22" ht="18.75" customHeight="1" x14ac:dyDescent="0.25">
      <c r="B325" s="2"/>
      <c r="C325" s="134"/>
      <c r="D325" s="2"/>
      <c r="E325" s="2"/>
      <c r="F325" s="2"/>
      <c r="G325" s="2"/>
      <c r="H325" s="2"/>
      <c r="I325" s="2"/>
      <c r="J325" s="2"/>
      <c r="K325" s="2"/>
      <c r="L325" s="2"/>
      <c r="M325" s="2"/>
      <c r="N325" s="2"/>
      <c r="O325" s="2"/>
      <c r="P325" s="2"/>
      <c r="Q325" s="2"/>
      <c r="R325" s="2"/>
      <c r="S325" s="2"/>
      <c r="T325" s="2"/>
      <c r="U325" s="2"/>
      <c r="V325" s="2"/>
    </row>
    <row r="326" spans="2:22" ht="18.75" customHeight="1" x14ac:dyDescent="0.25">
      <c r="B326" s="2"/>
      <c r="C326" s="134"/>
      <c r="D326" s="2"/>
      <c r="E326" s="2"/>
      <c r="F326" s="2"/>
      <c r="G326" s="2"/>
      <c r="H326" s="2"/>
      <c r="I326" s="2"/>
      <c r="J326" s="2"/>
      <c r="K326" s="2"/>
      <c r="L326" s="2"/>
      <c r="M326" s="2"/>
      <c r="N326" s="2"/>
      <c r="O326" s="2"/>
      <c r="P326" s="2"/>
      <c r="Q326" s="2"/>
      <c r="R326" s="2"/>
      <c r="S326" s="2"/>
      <c r="T326" s="2"/>
      <c r="U326" s="2"/>
      <c r="V326" s="2"/>
    </row>
    <row r="327" spans="2:22" ht="18.75" customHeight="1" x14ac:dyDescent="0.25">
      <c r="B327" s="2"/>
      <c r="C327" s="134"/>
      <c r="D327" s="2"/>
      <c r="E327" s="2"/>
      <c r="F327" s="2"/>
      <c r="G327" s="2"/>
      <c r="H327" s="2"/>
      <c r="I327" s="2"/>
      <c r="J327" s="2"/>
      <c r="K327" s="2"/>
      <c r="L327" s="2"/>
      <c r="M327" s="2"/>
      <c r="N327" s="2"/>
      <c r="O327" s="2"/>
      <c r="P327" s="2"/>
      <c r="Q327" s="2"/>
      <c r="R327" s="2"/>
      <c r="S327" s="2"/>
      <c r="T327" s="2"/>
      <c r="U327" s="2"/>
      <c r="V327" s="2"/>
    </row>
    <row r="328" spans="2:22" ht="18.75" customHeight="1" x14ac:dyDescent="0.25">
      <c r="B328" s="2"/>
      <c r="C328" s="134"/>
      <c r="D328" s="2"/>
      <c r="E328" s="2"/>
      <c r="F328" s="2"/>
      <c r="G328" s="2"/>
      <c r="H328" s="2"/>
      <c r="I328" s="2"/>
      <c r="J328" s="2"/>
      <c r="K328" s="2"/>
      <c r="L328" s="2"/>
      <c r="M328" s="2"/>
      <c r="N328" s="2"/>
      <c r="O328" s="2"/>
      <c r="P328" s="2"/>
      <c r="Q328" s="2"/>
      <c r="R328" s="2"/>
      <c r="S328" s="2"/>
      <c r="T328" s="2"/>
      <c r="U328" s="2"/>
      <c r="V328" s="2"/>
    </row>
    <row r="329" spans="2:22" ht="18.75" customHeight="1" x14ac:dyDescent="0.25">
      <c r="B329" s="2"/>
      <c r="C329" s="134"/>
      <c r="D329" s="2"/>
      <c r="E329" s="2"/>
      <c r="F329" s="2"/>
      <c r="G329" s="2"/>
      <c r="H329" s="2"/>
      <c r="I329" s="2"/>
      <c r="J329" s="2"/>
      <c r="K329" s="2"/>
      <c r="L329" s="2"/>
      <c r="M329" s="2"/>
      <c r="N329" s="2"/>
      <c r="O329" s="2"/>
      <c r="P329" s="2"/>
      <c r="Q329" s="2"/>
      <c r="R329" s="2"/>
      <c r="S329" s="2"/>
      <c r="T329" s="2"/>
      <c r="U329" s="2"/>
      <c r="V329" s="2"/>
    </row>
    <row r="330" spans="2:22" ht="18.75" customHeight="1" x14ac:dyDescent="0.25">
      <c r="B330" s="2"/>
      <c r="C330" s="134"/>
      <c r="D330" s="2"/>
      <c r="E330" s="2"/>
      <c r="F330" s="2"/>
      <c r="G330" s="2"/>
      <c r="H330" s="2"/>
      <c r="I330" s="2"/>
      <c r="J330" s="2"/>
      <c r="K330" s="2"/>
      <c r="L330" s="2"/>
      <c r="M330" s="2"/>
      <c r="N330" s="2"/>
      <c r="O330" s="2"/>
      <c r="P330" s="2"/>
      <c r="Q330" s="2"/>
      <c r="R330" s="2"/>
      <c r="S330" s="2"/>
      <c r="T330" s="2"/>
      <c r="U330" s="2"/>
      <c r="V330" s="2"/>
    </row>
    <row r="331" spans="2:22" ht="18.75" customHeight="1" x14ac:dyDescent="0.25">
      <c r="B331" s="2"/>
      <c r="C331" s="134"/>
      <c r="D331" s="2"/>
      <c r="E331" s="2"/>
      <c r="F331" s="2"/>
      <c r="G331" s="2"/>
      <c r="H331" s="2"/>
      <c r="I331" s="2"/>
      <c r="J331" s="2"/>
      <c r="K331" s="2"/>
      <c r="L331" s="2"/>
      <c r="M331" s="2"/>
      <c r="N331" s="2"/>
      <c r="O331" s="2"/>
      <c r="P331" s="2"/>
      <c r="Q331" s="2"/>
      <c r="R331" s="2"/>
      <c r="S331" s="2"/>
      <c r="T331" s="2"/>
      <c r="U331" s="2"/>
      <c r="V331" s="2"/>
    </row>
    <row r="332" spans="2:22" ht="18.75" customHeight="1" x14ac:dyDescent="0.25">
      <c r="B332" s="2"/>
      <c r="C332" s="134"/>
      <c r="D332" s="2"/>
      <c r="E332" s="2"/>
      <c r="F332" s="2"/>
      <c r="G332" s="2"/>
      <c r="H332" s="2"/>
      <c r="I332" s="2"/>
      <c r="J332" s="2"/>
      <c r="K332" s="2"/>
      <c r="L332" s="2"/>
      <c r="M332" s="2"/>
      <c r="N332" s="2"/>
      <c r="O332" s="2"/>
      <c r="P332" s="2"/>
      <c r="Q332" s="2"/>
      <c r="R332" s="2"/>
      <c r="S332" s="2"/>
      <c r="T332" s="2"/>
      <c r="U332" s="2"/>
      <c r="V332" s="2"/>
    </row>
    <row r="333" spans="2:22" ht="18.75" customHeight="1" x14ac:dyDescent="0.25">
      <c r="B333" s="2"/>
      <c r="C333" s="134"/>
      <c r="D333" s="2"/>
      <c r="E333" s="2"/>
      <c r="F333" s="2"/>
      <c r="G333" s="2"/>
      <c r="H333" s="2"/>
      <c r="I333" s="2"/>
      <c r="J333" s="2"/>
      <c r="K333" s="2"/>
      <c r="L333" s="2"/>
      <c r="M333" s="2"/>
      <c r="N333" s="2"/>
      <c r="O333" s="2"/>
      <c r="P333" s="2"/>
      <c r="Q333" s="2"/>
      <c r="R333" s="2"/>
      <c r="S333" s="2"/>
      <c r="T333" s="2"/>
      <c r="U333" s="2"/>
      <c r="V333" s="2"/>
    </row>
    <row r="334" spans="2:22" ht="18.75" customHeight="1" x14ac:dyDescent="0.25">
      <c r="B334" s="2"/>
      <c r="C334" s="134"/>
      <c r="D334" s="2"/>
      <c r="E334" s="2"/>
      <c r="F334" s="2"/>
      <c r="G334" s="2"/>
      <c r="H334" s="2"/>
      <c r="I334" s="2"/>
      <c r="J334" s="2"/>
      <c r="K334" s="2"/>
      <c r="L334" s="2"/>
      <c r="M334" s="2"/>
      <c r="N334" s="2"/>
      <c r="O334" s="2"/>
      <c r="P334" s="2"/>
      <c r="Q334" s="2"/>
      <c r="R334" s="2"/>
      <c r="S334" s="2"/>
      <c r="T334" s="2"/>
      <c r="U334" s="2"/>
      <c r="V334" s="2"/>
    </row>
    <row r="335" spans="2:22" ht="18.75" customHeight="1" x14ac:dyDescent="0.25">
      <c r="B335" s="2"/>
      <c r="C335" s="134"/>
      <c r="D335" s="2"/>
      <c r="E335" s="2"/>
      <c r="F335" s="2"/>
      <c r="G335" s="2"/>
      <c r="H335" s="2"/>
      <c r="I335" s="2"/>
      <c r="J335" s="2"/>
      <c r="K335" s="2"/>
      <c r="L335" s="2"/>
      <c r="M335" s="2"/>
      <c r="N335" s="2"/>
      <c r="O335" s="2"/>
      <c r="P335" s="2"/>
      <c r="Q335" s="2"/>
      <c r="R335" s="2"/>
      <c r="S335" s="2"/>
      <c r="T335" s="2"/>
      <c r="U335" s="2"/>
      <c r="V335" s="2"/>
    </row>
    <row r="336" spans="2:22" ht="18.75" customHeight="1" x14ac:dyDescent="0.25">
      <c r="B336" s="2"/>
      <c r="C336" s="134"/>
      <c r="D336" s="2"/>
      <c r="E336" s="2"/>
      <c r="F336" s="2"/>
      <c r="G336" s="2"/>
      <c r="H336" s="2"/>
      <c r="I336" s="2"/>
      <c r="J336" s="2"/>
      <c r="K336" s="2"/>
      <c r="L336" s="2"/>
      <c r="M336" s="2"/>
      <c r="N336" s="2"/>
      <c r="O336" s="2"/>
      <c r="P336" s="2"/>
      <c r="Q336" s="2"/>
      <c r="R336" s="2"/>
      <c r="S336" s="2"/>
      <c r="T336" s="2"/>
      <c r="U336" s="2"/>
      <c r="V336" s="2"/>
    </row>
  </sheetData>
  <mergeCells count="200">
    <mergeCell ref="C175:T176"/>
    <mergeCell ref="C177:T178"/>
    <mergeCell ref="C161:C163"/>
    <mergeCell ref="Q163:S163"/>
    <mergeCell ref="C164:C166"/>
    <mergeCell ref="Q164:S164"/>
    <mergeCell ref="C167:T168"/>
    <mergeCell ref="C169:C171"/>
    <mergeCell ref="Q171:S171"/>
    <mergeCell ref="C172:C174"/>
    <mergeCell ref="Q172:S172"/>
    <mergeCell ref="Q173:S173"/>
    <mergeCell ref="Q174:S174"/>
    <mergeCell ref="Q165:S165"/>
    <mergeCell ref="Q166:S166"/>
    <mergeCell ref="Q169:S169"/>
    <mergeCell ref="Q170:S170"/>
    <mergeCell ref="E123:F123"/>
    <mergeCell ref="G123:H123"/>
    <mergeCell ref="I123:J123"/>
    <mergeCell ref="K123:L123"/>
    <mergeCell ref="M123:N123"/>
    <mergeCell ref="O123:P123"/>
    <mergeCell ref="Q123:T123"/>
    <mergeCell ref="B124:B158"/>
    <mergeCell ref="C124:C129"/>
    <mergeCell ref="Q124:R125"/>
    <mergeCell ref="S124:T125"/>
    <mergeCell ref="Q126:T126"/>
    <mergeCell ref="C130:C134"/>
    <mergeCell ref="Q131:S131"/>
    <mergeCell ref="Q132:S132"/>
    <mergeCell ref="C135:C139"/>
    <mergeCell ref="Q135:R136"/>
    <mergeCell ref="S135:T136"/>
    <mergeCell ref="Q137:S137"/>
    <mergeCell ref="Q138:S138"/>
    <mergeCell ref="Q139:S139"/>
    <mergeCell ref="C140:T141"/>
    <mergeCell ref="C142:C146"/>
    <mergeCell ref="C147:C151"/>
    <mergeCell ref="E87:F87"/>
    <mergeCell ref="G87:H87"/>
    <mergeCell ref="I87:J87"/>
    <mergeCell ref="K87:L87"/>
    <mergeCell ref="M87:N87"/>
    <mergeCell ref="O87:P87"/>
    <mergeCell ref="Q87:T87"/>
    <mergeCell ref="B88:B122"/>
    <mergeCell ref="C88:C93"/>
    <mergeCell ref="Q90:T90"/>
    <mergeCell ref="Q91:S91"/>
    <mergeCell ref="C94:C98"/>
    <mergeCell ref="Q96:S96"/>
    <mergeCell ref="Q97:S97"/>
    <mergeCell ref="C99:C103"/>
    <mergeCell ref="Q101:S101"/>
    <mergeCell ref="Q102:S102"/>
    <mergeCell ref="Q103:S103"/>
    <mergeCell ref="C104:T105"/>
    <mergeCell ref="C121:T122"/>
    <mergeCell ref="C106:C110"/>
    <mergeCell ref="Q108:S108"/>
    <mergeCell ref="Q109:S109"/>
    <mergeCell ref="C111:C115"/>
    <mergeCell ref="B52:B86"/>
    <mergeCell ref="C52:C57"/>
    <mergeCell ref="Q56:S56"/>
    <mergeCell ref="C58:C62"/>
    <mergeCell ref="Q61:S61"/>
    <mergeCell ref="Q62:S62"/>
    <mergeCell ref="C63:C67"/>
    <mergeCell ref="Q66:S66"/>
    <mergeCell ref="Q67:S67"/>
    <mergeCell ref="C68:T69"/>
    <mergeCell ref="C70:C74"/>
    <mergeCell ref="Q70:T71"/>
    <mergeCell ref="Q73:S73"/>
    <mergeCell ref="Q74:S74"/>
    <mergeCell ref="C75:C79"/>
    <mergeCell ref="C80:C84"/>
    <mergeCell ref="Q82:S82"/>
    <mergeCell ref="Q83:S83"/>
    <mergeCell ref="C85:T86"/>
    <mergeCell ref="Q75:T76"/>
    <mergeCell ref="B16:B50"/>
    <mergeCell ref="C16:C21"/>
    <mergeCell ref="Q21:S21"/>
    <mergeCell ref="C22:C26"/>
    <mergeCell ref="Q26:S26"/>
    <mergeCell ref="C27:C31"/>
    <mergeCell ref="Q31:S31"/>
    <mergeCell ref="C32:T33"/>
    <mergeCell ref="C34:C38"/>
    <mergeCell ref="Q38:S38"/>
    <mergeCell ref="C44:C48"/>
    <mergeCell ref="Q47:S47"/>
    <mergeCell ref="C49:T50"/>
    <mergeCell ref="Q24:S24"/>
    <mergeCell ref="Q25:S25"/>
    <mergeCell ref="Q29:S29"/>
    <mergeCell ref="Q30:S30"/>
    <mergeCell ref="Q19:S19"/>
    <mergeCell ref="Q20:S20"/>
    <mergeCell ref="Q36:S36"/>
    <mergeCell ref="C116:C120"/>
    <mergeCell ref="Q117:S117"/>
    <mergeCell ref="Q118:S118"/>
    <mergeCell ref="Q119:S119"/>
    <mergeCell ref="Q110:S110"/>
    <mergeCell ref="Q113:S113"/>
    <mergeCell ref="Q114:S114"/>
    <mergeCell ref="Q115:S115"/>
    <mergeCell ref="Q116:S116"/>
    <mergeCell ref="C152:C156"/>
    <mergeCell ref="Q152:S152"/>
    <mergeCell ref="Q153:S153"/>
    <mergeCell ref="Q154:S154"/>
    <mergeCell ref="Q155:S155"/>
    <mergeCell ref="Q127:S127"/>
    <mergeCell ref="Q128:S128"/>
    <mergeCell ref="Q129:S129"/>
    <mergeCell ref="Q133:S133"/>
    <mergeCell ref="Q134:S134"/>
    <mergeCell ref="Q145:S145"/>
    <mergeCell ref="Q146:S146"/>
    <mergeCell ref="Q149:S149"/>
    <mergeCell ref="Q150:S150"/>
    <mergeCell ref="Q151:S151"/>
    <mergeCell ref="Q142:R143"/>
    <mergeCell ref="S142:T143"/>
    <mergeCell ref="Q144:S144"/>
    <mergeCell ref="Q147:R148"/>
    <mergeCell ref="S147:T148"/>
    <mergeCell ref="Q92:S92"/>
    <mergeCell ref="Q93:S93"/>
    <mergeCell ref="Q95:S95"/>
    <mergeCell ref="Q98:S98"/>
    <mergeCell ref="Q65:S65"/>
    <mergeCell ref="Q77:S77"/>
    <mergeCell ref="Q78:S78"/>
    <mergeCell ref="Q79:S79"/>
    <mergeCell ref="Q80:S80"/>
    <mergeCell ref="Q81:S81"/>
    <mergeCell ref="E51:F51"/>
    <mergeCell ref="C39:C43"/>
    <mergeCell ref="Q41:S41"/>
    <mergeCell ref="Q42:S42"/>
    <mergeCell ref="Q43:S43"/>
    <mergeCell ref="Q44:S44"/>
    <mergeCell ref="Q45:S45"/>
    <mergeCell ref="Q46:S46"/>
    <mergeCell ref="G51:H51"/>
    <mergeCell ref="I51:J51"/>
    <mergeCell ref="K51:L51"/>
    <mergeCell ref="M51:N51"/>
    <mergeCell ref="O51:P51"/>
    <mergeCell ref="Q51:T51"/>
    <mergeCell ref="K15:L15"/>
    <mergeCell ref="M15:N15"/>
    <mergeCell ref="O15:P15"/>
    <mergeCell ref="Q15:T15"/>
    <mergeCell ref="Q55:S55"/>
    <mergeCell ref="Q57:S57"/>
    <mergeCell ref="Q72:S72"/>
    <mergeCell ref="Q59:S59"/>
    <mergeCell ref="Q60:S60"/>
    <mergeCell ref="Q64:S64"/>
    <mergeCell ref="Q16:R17"/>
    <mergeCell ref="S16:T17"/>
    <mergeCell ref="Q27:R28"/>
    <mergeCell ref="S27:T28"/>
    <mergeCell ref="Q34:R35"/>
    <mergeCell ref="S34:T35"/>
    <mergeCell ref="Q39:R40"/>
    <mergeCell ref="S39:T40"/>
    <mergeCell ref="B2:D2"/>
    <mergeCell ref="F12:F13"/>
    <mergeCell ref="G12:U13"/>
    <mergeCell ref="F4:F5"/>
    <mergeCell ref="F6:F7"/>
    <mergeCell ref="F8:F9"/>
    <mergeCell ref="F10:F11"/>
    <mergeCell ref="Q161:S161"/>
    <mergeCell ref="Q162:S162"/>
    <mergeCell ref="C157:T158"/>
    <mergeCell ref="B159:B178"/>
    <mergeCell ref="C159:T160"/>
    <mergeCell ref="Q37:S37"/>
    <mergeCell ref="Q23:S23"/>
    <mergeCell ref="F2:U2"/>
    <mergeCell ref="G3:H3"/>
    <mergeCell ref="I3:J3"/>
    <mergeCell ref="K3:L3"/>
    <mergeCell ref="M3:N3"/>
    <mergeCell ref="O3:P3"/>
    <mergeCell ref="Q3:R3"/>
    <mergeCell ref="E15:F15"/>
    <mergeCell ref="G15:H15"/>
    <mergeCell ref="I15:J15"/>
  </mergeCells>
  <pageMargins left="0.7" right="0.7" top="0.75" bottom="0.75" header="0.3" footer="0.3"/>
  <ignoredErrors>
    <ignoredError sqref="S7:S9" formula="1"/>
  </ignoredError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36"/>
  <sheetViews>
    <sheetView topLeftCell="A123" workbookViewId="0"/>
  </sheetViews>
  <sheetFormatPr defaultColWidth="8.85546875" defaultRowHeight="18.75" customHeight="1" x14ac:dyDescent="0.25"/>
  <cols>
    <col min="1" max="1" width="8.85546875" style="1"/>
    <col min="2" max="2" width="18.140625" style="3" customWidth="1"/>
    <col min="3" max="3" width="19" style="135" bestFit="1" customWidth="1"/>
    <col min="4" max="4" width="34.7109375" style="3" bestFit="1" customWidth="1"/>
    <col min="5" max="20" width="9.85546875" style="3" customWidth="1"/>
    <col min="21" max="21" width="12.28515625" style="3" bestFit="1" customWidth="1"/>
    <col min="22" max="22" width="13.28515625" style="3" customWidth="1"/>
    <col min="23" max="80" width="8.85546875" style="1"/>
    <col min="81" max="88" width="8.85546875" style="2"/>
    <col min="89" max="16384" width="8.85546875" style="3"/>
  </cols>
  <sheetData>
    <row r="1" spans="1:88" s="1" customFormat="1" ht="18.75" customHeight="1" thickBot="1" x14ac:dyDescent="0.3">
      <c r="A1" s="13"/>
      <c r="B1" s="13"/>
      <c r="C1" s="13"/>
      <c r="D1" s="13"/>
      <c r="E1" s="13"/>
      <c r="F1" s="13"/>
      <c r="G1" s="13"/>
      <c r="H1" s="13"/>
      <c r="I1" s="13"/>
      <c r="J1" s="13"/>
      <c r="K1" s="13"/>
      <c r="L1" s="13"/>
      <c r="M1" s="13"/>
      <c r="N1" s="13"/>
      <c r="O1" s="13"/>
      <c r="P1" s="13"/>
      <c r="Q1" s="13"/>
      <c r="R1" s="13"/>
      <c r="S1" s="13"/>
      <c r="T1" s="13"/>
      <c r="U1" s="13"/>
    </row>
    <row r="2" spans="1:88" ht="30" customHeight="1" thickBot="1" x14ac:dyDescent="0.3">
      <c r="A2" s="13"/>
      <c r="B2" s="399" t="s">
        <v>149</v>
      </c>
      <c r="C2" s="380"/>
      <c r="D2" s="381"/>
      <c r="E2" s="13"/>
      <c r="F2" s="373" t="s">
        <v>200</v>
      </c>
      <c r="G2" s="374"/>
      <c r="H2" s="374"/>
      <c r="I2" s="374"/>
      <c r="J2" s="374"/>
      <c r="K2" s="374"/>
      <c r="L2" s="374"/>
      <c r="M2" s="374"/>
      <c r="N2" s="374"/>
      <c r="O2" s="374"/>
      <c r="P2" s="374"/>
      <c r="Q2" s="374"/>
      <c r="R2" s="374"/>
      <c r="S2" s="374"/>
      <c r="T2" s="374"/>
      <c r="U2" s="375"/>
      <c r="V2" s="1"/>
    </row>
    <row r="3" spans="1:88" ht="18.75" customHeight="1" thickBot="1" x14ac:dyDescent="0.3">
      <c r="A3" s="13"/>
      <c r="B3" s="16" t="s">
        <v>16</v>
      </c>
      <c r="C3" s="11" t="s">
        <v>110</v>
      </c>
      <c r="D3" s="17" t="s">
        <v>33</v>
      </c>
      <c r="E3" s="13"/>
      <c r="F3" s="12" t="s">
        <v>114</v>
      </c>
      <c r="G3" s="376" t="s">
        <v>0</v>
      </c>
      <c r="H3" s="377"/>
      <c r="I3" s="378" t="s">
        <v>1</v>
      </c>
      <c r="J3" s="377"/>
      <c r="K3" s="378" t="s">
        <v>2</v>
      </c>
      <c r="L3" s="377"/>
      <c r="M3" s="378" t="s">
        <v>3</v>
      </c>
      <c r="N3" s="377"/>
      <c r="O3" s="378" t="s">
        <v>4</v>
      </c>
      <c r="P3" s="377"/>
      <c r="Q3" s="378" t="s">
        <v>5</v>
      </c>
      <c r="R3" s="377"/>
      <c r="S3" s="177" t="s">
        <v>6</v>
      </c>
      <c r="T3" s="177" t="s">
        <v>7</v>
      </c>
      <c r="U3" s="19" t="s">
        <v>8</v>
      </c>
      <c r="V3" s="1"/>
    </row>
    <row r="4" spans="1:88" ht="18.75" customHeight="1" thickTop="1" x14ac:dyDescent="0.25">
      <c r="A4" s="13"/>
      <c r="B4" s="20" t="str">
        <f>START!F10</f>
        <v>Bench Press</v>
      </c>
      <c r="C4" s="218">
        <f>'Cycle 3'!C4+START!F26</f>
        <v>98.462264150943398</v>
      </c>
      <c r="D4" s="100" t="str">
        <f>IFERROR($S$124,"?")</f>
        <v>?</v>
      </c>
      <c r="E4" s="13"/>
      <c r="F4" s="371">
        <v>1</v>
      </c>
      <c r="G4" s="86">
        <f>'Cycle 1'!G4</f>
        <v>10</v>
      </c>
      <c r="H4" s="87">
        <f>'Cycle 1'!H4</f>
        <v>0.6</v>
      </c>
      <c r="I4" s="88">
        <f>'Cycle 1'!I4</f>
        <v>10</v>
      </c>
      <c r="J4" s="87">
        <f>'Cycle 1'!J4</f>
        <v>0.6</v>
      </c>
      <c r="K4" s="88">
        <f>'Cycle 1'!K4</f>
        <v>10</v>
      </c>
      <c r="L4" s="87">
        <f>'Cycle 1'!L4</f>
        <v>0.6</v>
      </c>
      <c r="M4" s="24">
        <f>'Cycle 1'!M4</f>
        <v>0</v>
      </c>
      <c r="N4" s="24">
        <f>'Cycle 1'!N4</f>
        <v>0</v>
      </c>
      <c r="O4" s="24">
        <f>'Cycle 1'!O4</f>
        <v>0</v>
      </c>
      <c r="P4" s="24">
        <f>'Cycle 1'!P4</f>
        <v>0</v>
      </c>
      <c r="Q4" s="24">
        <f>'Cycle 1'!Q4</f>
        <v>0</v>
      </c>
      <c r="R4" s="24">
        <f>'Cycle 1'!R4</f>
        <v>0</v>
      </c>
      <c r="S4" s="25">
        <f>L4</f>
        <v>0.6</v>
      </c>
      <c r="T4" s="22">
        <v>0.73333333333333339</v>
      </c>
      <c r="U4" s="217">
        <f t="shared" ref="U4:U11" si="0">S4-T4</f>
        <v>-0.13333333333333341</v>
      </c>
      <c r="V4" s="1"/>
    </row>
    <row r="5" spans="1:88" ht="18.75" customHeight="1" x14ac:dyDescent="0.25">
      <c r="A5" s="13"/>
      <c r="B5" s="26" t="s">
        <v>12</v>
      </c>
      <c r="C5" s="219">
        <f>'Cycle 3'!C5+START!F28</f>
        <v>123.28021978021978</v>
      </c>
      <c r="D5" s="101" t="str">
        <f>IFERROR($S$135,"?")</f>
        <v>?</v>
      </c>
      <c r="E5" s="13"/>
      <c r="F5" s="372"/>
      <c r="G5" s="27">
        <f>'Cycle 1'!G5</f>
        <v>8</v>
      </c>
      <c r="H5" s="28">
        <f>'Cycle 1'!H5</f>
        <v>0.62666666666666659</v>
      </c>
      <c r="I5" s="29">
        <f>'Cycle 1'!I5</f>
        <v>8</v>
      </c>
      <c r="J5" s="28">
        <f>'Cycle 1'!J5</f>
        <v>0.67666666666666664</v>
      </c>
      <c r="K5" s="32" t="str">
        <f>'Cycle 1'!K5</f>
        <v>8+</v>
      </c>
      <c r="L5" s="36">
        <f>'Cycle 1'!L5</f>
        <v>0.72666666666666668</v>
      </c>
      <c r="M5" s="24">
        <f>'Cycle 1'!M5</f>
        <v>0</v>
      </c>
      <c r="N5" s="24">
        <f>'Cycle 1'!N5</f>
        <v>0</v>
      </c>
      <c r="O5" s="24">
        <f>'Cycle 1'!O5</f>
        <v>0</v>
      </c>
      <c r="P5" s="24">
        <f>'Cycle 1'!P5</f>
        <v>0</v>
      </c>
      <c r="Q5" s="24">
        <f>'Cycle 1'!Q5</f>
        <v>0</v>
      </c>
      <c r="R5" s="24">
        <f>'Cycle 1'!R5</f>
        <v>0</v>
      </c>
      <c r="S5" s="30">
        <f>L5</f>
        <v>0.72666666666666668</v>
      </c>
      <c r="T5" s="28">
        <v>0.77666666666666673</v>
      </c>
      <c r="U5" s="31">
        <f t="shared" si="0"/>
        <v>-5.0000000000000044E-2</v>
      </c>
      <c r="V5" s="1"/>
    </row>
    <row r="6" spans="1:88" ht="18.75" customHeight="1" x14ac:dyDescent="0.25">
      <c r="A6" s="13"/>
      <c r="B6" s="20" t="str">
        <f>START!F11</f>
        <v>Deadlift</v>
      </c>
      <c r="C6" s="218">
        <f>'Cycle 3'!C6+START!F27</f>
        <v>131.81395348837211</v>
      </c>
      <c r="D6" s="100" t="str">
        <f>IFERROR($S$147,"?")</f>
        <v>?</v>
      </c>
      <c r="E6" s="13"/>
      <c r="F6" s="371">
        <v>2</v>
      </c>
      <c r="G6" s="21">
        <f>'Cycle 1'!G6</f>
        <v>10</v>
      </c>
      <c r="H6" s="22">
        <f>'Cycle 1'!H6</f>
        <v>0.6</v>
      </c>
      <c r="I6" s="23">
        <f>'Cycle 1'!I6</f>
        <v>10</v>
      </c>
      <c r="J6" s="22">
        <f>'Cycle 1'!J6</f>
        <v>0.6</v>
      </c>
      <c r="K6" s="23">
        <f>'Cycle 1'!K6</f>
        <v>10</v>
      </c>
      <c r="L6" s="22">
        <f>'Cycle 1'!L6</f>
        <v>0.6</v>
      </c>
      <c r="M6" s="24">
        <f>'Cycle 1'!M6</f>
        <v>0</v>
      </c>
      <c r="N6" s="24">
        <f>'Cycle 1'!N6</f>
        <v>0</v>
      </c>
      <c r="O6" s="24">
        <f>'Cycle 1'!O6</f>
        <v>0</v>
      </c>
      <c r="P6" s="24">
        <f>'Cycle 1'!P6</f>
        <v>0</v>
      </c>
      <c r="Q6" s="24">
        <f>'Cycle 1'!Q6</f>
        <v>0</v>
      </c>
      <c r="R6" s="24">
        <f>'Cycle 1'!R6</f>
        <v>0</v>
      </c>
      <c r="S6" s="25">
        <f>L6</f>
        <v>0.6</v>
      </c>
      <c r="T6" s="22">
        <v>0.73333333333333339</v>
      </c>
      <c r="U6" s="217">
        <f t="shared" si="0"/>
        <v>-0.13333333333333341</v>
      </c>
      <c r="V6" s="1"/>
    </row>
    <row r="7" spans="1:88" ht="18.75" customHeight="1" thickBot="1" x14ac:dyDescent="0.3">
      <c r="A7" s="13"/>
      <c r="B7" s="164" t="s">
        <v>13</v>
      </c>
      <c r="C7" s="220">
        <f>'Cycle 3'!C7+START!F29</f>
        <v>61.279069767441868</v>
      </c>
      <c r="D7" s="165" t="str">
        <f>IFERROR($S$142,"?")</f>
        <v>?</v>
      </c>
      <c r="E7" s="13"/>
      <c r="F7" s="372"/>
      <c r="G7" s="27">
        <f>'Cycle 1'!G7</f>
        <v>6</v>
      </c>
      <c r="H7" s="28">
        <f>'Cycle 1'!H7</f>
        <v>0.73333333333333328</v>
      </c>
      <c r="I7" s="29">
        <f>'Cycle 1'!I7</f>
        <v>6</v>
      </c>
      <c r="J7" s="28">
        <f>'Cycle 1'!J7</f>
        <v>0.73333333333333328</v>
      </c>
      <c r="K7" s="29">
        <f>'Cycle 1'!K7</f>
        <v>6</v>
      </c>
      <c r="L7" s="28">
        <f>'Cycle 1'!L7</f>
        <v>0.78333333333333333</v>
      </c>
      <c r="M7" s="5">
        <f>'Cycle 1'!M7</f>
        <v>6</v>
      </c>
      <c r="N7" s="95">
        <f>'Cycle 1'!N7</f>
        <v>0.78333333333333333</v>
      </c>
      <c r="O7" s="24">
        <f>'Cycle 1'!O7</f>
        <v>0</v>
      </c>
      <c r="P7" s="24">
        <f>'Cycle 1'!P7</f>
        <v>0</v>
      </c>
      <c r="Q7" s="24">
        <f>'Cycle 1'!Q7</f>
        <v>0</v>
      </c>
      <c r="R7" s="24">
        <f>'Cycle 1'!R7</f>
        <v>0</v>
      </c>
      <c r="S7" s="33">
        <f>N7</f>
        <v>0.78333333333333333</v>
      </c>
      <c r="T7" s="28">
        <v>0.83333333333333337</v>
      </c>
      <c r="U7" s="31">
        <f t="shared" si="0"/>
        <v>-5.0000000000000044E-2</v>
      </c>
      <c r="V7" s="1"/>
    </row>
    <row r="8" spans="1:88" ht="18.75" customHeight="1" thickBot="1" x14ac:dyDescent="0.3">
      <c r="A8" s="13"/>
      <c r="B8" s="13"/>
      <c r="C8" s="13"/>
      <c r="D8" s="13"/>
      <c r="E8" s="13"/>
      <c r="F8" s="371">
        <v>3</v>
      </c>
      <c r="G8" s="21">
        <f>'Cycle 1'!G8</f>
        <v>10</v>
      </c>
      <c r="H8" s="22">
        <f>'Cycle 1'!H8</f>
        <v>0.6</v>
      </c>
      <c r="I8" s="23">
        <f>'Cycle 1'!I8</f>
        <v>10</v>
      </c>
      <c r="J8" s="22">
        <f>'Cycle 1'!J8</f>
        <v>0.6</v>
      </c>
      <c r="K8" s="23">
        <f>'Cycle 1'!K8</f>
        <v>10</v>
      </c>
      <c r="L8" s="22">
        <f>'Cycle 1'!L8</f>
        <v>0.6</v>
      </c>
      <c r="M8" s="24">
        <f>'Cycle 1'!M8</f>
        <v>0</v>
      </c>
      <c r="N8" s="24">
        <f>'Cycle 1'!N8</f>
        <v>0</v>
      </c>
      <c r="O8" s="24">
        <f>'Cycle 1'!O8</f>
        <v>0</v>
      </c>
      <c r="P8" s="24">
        <f>'Cycle 1'!P8</f>
        <v>0</v>
      </c>
      <c r="Q8" s="24">
        <f>'Cycle 1'!Q8</f>
        <v>0</v>
      </c>
      <c r="R8" s="24">
        <f>'Cycle 1'!R8</f>
        <v>0</v>
      </c>
      <c r="S8" s="25">
        <f>L8</f>
        <v>0.6</v>
      </c>
      <c r="T8" s="22">
        <v>0.73333333333333339</v>
      </c>
      <c r="U8" s="217">
        <f t="shared" si="0"/>
        <v>-0.13333333333333341</v>
      </c>
      <c r="V8" s="1"/>
    </row>
    <row r="9" spans="1:88" ht="18.75" customHeight="1" thickBot="1" x14ac:dyDescent="0.35">
      <c r="A9" s="13"/>
      <c r="B9" s="99" t="s">
        <v>9</v>
      </c>
      <c r="C9" s="158">
        <v>5</v>
      </c>
      <c r="D9" s="13"/>
      <c r="E9" s="13"/>
      <c r="F9" s="372"/>
      <c r="G9" s="27">
        <f>'Cycle 1'!G9</f>
        <v>4</v>
      </c>
      <c r="H9" s="28">
        <f>'Cycle 1'!H9</f>
        <v>0.83333333333333326</v>
      </c>
      <c r="I9" s="29">
        <f>'Cycle 1'!I9</f>
        <v>4</v>
      </c>
      <c r="J9" s="28">
        <f>'Cycle 1'!J9</f>
        <v>0.83333333333333326</v>
      </c>
      <c r="K9" s="29">
        <f>'Cycle 1'!K9</f>
        <v>4</v>
      </c>
      <c r="L9" s="28">
        <f>'Cycle 1'!L9</f>
        <v>0.83333333333333326</v>
      </c>
      <c r="M9" s="29">
        <f>'Cycle 1'!M9</f>
        <v>4</v>
      </c>
      <c r="N9" s="28">
        <f>'Cycle 1'!N9</f>
        <v>0.83333333333333326</v>
      </c>
      <c r="O9" s="34">
        <f>'Cycle 1'!O9</f>
        <v>4</v>
      </c>
      <c r="P9" s="95">
        <f>'Cycle 1'!P9</f>
        <v>0.83333333333333326</v>
      </c>
      <c r="Q9" s="24">
        <f>'Cycle 1'!Q9</f>
        <v>0</v>
      </c>
      <c r="R9" s="24">
        <f>'Cycle 1'!R9</f>
        <v>0</v>
      </c>
      <c r="S9" s="33">
        <f>H9</f>
        <v>0.83333333333333326</v>
      </c>
      <c r="T9" s="28">
        <v>0.8833333333333333</v>
      </c>
      <c r="U9" s="31">
        <f t="shared" si="0"/>
        <v>-5.0000000000000044E-2</v>
      </c>
      <c r="V9" s="1"/>
    </row>
    <row r="10" spans="1:88" ht="18.75" customHeight="1" x14ac:dyDescent="0.25">
      <c r="A10" s="13"/>
      <c r="B10" s="13"/>
      <c r="C10" s="13"/>
      <c r="D10" s="13"/>
      <c r="E10" s="13"/>
      <c r="F10" s="371">
        <v>4</v>
      </c>
      <c r="G10" s="21">
        <f>'Cycle 1'!G10</f>
        <v>10</v>
      </c>
      <c r="H10" s="22">
        <f>'Cycle 1'!H10</f>
        <v>0.6</v>
      </c>
      <c r="I10" s="23">
        <f>'Cycle 1'!I10</f>
        <v>10</v>
      </c>
      <c r="J10" s="22">
        <f>'Cycle 1'!J10</f>
        <v>0.6</v>
      </c>
      <c r="K10" s="23">
        <f>'Cycle 1'!K10</f>
        <v>10</v>
      </c>
      <c r="L10" s="22">
        <f>'Cycle 1'!L10</f>
        <v>0.6</v>
      </c>
      <c r="M10" s="24">
        <f>'Cycle 1'!M10</f>
        <v>0</v>
      </c>
      <c r="N10" s="24">
        <f>'Cycle 1'!N10</f>
        <v>0</v>
      </c>
      <c r="O10" s="24">
        <f>'Cycle 1'!O10</f>
        <v>0</v>
      </c>
      <c r="P10" s="24">
        <f>'Cycle 1'!P10</f>
        <v>0</v>
      </c>
      <c r="Q10" s="24">
        <f>'Cycle 1'!Q10</f>
        <v>0</v>
      </c>
      <c r="R10" s="24">
        <f>'Cycle 1'!R10</f>
        <v>0</v>
      </c>
      <c r="S10" s="25">
        <f>L10</f>
        <v>0.6</v>
      </c>
      <c r="T10" s="22">
        <v>0.73333333333333339</v>
      </c>
      <c r="U10" s="217">
        <f t="shared" si="0"/>
        <v>-0.13333333333333341</v>
      </c>
      <c r="V10" s="1"/>
    </row>
    <row r="11" spans="1:88" ht="18.75" customHeight="1" x14ac:dyDescent="0.25">
      <c r="A11" s="13"/>
      <c r="B11" s="13"/>
      <c r="C11" s="13"/>
      <c r="D11" s="13"/>
      <c r="E11" s="13"/>
      <c r="F11" s="372"/>
      <c r="G11" s="35" t="str">
        <f>'Cycle 1'!G11</f>
        <v>2+</v>
      </c>
      <c r="H11" s="36">
        <f>'Cycle 1'!H11</f>
        <v>0.89</v>
      </c>
      <c r="I11" s="32">
        <f>'Cycle 1'!I11</f>
        <v>2</v>
      </c>
      <c r="J11" s="36">
        <f>'Cycle 1'!J11</f>
        <v>0.89</v>
      </c>
      <c r="K11" s="32">
        <f>'Cycle 1'!K11</f>
        <v>2</v>
      </c>
      <c r="L11" s="36">
        <f>'Cycle 1'!L11</f>
        <v>0.84</v>
      </c>
      <c r="M11" s="32">
        <f>'Cycle 1'!M11</f>
        <v>2</v>
      </c>
      <c r="N11" s="36">
        <f>'Cycle 1'!N11</f>
        <v>0.84</v>
      </c>
      <c r="O11" s="32">
        <f>'Cycle 1'!O11</f>
        <v>2</v>
      </c>
      <c r="P11" s="36">
        <f>'Cycle 1'!P11</f>
        <v>0.84</v>
      </c>
      <c r="Q11" s="32">
        <f>'Cycle 1'!Q11</f>
        <v>2</v>
      </c>
      <c r="R11" s="36">
        <f>'Cycle 1'!R11</f>
        <v>0.84</v>
      </c>
      <c r="S11" s="37">
        <f>H11</f>
        <v>0.89</v>
      </c>
      <c r="T11" s="36">
        <v>0.94000000000000006</v>
      </c>
      <c r="U11" s="38">
        <f t="shared" si="0"/>
        <v>-5.0000000000000044E-2</v>
      </c>
      <c r="V11" s="1"/>
    </row>
    <row r="12" spans="1:88" ht="18.75" customHeight="1" x14ac:dyDescent="0.25">
      <c r="A12" s="13"/>
      <c r="B12" s="13"/>
      <c r="C12" s="13"/>
      <c r="D12" s="13"/>
      <c r="E12" s="13"/>
      <c r="F12" s="371">
        <v>5</v>
      </c>
      <c r="G12" s="383" t="s">
        <v>128</v>
      </c>
      <c r="H12" s="384"/>
      <c r="I12" s="384"/>
      <c r="J12" s="384"/>
      <c r="K12" s="384"/>
      <c r="L12" s="384"/>
      <c r="M12" s="384"/>
      <c r="N12" s="384"/>
      <c r="O12" s="384"/>
      <c r="P12" s="384"/>
      <c r="Q12" s="384"/>
      <c r="R12" s="384"/>
      <c r="S12" s="384"/>
      <c r="T12" s="384"/>
      <c r="U12" s="385"/>
      <c r="V12" s="1"/>
    </row>
    <row r="13" spans="1:88" ht="18.75" customHeight="1" thickBot="1" x14ac:dyDescent="0.3">
      <c r="A13" s="13"/>
      <c r="B13" s="13"/>
      <c r="C13" s="13"/>
      <c r="D13" s="13"/>
      <c r="E13" s="13"/>
      <c r="F13" s="382"/>
      <c r="G13" s="386"/>
      <c r="H13" s="387"/>
      <c r="I13" s="387"/>
      <c r="J13" s="387"/>
      <c r="K13" s="387"/>
      <c r="L13" s="387"/>
      <c r="M13" s="387"/>
      <c r="N13" s="387"/>
      <c r="O13" s="387"/>
      <c r="P13" s="387"/>
      <c r="Q13" s="387"/>
      <c r="R13" s="387"/>
      <c r="S13" s="387"/>
      <c r="T13" s="387"/>
      <c r="U13" s="388"/>
      <c r="V13" s="1"/>
    </row>
    <row r="14" spans="1:88" ht="18.75" customHeight="1" thickBot="1" x14ac:dyDescent="0.3">
      <c r="A14" s="13"/>
      <c r="B14" s="13"/>
      <c r="C14" s="13"/>
      <c r="D14" s="13"/>
      <c r="E14" s="13"/>
      <c r="F14" s="13"/>
      <c r="G14" s="13"/>
      <c r="H14" s="13"/>
      <c r="I14" s="13"/>
      <c r="J14" s="13"/>
      <c r="K14" s="13"/>
      <c r="L14" s="13"/>
      <c r="M14" s="13"/>
      <c r="N14" s="13"/>
      <c r="O14" s="13"/>
      <c r="P14" s="13"/>
      <c r="Q14" s="13"/>
      <c r="R14" s="13"/>
      <c r="S14" s="13"/>
      <c r="T14" s="13"/>
      <c r="U14" s="13"/>
      <c r="V14" s="1"/>
    </row>
    <row r="15" spans="1:88" s="8" customFormat="1" ht="18.75" customHeight="1" thickBot="1" x14ac:dyDescent="0.35">
      <c r="A15" s="39"/>
      <c r="B15" s="40" t="s">
        <v>114</v>
      </c>
      <c r="C15" s="255" t="s">
        <v>15</v>
      </c>
      <c r="D15" s="255" t="s">
        <v>16</v>
      </c>
      <c r="E15" s="369" t="s">
        <v>0</v>
      </c>
      <c r="F15" s="369"/>
      <c r="G15" s="369" t="s">
        <v>1</v>
      </c>
      <c r="H15" s="369"/>
      <c r="I15" s="369" t="s">
        <v>2</v>
      </c>
      <c r="J15" s="369"/>
      <c r="K15" s="369" t="s">
        <v>3</v>
      </c>
      <c r="L15" s="369"/>
      <c r="M15" s="369" t="s">
        <v>4</v>
      </c>
      <c r="N15" s="369"/>
      <c r="O15" s="369" t="s">
        <v>5</v>
      </c>
      <c r="P15" s="369"/>
      <c r="Q15" s="369"/>
      <c r="R15" s="369"/>
      <c r="S15" s="369"/>
      <c r="T15" s="370"/>
      <c r="U15" s="39"/>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7"/>
      <c r="CD15" s="7"/>
      <c r="CE15" s="7"/>
      <c r="CF15" s="7"/>
      <c r="CG15" s="7"/>
      <c r="CH15" s="7"/>
      <c r="CI15" s="7"/>
      <c r="CJ15" s="7"/>
    </row>
    <row r="16" spans="1:88" ht="18.75" customHeight="1" x14ac:dyDescent="0.25">
      <c r="A16" s="13"/>
      <c r="B16" s="306" t="s">
        <v>115</v>
      </c>
      <c r="C16" s="347" t="s">
        <v>92</v>
      </c>
      <c r="D16" s="253" t="str">
        <f>START!$F$10</f>
        <v>Bench Press</v>
      </c>
      <c r="E16" s="253">
        <f>$G$5</f>
        <v>8</v>
      </c>
      <c r="F16" s="253">
        <f>MROUND($C$4*$H$5,$C$9)</f>
        <v>60</v>
      </c>
      <c r="G16" s="253">
        <f>$I$5</f>
        <v>8</v>
      </c>
      <c r="H16" s="253">
        <f>MROUND($C$4*$J$5,$C$9)</f>
        <v>65</v>
      </c>
      <c r="I16" s="151" t="str">
        <f>$K$5</f>
        <v>8+</v>
      </c>
      <c r="J16" s="253">
        <f>MROUND($C$4*$L$5,$C$9)</f>
        <v>70</v>
      </c>
      <c r="K16" s="48"/>
      <c r="L16" s="48"/>
      <c r="M16" s="48"/>
      <c r="N16" s="48"/>
      <c r="O16" s="48"/>
      <c r="P16" s="48"/>
      <c r="Q16" s="317" t="s">
        <v>11</v>
      </c>
      <c r="R16" s="318"/>
      <c r="S16" s="321" t="str">
        <f>IFERROR($J$16/VLOOKUP($I$16,Config!$C:$G,5,FALSE),"?")</f>
        <v>?</v>
      </c>
      <c r="T16" s="322"/>
      <c r="U16" s="13"/>
      <c r="V16" s="1"/>
    </row>
    <row r="17" spans="1:22" ht="18.75" customHeight="1" x14ac:dyDescent="0.25">
      <c r="A17" s="13"/>
      <c r="B17" s="307"/>
      <c r="C17" s="348"/>
      <c r="D17" s="113" t="str">
        <f>START!$F$13</f>
        <v>Seated OHP</v>
      </c>
      <c r="E17" s="245">
        <f>$G$4</f>
        <v>10</v>
      </c>
      <c r="F17" s="245">
        <f>MROUND($C$7*$H$4,$C$9)</f>
        <v>35</v>
      </c>
      <c r="G17" s="245">
        <f>$I$4</f>
        <v>10</v>
      </c>
      <c r="H17" s="245">
        <f>MROUND($C$7*$J$4,$C$9)</f>
        <v>35</v>
      </c>
      <c r="I17" s="245">
        <f>$K$4</f>
        <v>10</v>
      </c>
      <c r="J17" s="245">
        <f>MROUND($C$7*$L$4,$C$9)</f>
        <v>35</v>
      </c>
      <c r="K17" s="43"/>
      <c r="L17" s="43"/>
      <c r="M17" s="43"/>
      <c r="N17" s="43"/>
      <c r="O17" s="43"/>
      <c r="P17" s="43"/>
      <c r="Q17" s="319"/>
      <c r="R17" s="320"/>
      <c r="S17" s="323"/>
      <c r="T17" s="324"/>
      <c r="U17" s="13"/>
      <c r="V17" s="1"/>
    </row>
    <row r="18" spans="1:22" ht="18.75" customHeight="1" x14ac:dyDescent="0.25">
      <c r="A18" s="13"/>
      <c r="B18" s="307"/>
      <c r="C18" s="348"/>
      <c r="D18" s="245" t="str">
        <f>START!$C$10</f>
        <v>Dumbbell Bench Press</v>
      </c>
      <c r="E18" s="245">
        <v>8</v>
      </c>
      <c r="F18" s="44"/>
      <c r="G18" s="245">
        <v>8</v>
      </c>
      <c r="H18" s="44"/>
      <c r="I18" s="245">
        <v>8</v>
      </c>
      <c r="J18" s="44"/>
      <c r="K18" s="245">
        <v>8</v>
      </c>
      <c r="L18" s="44"/>
      <c r="M18" s="43"/>
      <c r="N18" s="43"/>
      <c r="O18" s="43"/>
      <c r="P18" s="43"/>
      <c r="Q18" s="244"/>
      <c r="R18" s="245"/>
      <c r="S18" s="245"/>
      <c r="T18" s="256"/>
      <c r="U18" s="13"/>
      <c r="V18" s="1"/>
    </row>
    <row r="19" spans="1:22" ht="18.75" customHeight="1" x14ac:dyDescent="0.25">
      <c r="A19" s="13"/>
      <c r="B19" s="307"/>
      <c r="C19" s="348"/>
      <c r="D19" s="245" t="str">
        <f>START!$C$16</f>
        <v>Lateral Cable Raise</v>
      </c>
      <c r="E19" s="245">
        <v>10</v>
      </c>
      <c r="F19" s="44"/>
      <c r="G19" s="245">
        <v>10</v>
      </c>
      <c r="H19" s="44"/>
      <c r="I19" s="148" t="s">
        <v>19</v>
      </c>
      <c r="J19" s="44"/>
      <c r="K19" s="43"/>
      <c r="L19" s="43"/>
      <c r="M19" s="43"/>
      <c r="N19" s="43"/>
      <c r="O19" s="43"/>
      <c r="P19" s="43"/>
      <c r="Q19" s="295" t="s">
        <v>18</v>
      </c>
      <c r="R19" s="296"/>
      <c r="S19" s="296"/>
      <c r="T19" s="256" t="str">
        <f>IFERROR(E16+G16+I16+E18+G18+I18+K18,"?")</f>
        <v>?</v>
      </c>
      <c r="U19" s="13"/>
      <c r="V19" s="1"/>
    </row>
    <row r="20" spans="1:22" ht="18.75" customHeight="1" x14ac:dyDescent="0.25">
      <c r="A20" s="13"/>
      <c r="B20" s="307"/>
      <c r="C20" s="348"/>
      <c r="D20" s="245" t="str">
        <f>START!$C$17</f>
        <v>Cable Rear Lateral Raise</v>
      </c>
      <c r="E20" s="245">
        <v>12</v>
      </c>
      <c r="F20" s="45"/>
      <c r="G20" s="245">
        <v>12</v>
      </c>
      <c r="H20" s="45"/>
      <c r="I20" s="148" t="s">
        <v>19</v>
      </c>
      <c r="J20" s="45"/>
      <c r="K20" s="43"/>
      <c r="L20" s="43"/>
      <c r="M20" s="43"/>
      <c r="N20" s="43"/>
      <c r="O20" s="43"/>
      <c r="P20" s="43"/>
      <c r="Q20" s="295" t="s">
        <v>20</v>
      </c>
      <c r="R20" s="296"/>
      <c r="S20" s="296"/>
      <c r="T20" s="256" t="str">
        <f>IFERROR(E17+G17+I17+E19+G19+I19+E20+G20+I20,"?")</f>
        <v>?</v>
      </c>
      <c r="U20" s="13"/>
      <c r="V20" s="1"/>
    </row>
    <row r="21" spans="1:22" ht="18.75" customHeight="1" thickBot="1" x14ac:dyDescent="0.3">
      <c r="A21" s="13"/>
      <c r="B21" s="307"/>
      <c r="C21" s="349"/>
      <c r="D21" s="252" t="str">
        <f>START!$C$14</f>
        <v>Cable Tricep Extensions</v>
      </c>
      <c r="E21" s="252">
        <v>12</v>
      </c>
      <c r="F21" s="55"/>
      <c r="G21" s="252">
        <v>12</v>
      </c>
      <c r="H21" s="55"/>
      <c r="I21" s="252">
        <v>12</v>
      </c>
      <c r="J21" s="55"/>
      <c r="K21" s="149" t="s">
        <v>21</v>
      </c>
      <c r="L21" s="55"/>
      <c r="M21" s="53"/>
      <c r="N21" s="53"/>
      <c r="O21" s="53"/>
      <c r="P21" s="53"/>
      <c r="Q21" s="354" t="s">
        <v>22</v>
      </c>
      <c r="R21" s="355"/>
      <c r="S21" s="355"/>
      <c r="T21" s="115" t="str">
        <f>IFERROR(E21+G21+I21+K21,"?")</f>
        <v>?</v>
      </c>
      <c r="U21" s="13"/>
      <c r="V21" s="1"/>
    </row>
    <row r="22" spans="1:22" ht="18.75" customHeight="1" x14ac:dyDescent="0.25">
      <c r="A22" s="13"/>
      <c r="B22" s="307"/>
      <c r="C22" s="297" t="s">
        <v>190</v>
      </c>
      <c r="D22" s="98" t="s">
        <v>23</v>
      </c>
      <c r="E22" s="137">
        <v>10</v>
      </c>
      <c r="F22" s="47"/>
      <c r="G22" s="137">
        <v>10</v>
      </c>
      <c r="H22" s="47"/>
      <c r="I22" s="137">
        <v>10</v>
      </c>
      <c r="J22" s="47"/>
      <c r="K22" s="48"/>
      <c r="L22" s="48"/>
      <c r="M22" s="48"/>
      <c r="N22" s="48"/>
      <c r="O22" s="48"/>
      <c r="P22" s="48"/>
      <c r="Q22" s="136"/>
      <c r="R22" s="137"/>
      <c r="S22" s="137"/>
      <c r="T22" s="49"/>
      <c r="U22" s="13"/>
      <c r="V22" s="1"/>
    </row>
    <row r="23" spans="1:22" ht="18.75" customHeight="1" x14ac:dyDescent="0.25">
      <c r="A23" s="13"/>
      <c r="B23" s="307"/>
      <c r="C23" s="298"/>
      <c r="D23" s="250" t="str">
        <f>START!$C$19</f>
        <v>Lat Pulldowns</v>
      </c>
      <c r="E23" s="250">
        <v>12</v>
      </c>
      <c r="F23" s="50"/>
      <c r="G23" s="250">
        <v>12</v>
      </c>
      <c r="H23" s="50"/>
      <c r="I23" s="250">
        <v>12</v>
      </c>
      <c r="J23" s="50"/>
      <c r="K23" s="148" t="s">
        <v>21</v>
      </c>
      <c r="L23" s="50"/>
      <c r="M23" s="43"/>
      <c r="N23" s="43"/>
      <c r="O23" s="43"/>
      <c r="P23" s="43"/>
      <c r="Q23" s="314" t="s">
        <v>24</v>
      </c>
      <c r="R23" s="315"/>
      <c r="S23" s="315"/>
      <c r="T23" s="51" t="str">
        <f>IFERROR(G23+I23+K23+E23+E24+G24+I24+K24,"?")</f>
        <v>?</v>
      </c>
      <c r="U23" s="13"/>
      <c r="V23" s="1"/>
    </row>
    <row r="24" spans="1:22" ht="18.75" customHeight="1" x14ac:dyDescent="0.25">
      <c r="A24" s="13"/>
      <c r="B24" s="307"/>
      <c r="C24" s="298"/>
      <c r="D24" s="250" t="str">
        <f>START!$C$21</f>
        <v>Machine Rows</v>
      </c>
      <c r="E24" s="250">
        <v>12</v>
      </c>
      <c r="F24" s="50"/>
      <c r="G24" s="250">
        <v>12</v>
      </c>
      <c r="H24" s="50"/>
      <c r="I24" s="250">
        <v>12</v>
      </c>
      <c r="J24" s="50"/>
      <c r="K24" s="148" t="s">
        <v>21</v>
      </c>
      <c r="L24" s="50"/>
      <c r="M24" s="43"/>
      <c r="N24" s="43"/>
      <c r="O24" s="43"/>
      <c r="P24" s="43"/>
      <c r="Q24" s="314" t="s">
        <v>25</v>
      </c>
      <c r="R24" s="315"/>
      <c r="S24" s="315"/>
      <c r="T24" s="51">
        <f>IFERROR(G22+I22+K22+E22,"?")</f>
        <v>30</v>
      </c>
      <c r="U24" s="13"/>
      <c r="V24" s="1"/>
    </row>
    <row r="25" spans="1:22" ht="18.75" customHeight="1" x14ac:dyDescent="0.25">
      <c r="A25" s="13"/>
      <c r="B25" s="307"/>
      <c r="C25" s="298"/>
      <c r="D25" s="250" t="str">
        <f>START!$C$25</f>
        <v>Dumbbell Shrugs</v>
      </c>
      <c r="E25" s="250">
        <v>12</v>
      </c>
      <c r="F25" s="50"/>
      <c r="G25" s="250">
        <v>12</v>
      </c>
      <c r="H25" s="50"/>
      <c r="I25" s="250">
        <v>12</v>
      </c>
      <c r="J25" s="50"/>
      <c r="K25" s="148" t="s">
        <v>21</v>
      </c>
      <c r="L25" s="50"/>
      <c r="M25" s="43"/>
      <c r="N25" s="43"/>
      <c r="O25" s="43"/>
      <c r="P25" s="43"/>
      <c r="Q25" s="314" t="s">
        <v>26</v>
      </c>
      <c r="R25" s="315"/>
      <c r="S25" s="315"/>
      <c r="T25" s="51" t="str">
        <f>IFERROR(E25+G25+I25+K25,"?")</f>
        <v>?</v>
      </c>
      <c r="U25" s="13"/>
      <c r="V25" s="1"/>
    </row>
    <row r="26" spans="1:22" ht="18.75" customHeight="1" thickBot="1" x14ac:dyDescent="0.3">
      <c r="A26" s="13"/>
      <c r="B26" s="307"/>
      <c r="C26" s="299"/>
      <c r="D26" s="243" t="str">
        <f>START!$C$23</f>
        <v>Dumbbell Curls</v>
      </c>
      <c r="E26" s="243">
        <v>12</v>
      </c>
      <c r="F26" s="52"/>
      <c r="G26" s="243">
        <v>12</v>
      </c>
      <c r="H26" s="52"/>
      <c r="I26" s="243">
        <v>12</v>
      </c>
      <c r="J26" s="52"/>
      <c r="K26" s="149" t="s">
        <v>21</v>
      </c>
      <c r="L26" s="52"/>
      <c r="M26" s="53"/>
      <c r="N26" s="53"/>
      <c r="O26" s="53"/>
      <c r="P26" s="53"/>
      <c r="Q26" s="293" t="s">
        <v>27</v>
      </c>
      <c r="R26" s="294"/>
      <c r="S26" s="294"/>
      <c r="T26" s="54" t="str">
        <f>IFERROR(E26+G26+I26+K26,"?")</f>
        <v>?</v>
      </c>
      <c r="U26" s="13"/>
      <c r="V26" s="1"/>
    </row>
    <row r="27" spans="1:22" ht="18.75" customHeight="1" x14ac:dyDescent="0.25">
      <c r="A27" s="13"/>
      <c r="B27" s="307"/>
      <c r="C27" s="290" t="s">
        <v>93</v>
      </c>
      <c r="D27" s="251" t="str">
        <f>START!$F$12</f>
        <v>Squat</v>
      </c>
      <c r="E27" s="251">
        <f>$G$5</f>
        <v>8</v>
      </c>
      <c r="F27" s="251">
        <f>MROUND($C$5*$H$5,$C$9)</f>
        <v>75</v>
      </c>
      <c r="G27" s="251">
        <f>$I$5</f>
        <v>8</v>
      </c>
      <c r="H27" s="251">
        <f>MROUND($C$5*$J$5,$C$9)</f>
        <v>85</v>
      </c>
      <c r="I27" s="151" t="str">
        <f>$K$5</f>
        <v>8+</v>
      </c>
      <c r="J27" s="251">
        <f>MROUND($C$5*$L$5,$C$9)</f>
        <v>90</v>
      </c>
      <c r="K27" s="48"/>
      <c r="L27" s="48"/>
      <c r="M27" s="48"/>
      <c r="N27" s="48"/>
      <c r="O27" s="48"/>
      <c r="P27" s="48"/>
      <c r="Q27" s="325" t="s">
        <v>11</v>
      </c>
      <c r="R27" s="326"/>
      <c r="S27" s="321" t="str">
        <f>IFERROR($J$27/VLOOKUP($I$27,Config!$C:$G,5,FALSE),"?")</f>
        <v>?</v>
      </c>
      <c r="T27" s="322"/>
      <c r="U27" s="13"/>
      <c r="V27" s="1"/>
    </row>
    <row r="28" spans="1:22" ht="18.75" customHeight="1" thickBot="1" x14ac:dyDescent="0.3">
      <c r="A28" s="13"/>
      <c r="B28" s="307"/>
      <c r="C28" s="291"/>
      <c r="D28" s="247" t="str">
        <f>START!$C$26</f>
        <v>Leg Press</v>
      </c>
      <c r="E28" s="247">
        <v>10</v>
      </c>
      <c r="F28" s="44"/>
      <c r="G28" s="247">
        <v>10</v>
      </c>
      <c r="H28" s="44"/>
      <c r="I28" s="148" t="s">
        <v>19</v>
      </c>
      <c r="J28" s="44"/>
      <c r="K28" s="43"/>
      <c r="L28" s="43"/>
      <c r="M28" s="43"/>
      <c r="N28" s="43"/>
      <c r="O28" s="43"/>
      <c r="P28" s="43"/>
      <c r="Q28" s="327"/>
      <c r="R28" s="328"/>
      <c r="S28" s="323"/>
      <c r="T28" s="324"/>
      <c r="U28" s="13"/>
      <c r="V28" s="1"/>
    </row>
    <row r="29" spans="1:22" ht="18.75" customHeight="1" x14ac:dyDescent="0.25">
      <c r="A29" s="13"/>
      <c r="B29" s="307"/>
      <c r="C29" s="291"/>
      <c r="D29" s="247" t="str">
        <f>START!$C$28</f>
        <v>Lying Leg Curls</v>
      </c>
      <c r="E29" s="247">
        <v>12</v>
      </c>
      <c r="F29" s="44"/>
      <c r="G29" s="247">
        <v>12</v>
      </c>
      <c r="H29" s="44"/>
      <c r="I29" s="247">
        <v>12</v>
      </c>
      <c r="J29" s="44"/>
      <c r="K29" s="148" t="s">
        <v>21</v>
      </c>
      <c r="L29" s="44"/>
      <c r="M29" s="43"/>
      <c r="N29" s="43"/>
      <c r="O29" s="43"/>
      <c r="P29" s="43"/>
      <c r="Q29" s="310" t="s">
        <v>28</v>
      </c>
      <c r="R29" s="311"/>
      <c r="S29" s="311"/>
      <c r="T29" s="117" t="str">
        <f>IFERROR(E27+G27+I27+E28+G28+I28,"?")</f>
        <v>?</v>
      </c>
      <c r="U29" s="13"/>
      <c r="V29" s="1"/>
    </row>
    <row r="30" spans="1:22" ht="18.75" customHeight="1" x14ac:dyDescent="0.25">
      <c r="A30" s="13"/>
      <c r="B30" s="307"/>
      <c r="C30" s="291"/>
      <c r="D30" s="247" t="str">
        <f>START!$C$30</f>
        <v>Standing Calve Raises</v>
      </c>
      <c r="E30" s="247">
        <v>12</v>
      </c>
      <c r="F30" s="44"/>
      <c r="G30" s="247">
        <v>12</v>
      </c>
      <c r="H30" s="44"/>
      <c r="I30" s="247">
        <v>12</v>
      </c>
      <c r="J30" s="44"/>
      <c r="K30" s="148" t="s">
        <v>21</v>
      </c>
      <c r="L30" s="44"/>
      <c r="M30" s="43"/>
      <c r="N30" s="43"/>
      <c r="O30" s="43"/>
      <c r="P30" s="43"/>
      <c r="Q30" s="310" t="s">
        <v>29</v>
      </c>
      <c r="R30" s="311"/>
      <c r="S30" s="311"/>
      <c r="T30" s="117" t="str">
        <f>IFERROR(E29+G29+I29+K29,"?")</f>
        <v>?</v>
      </c>
      <c r="U30" s="13"/>
      <c r="V30" s="1"/>
    </row>
    <row r="31" spans="1:22" ht="18.75" customHeight="1" thickBot="1" x14ac:dyDescent="0.3">
      <c r="A31" s="13"/>
      <c r="B31" s="307"/>
      <c r="C31" s="292"/>
      <c r="D31" s="249"/>
      <c r="E31" s="249"/>
      <c r="F31" s="249"/>
      <c r="G31" s="249"/>
      <c r="H31" s="249"/>
      <c r="I31" s="249"/>
      <c r="J31" s="249"/>
      <c r="K31" s="249"/>
      <c r="L31" s="249"/>
      <c r="M31" s="53"/>
      <c r="N31" s="53"/>
      <c r="O31" s="53"/>
      <c r="P31" s="53"/>
      <c r="Q31" s="312" t="s">
        <v>30</v>
      </c>
      <c r="R31" s="313"/>
      <c r="S31" s="313"/>
      <c r="T31" s="118" t="str">
        <f>IFERROR(E30+G30+I30+K30,"?")</f>
        <v>?</v>
      </c>
      <c r="U31" s="13"/>
      <c r="V31" s="1"/>
    </row>
    <row r="32" spans="1:22" ht="18.75" customHeight="1" x14ac:dyDescent="0.25">
      <c r="A32" s="13"/>
      <c r="B32" s="307"/>
      <c r="C32" s="345" t="s">
        <v>31</v>
      </c>
      <c r="D32" s="345"/>
      <c r="E32" s="345"/>
      <c r="F32" s="345"/>
      <c r="G32" s="345"/>
      <c r="H32" s="345"/>
      <c r="I32" s="345"/>
      <c r="J32" s="345"/>
      <c r="K32" s="345"/>
      <c r="L32" s="345"/>
      <c r="M32" s="345"/>
      <c r="N32" s="345"/>
      <c r="O32" s="345"/>
      <c r="P32" s="345"/>
      <c r="Q32" s="345"/>
      <c r="R32" s="345"/>
      <c r="S32" s="345"/>
      <c r="T32" s="346"/>
      <c r="U32" s="13"/>
      <c r="V32" s="1"/>
    </row>
    <row r="33" spans="1:22" ht="18.75" customHeight="1" thickBot="1" x14ac:dyDescent="0.3">
      <c r="A33" s="13"/>
      <c r="B33" s="307"/>
      <c r="C33" s="345"/>
      <c r="D33" s="345"/>
      <c r="E33" s="345"/>
      <c r="F33" s="345"/>
      <c r="G33" s="345"/>
      <c r="H33" s="345"/>
      <c r="I33" s="345"/>
      <c r="J33" s="345"/>
      <c r="K33" s="345"/>
      <c r="L33" s="345"/>
      <c r="M33" s="345"/>
      <c r="N33" s="345"/>
      <c r="O33" s="345"/>
      <c r="P33" s="345"/>
      <c r="Q33" s="345"/>
      <c r="R33" s="345"/>
      <c r="S33" s="345"/>
      <c r="T33" s="346"/>
      <c r="U33" s="13"/>
      <c r="V33" s="1"/>
    </row>
    <row r="34" spans="1:22" ht="18.75" customHeight="1" x14ac:dyDescent="0.25">
      <c r="A34" s="13"/>
      <c r="B34" s="367"/>
      <c r="C34" s="347" t="s">
        <v>32</v>
      </c>
      <c r="D34" s="253" t="str">
        <f>D17</f>
        <v>Seated OHP</v>
      </c>
      <c r="E34" s="253">
        <f>$G$5</f>
        <v>8</v>
      </c>
      <c r="F34" s="253">
        <f>MROUND($C$7*$H$5,$C$9)</f>
        <v>40</v>
      </c>
      <c r="G34" s="253">
        <f>$I$5</f>
        <v>8</v>
      </c>
      <c r="H34" s="253">
        <f>MROUND($C$7*$J$5,$C$9)</f>
        <v>40</v>
      </c>
      <c r="I34" s="151" t="str">
        <f>$K$5</f>
        <v>8+</v>
      </c>
      <c r="J34" s="253">
        <f>MROUND($C$7*$L$5,$C$9)</f>
        <v>45</v>
      </c>
      <c r="K34" s="48"/>
      <c r="L34" s="48"/>
      <c r="M34" s="48"/>
      <c r="N34" s="48"/>
      <c r="O34" s="48"/>
      <c r="P34" s="48"/>
      <c r="Q34" s="317" t="s">
        <v>11</v>
      </c>
      <c r="R34" s="318"/>
      <c r="S34" s="321" t="str">
        <f>IFERROR($J$34/VLOOKUP($I$34,Config!$C:$G,5,FALSE),"?")</f>
        <v>?</v>
      </c>
      <c r="T34" s="322"/>
      <c r="U34" s="13"/>
      <c r="V34" s="1"/>
    </row>
    <row r="35" spans="1:22" ht="18.75" customHeight="1" thickBot="1" x14ac:dyDescent="0.3">
      <c r="A35" s="13"/>
      <c r="B35" s="367"/>
      <c r="C35" s="363"/>
      <c r="D35" s="245" t="str">
        <f>START!$C$11</f>
        <v>Incline Bench Press</v>
      </c>
      <c r="E35" s="245">
        <f>$G$4</f>
        <v>10</v>
      </c>
      <c r="F35" s="245">
        <f>IF(D35="Bench Press",MROUND($C$4*$H$4,$C$9),MROUND($C$4*$H$4*85%,$C$9))</f>
        <v>50</v>
      </c>
      <c r="G35" s="245">
        <f>$I$4</f>
        <v>10</v>
      </c>
      <c r="H35" s="245">
        <f>IF(D35="Bench Press",MROUND($C$4*$J$4,$C$9),MROUND($C$4*$J$4*85%,$C$9))</f>
        <v>50</v>
      </c>
      <c r="I35" s="245">
        <f>$K$4</f>
        <v>10</v>
      </c>
      <c r="J35" s="245">
        <f>IF(D35="Bench Press",MROUND($C$4*$L$4,$C$9),MROUND($C$4*$L$4*85%,$C$9))</f>
        <v>50</v>
      </c>
      <c r="K35" s="43"/>
      <c r="L35" s="43"/>
      <c r="M35" s="43"/>
      <c r="N35" s="43"/>
      <c r="O35" s="43"/>
      <c r="P35" s="43"/>
      <c r="Q35" s="329"/>
      <c r="R35" s="330"/>
      <c r="S35" s="323"/>
      <c r="T35" s="324"/>
      <c r="U35" s="13"/>
      <c r="V35" s="1"/>
    </row>
    <row r="36" spans="1:22" ht="18.75" customHeight="1" x14ac:dyDescent="0.25">
      <c r="A36" s="13"/>
      <c r="B36" s="367"/>
      <c r="C36" s="363"/>
      <c r="D36" s="245" t="str">
        <f>START!$C$15</f>
        <v>Lateral Dumbbell Raise</v>
      </c>
      <c r="E36" s="245">
        <v>10</v>
      </c>
      <c r="F36" s="44"/>
      <c r="G36" s="245">
        <v>10</v>
      </c>
      <c r="H36" s="44"/>
      <c r="I36" s="245">
        <v>10</v>
      </c>
      <c r="J36" s="44"/>
      <c r="K36" s="148" t="s">
        <v>19</v>
      </c>
      <c r="L36" s="44"/>
      <c r="M36" s="43"/>
      <c r="N36" s="43"/>
      <c r="O36" s="43"/>
      <c r="P36" s="43"/>
      <c r="Q36" s="295" t="s">
        <v>18</v>
      </c>
      <c r="R36" s="296"/>
      <c r="S36" s="296"/>
      <c r="T36" s="256" t="str">
        <f>IFERROR(E35+G35+I35+K35+E37+G37+I37+K37,"?")</f>
        <v>?</v>
      </c>
      <c r="U36" s="13"/>
      <c r="V36" s="1"/>
    </row>
    <row r="37" spans="1:22" ht="18.75" customHeight="1" thickBot="1" x14ac:dyDescent="0.3">
      <c r="A37" s="13"/>
      <c r="B37" s="367"/>
      <c r="C37" s="363"/>
      <c r="D37" s="245" t="str">
        <f>START!$C$12</f>
        <v>Cable Crossovers</v>
      </c>
      <c r="E37" s="245">
        <v>12</v>
      </c>
      <c r="F37" s="44"/>
      <c r="G37" s="245">
        <v>12</v>
      </c>
      <c r="H37" s="44"/>
      <c r="I37" s="245">
        <v>12</v>
      </c>
      <c r="J37" s="44"/>
      <c r="K37" s="148" t="s">
        <v>21</v>
      </c>
      <c r="L37" s="44"/>
      <c r="M37" s="43"/>
      <c r="N37" s="43"/>
      <c r="O37" s="43"/>
      <c r="P37" s="43"/>
      <c r="Q37" s="295" t="s">
        <v>20</v>
      </c>
      <c r="R37" s="296"/>
      <c r="S37" s="296"/>
      <c r="T37" s="256" t="str">
        <f>IFERROR(E34+G34+I34+E36+G36+I36+K36,"?")</f>
        <v>?</v>
      </c>
      <c r="U37" s="13"/>
      <c r="V37" s="1"/>
    </row>
    <row r="38" spans="1:22" ht="18.75" customHeight="1" thickBot="1" x14ac:dyDescent="0.3">
      <c r="A38" s="13"/>
      <c r="B38" s="367"/>
      <c r="C38" s="364"/>
      <c r="D38" s="252" t="str">
        <f>START!$C$13</f>
        <v>Dips</v>
      </c>
      <c r="E38" s="252">
        <v>12</v>
      </c>
      <c r="F38" s="52"/>
      <c r="G38" s="252">
        <v>12</v>
      </c>
      <c r="H38" s="52"/>
      <c r="I38" s="252">
        <v>12</v>
      </c>
      <c r="J38" s="52"/>
      <c r="K38" s="149" t="s">
        <v>21</v>
      </c>
      <c r="L38" s="52"/>
      <c r="M38" s="53"/>
      <c r="N38" s="53"/>
      <c r="O38" s="53"/>
      <c r="P38" s="53"/>
      <c r="Q38" s="354" t="s">
        <v>22</v>
      </c>
      <c r="R38" s="355"/>
      <c r="S38" s="355"/>
      <c r="T38" s="115" t="str">
        <f>IFERROR(E38+G38+I38+K38,"?")</f>
        <v>?</v>
      </c>
      <c r="U38" s="13"/>
      <c r="V38" s="10"/>
    </row>
    <row r="39" spans="1:22" ht="18.75" customHeight="1" x14ac:dyDescent="0.25">
      <c r="A39" s="13"/>
      <c r="B39" s="367"/>
      <c r="C39" s="297" t="s">
        <v>191</v>
      </c>
      <c r="D39" s="137" t="str">
        <f>START!$F$11</f>
        <v>Deadlift</v>
      </c>
      <c r="E39" s="137">
        <f>$G$5</f>
        <v>8</v>
      </c>
      <c r="F39" s="137">
        <f>MROUND($C$6*$H$5,$C$9)</f>
        <v>85</v>
      </c>
      <c r="G39" s="137">
        <f>$I$5</f>
        <v>8</v>
      </c>
      <c r="H39" s="137">
        <f>MROUND($C$6*$J$5,$C$9)</f>
        <v>90</v>
      </c>
      <c r="I39" s="151" t="str">
        <f>$K$5</f>
        <v>8+</v>
      </c>
      <c r="J39" s="137">
        <f>MROUND($C$6*$L$5,$C$9)</f>
        <v>95</v>
      </c>
      <c r="K39" s="48"/>
      <c r="L39" s="48"/>
      <c r="M39" s="48"/>
      <c r="N39" s="48"/>
      <c r="O39" s="48"/>
      <c r="P39" s="48"/>
      <c r="Q39" s="331" t="s">
        <v>11</v>
      </c>
      <c r="R39" s="332"/>
      <c r="S39" s="321" t="str">
        <f>IFERROR($J$39/VLOOKUP($I$39,Config!$C:$G,5,FALSE),"?")</f>
        <v>?</v>
      </c>
      <c r="T39" s="322"/>
      <c r="U39" s="13"/>
      <c r="V39" s="1"/>
    </row>
    <row r="40" spans="1:22" ht="18.75" customHeight="1" thickBot="1" x14ac:dyDescent="0.3">
      <c r="A40" s="13"/>
      <c r="B40" s="367"/>
      <c r="C40" s="298"/>
      <c r="D40" s="250" t="str">
        <f>START!$C$24</f>
        <v>Barbell Shrugs</v>
      </c>
      <c r="E40" s="250">
        <v>8</v>
      </c>
      <c r="F40" s="44"/>
      <c r="G40" s="250">
        <v>8</v>
      </c>
      <c r="H40" s="44"/>
      <c r="I40" s="250">
        <v>8</v>
      </c>
      <c r="J40" s="44"/>
      <c r="K40" s="43"/>
      <c r="L40" s="43"/>
      <c r="M40" s="43"/>
      <c r="N40" s="43"/>
      <c r="O40" s="43"/>
      <c r="P40" s="43"/>
      <c r="Q40" s="333"/>
      <c r="R40" s="334"/>
      <c r="S40" s="323"/>
      <c r="T40" s="324"/>
      <c r="U40" s="13"/>
      <c r="V40" s="1"/>
    </row>
    <row r="41" spans="1:22" ht="18.75" customHeight="1" x14ac:dyDescent="0.25">
      <c r="A41" s="13"/>
      <c r="B41" s="367"/>
      <c r="C41" s="298"/>
      <c r="D41" s="250" t="str">
        <f>START!$C$18</f>
        <v>Pull-Ups</v>
      </c>
      <c r="E41" s="250">
        <v>10</v>
      </c>
      <c r="F41" s="44"/>
      <c r="G41" s="148" t="s">
        <v>19</v>
      </c>
      <c r="H41" s="44"/>
      <c r="I41" s="43"/>
      <c r="J41" s="43"/>
      <c r="K41" s="43"/>
      <c r="L41" s="43"/>
      <c r="M41" s="43"/>
      <c r="N41" s="43"/>
      <c r="O41" s="43"/>
      <c r="P41" s="43"/>
      <c r="Q41" s="316" t="s">
        <v>24</v>
      </c>
      <c r="R41" s="315"/>
      <c r="S41" s="315"/>
      <c r="T41" s="51" t="str">
        <f>IFERROR(+G42+E42+E41+G41,"?")</f>
        <v>?</v>
      </c>
      <c r="U41" s="13"/>
      <c r="V41" s="1"/>
    </row>
    <row r="42" spans="1:22" ht="18.75" customHeight="1" x14ac:dyDescent="0.25">
      <c r="A42" s="13"/>
      <c r="B42" s="367"/>
      <c r="C42" s="298"/>
      <c r="D42" s="250" t="str">
        <f>START!$C$20</f>
        <v>T-Bar Rows</v>
      </c>
      <c r="E42" s="250">
        <v>10</v>
      </c>
      <c r="F42" s="44"/>
      <c r="G42" s="148" t="s">
        <v>19</v>
      </c>
      <c r="H42" s="44"/>
      <c r="I42" s="43"/>
      <c r="J42" s="43"/>
      <c r="K42" s="43"/>
      <c r="L42" s="43"/>
      <c r="M42" s="43"/>
      <c r="N42" s="43"/>
      <c r="O42" s="43"/>
      <c r="P42" s="43"/>
      <c r="Q42" s="314" t="s">
        <v>26</v>
      </c>
      <c r="R42" s="315"/>
      <c r="S42" s="315"/>
      <c r="T42" s="51">
        <f>IFERROR(E40+G40+I40,"?")</f>
        <v>24</v>
      </c>
      <c r="U42" s="13"/>
      <c r="V42" s="1"/>
    </row>
    <row r="43" spans="1:22" ht="18.75" customHeight="1" thickBot="1" x14ac:dyDescent="0.3">
      <c r="A43" s="13"/>
      <c r="B43" s="367"/>
      <c r="C43" s="299"/>
      <c r="D43" s="243" t="str">
        <f>START!$C$22</f>
        <v>Preacher Curls</v>
      </c>
      <c r="E43" s="243">
        <v>12</v>
      </c>
      <c r="F43" s="52"/>
      <c r="G43" s="243">
        <v>12</v>
      </c>
      <c r="H43" s="52"/>
      <c r="I43" s="243">
        <v>12</v>
      </c>
      <c r="J43" s="52"/>
      <c r="K43" s="149" t="s">
        <v>21</v>
      </c>
      <c r="L43" s="52"/>
      <c r="M43" s="53"/>
      <c r="N43" s="53"/>
      <c r="O43" s="53"/>
      <c r="P43" s="53"/>
      <c r="Q43" s="293" t="s">
        <v>27</v>
      </c>
      <c r="R43" s="294"/>
      <c r="S43" s="294"/>
      <c r="T43" s="54" t="str">
        <f>IFERROR(E43+G43+I43+K43,"?")</f>
        <v>?</v>
      </c>
      <c r="U43" s="13"/>
      <c r="V43" s="1"/>
    </row>
    <row r="44" spans="1:22" ht="18.75" customHeight="1" x14ac:dyDescent="0.25">
      <c r="A44" s="13"/>
      <c r="B44" s="367"/>
      <c r="C44" s="290" t="s">
        <v>94</v>
      </c>
      <c r="D44" s="251" t="str">
        <f>D27</f>
        <v>Squat</v>
      </c>
      <c r="E44" s="251">
        <f>$G$4</f>
        <v>10</v>
      </c>
      <c r="F44" s="251">
        <f>MROUND($C$5*$H$4,$C$9)</f>
        <v>75</v>
      </c>
      <c r="G44" s="251">
        <f>$I$4</f>
        <v>10</v>
      </c>
      <c r="H44" s="251">
        <f>MROUND($C$5*$J$4,$C$9)</f>
        <v>75</v>
      </c>
      <c r="I44" s="251">
        <f>$K$4</f>
        <v>10</v>
      </c>
      <c r="J44" s="251">
        <f>MROUND($C$5*$L$4,$C$9)</f>
        <v>75</v>
      </c>
      <c r="K44" s="48"/>
      <c r="L44" s="48"/>
      <c r="M44" s="48"/>
      <c r="N44" s="48"/>
      <c r="O44" s="48"/>
      <c r="P44" s="48"/>
      <c r="Q44" s="336"/>
      <c r="R44" s="337"/>
      <c r="S44" s="337"/>
      <c r="T44" s="129"/>
      <c r="U44" s="13"/>
      <c r="V44" s="1"/>
    </row>
    <row r="45" spans="1:22" ht="18.75" customHeight="1" x14ac:dyDescent="0.25">
      <c r="A45" s="13"/>
      <c r="B45" s="367"/>
      <c r="C45" s="291"/>
      <c r="D45" s="247" t="str">
        <f>START!$C$29</f>
        <v>Stiff-Leg Deadlifts</v>
      </c>
      <c r="E45" s="247">
        <v>10</v>
      </c>
      <c r="F45" s="44"/>
      <c r="G45" s="247">
        <v>10</v>
      </c>
      <c r="H45" s="44"/>
      <c r="I45" s="148" t="s">
        <v>19</v>
      </c>
      <c r="J45" s="44"/>
      <c r="K45" s="43"/>
      <c r="L45" s="43"/>
      <c r="M45" s="43"/>
      <c r="N45" s="43"/>
      <c r="O45" s="43"/>
      <c r="P45" s="43"/>
      <c r="Q45" s="310" t="s">
        <v>28</v>
      </c>
      <c r="R45" s="311"/>
      <c r="S45" s="311"/>
      <c r="T45" s="117" t="str">
        <f>IFERROR(G46+I46+K46+E44+G44+I44+E46,"?")</f>
        <v>?</v>
      </c>
      <c r="U45" s="13"/>
      <c r="V45" s="1"/>
    </row>
    <row r="46" spans="1:22" ht="18.75" customHeight="1" x14ac:dyDescent="0.25">
      <c r="A46" s="13"/>
      <c r="B46" s="367"/>
      <c r="C46" s="291"/>
      <c r="D46" s="247" t="str">
        <f>START!$C$27</f>
        <v>Leg Extensions</v>
      </c>
      <c r="E46" s="247">
        <v>12</v>
      </c>
      <c r="F46" s="44"/>
      <c r="G46" s="247">
        <v>12</v>
      </c>
      <c r="H46" s="44"/>
      <c r="I46" s="247">
        <v>12</v>
      </c>
      <c r="J46" s="44"/>
      <c r="K46" s="148" t="s">
        <v>21</v>
      </c>
      <c r="L46" s="44"/>
      <c r="M46" s="43"/>
      <c r="N46" s="43"/>
      <c r="O46" s="43"/>
      <c r="P46" s="43"/>
      <c r="Q46" s="310" t="s">
        <v>29</v>
      </c>
      <c r="R46" s="311"/>
      <c r="S46" s="311"/>
      <c r="T46" s="117" t="str">
        <f>IFERROR(E47+G47+I47+K47+E45+G45+I45+K45,"?")</f>
        <v>?</v>
      </c>
      <c r="U46" s="13"/>
      <c r="V46" s="1"/>
    </row>
    <row r="47" spans="1:22" ht="18.75" customHeight="1" x14ac:dyDescent="0.25">
      <c r="A47" s="13"/>
      <c r="B47" s="367"/>
      <c r="C47" s="291"/>
      <c r="D47" s="247" t="str">
        <f>START!$C$28</f>
        <v>Lying Leg Curls</v>
      </c>
      <c r="E47" s="247">
        <v>12</v>
      </c>
      <c r="F47" s="44"/>
      <c r="G47" s="247">
        <v>12</v>
      </c>
      <c r="H47" s="44"/>
      <c r="I47" s="247">
        <v>12</v>
      </c>
      <c r="J47" s="45"/>
      <c r="K47" s="148" t="s">
        <v>21</v>
      </c>
      <c r="L47" s="45"/>
      <c r="M47" s="43"/>
      <c r="N47" s="43"/>
      <c r="O47" s="43"/>
      <c r="P47" s="43"/>
      <c r="Q47" s="310" t="s">
        <v>30</v>
      </c>
      <c r="R47" s="311"/>
      <c r="S47" s="311"/>
      <c r="T47" s="117" t="str">
        <f>IFERROR(E48+G48+I48+K48,"?")</f>
        <v>?</v>
      </c>
      <c r="U47" s="13"/>
      <c r="V47" s="1"/>
    </row>
    <row r="48" spans="1:22" ht="18.75" customHeight="1" thickBot="1" x14ac:dyDescent="0.3">
      <c r="A48" s="13"/>
      <c r="B48" s="367"/>
      <c r="C48" s="292"/>
      <c r="D48" s="249" t="str">
        <f>START!$C$30</f>
        <v>Standing Calve Raises</v>
      </c>
      <c r="E48" s="249">
        <v>12</v>
      </c>
      <c r="F48" s="55"/>
      <c r="G48" s="249">
        <v>12</v>
      </c>
      <c r="H48" s="55"/>
      <c r="I48" s="249">
        <v>12</v>
      </c>
      <c r="J48" s="55"/>
      <c r="K48" s="149" t="s">
        <v>21</v>
      </c>
      <c r="L48" s="55"/>
      <c r="M48" s="53"/>
      <c r="N48" s="53"/>
      <c r="O48" s="53"/>
      <c r="P48" s="53"/>
      <c r="Q48" s="248"/>
      <c r="R48" s="249"/>
      <c r="S48" s="249"/>
      <c r="T48" s="118"/>
      <c r="U48" s="13"/>
      <c r="V48" s="1"/>
    </row>
    <row r="49" spans="1:22" ht="18.75" customHeight="1" x14ac:dyDescent="0.25">
      <c r="A49" s="13"/>
      <c r="B49" s="367"/>
      <c r="C49" s="344" t="s">
        <v>31</v>
      </c>
      <c r="D49" s="345"/>
      <c r="E49" s="345"/>
      <c r="F49" s="345"/>
      <c r="G49" s="345"/>
      <c r="H49" s="345"/>
      <c r="I49" s="345"/>
      <c r="J49" s="345"/>
      <c r="K49" s="345"/>
      <c r="L49" s="345"/>
      <c r="M49" s="345"/>
      <c r="N49" s="345"/>
      <c r="O49" s="345"/>
      <c r="P49" s="345"/>
      <c r="Q49" s="345"/>
      <c r="R49" s="345"/>
      <c r="S49" s="345"/>
      <c r="T49" s="346"/>
      <c r="U49" s="13"/>
      <c r="V49" s="1"/>
    </row>
    <row r="50" spans="1:22" ht="18.75" customHeight="1" thickBot="1" x14ac:dyDescent="0.3">
      <c r="A50" s="13"/>
      <c r="B50" s="368"/>
      <c r="C50" s="341"/>
      <c r="D50" s="342"/>
      <c r="E50" s="342"/>
      <c r="F50" s="342"/>
      <c r="G50" s="342"/>
      <c r="H50" s="342"/>
      <c r="I50" s="342"/>
      <c r="J50" s="342"/>
      <c r="K50" s="342"/>
      <c r="L50" s="342"/>
      <c r="M50" s="342"/>
      <c r="N50" s="342"/>
      <c r="O50" s="342"/>
      <c r="P50" s="342"/>
      <c r="Q50" s="342"/>
      <c r="R50" s="342"/>
      <c r="S50" s="342"/>
      <c r="T50" s="343"/>
      <c r="U50" s="13"/>
      <c r="V50" s="1"/>
    </row>
    <row r="51" spans="1:22" ht="18.75" customHeight="1" thickBot="1" x14ac:dyDescent="0.35">
      <c r="A51" s="13"/>
      <c r="B51" s="56" t="s">
        <v>114</v>
      </c>
      <c r="C51" s="246" t="s">
        <v>15</v>
      </c>
      <c r="D51" s="246" t="s">
        <v>16</v>
      </c>
      <c r="E51" s="309" t="s">
        <v>0</v>
      </c>
      <c r="F51" s="309"/>
      <c r="G51" s="309" t="s">
        <v>1</v>
      </c>
      <c r="H51" s="309"/>
      <c r="I51" s="309" t="s">
        <v>2</v>
      </c>
      <c r="J51" s="309"/>
      <c r="K51" s="309" t="s">
        <v>3</v>
      </c>
      <c r="L51" s="309"/>
      <c r="M51" s="309" t="s">
        <v>4</v>
      </c>
      <c r="N51" s="309"/>
      <c r="O51" s="309" t="s">
        <v>5</v>
      </c>
      <c r="P51" s="309"/>
      <c r="Q51" s="309"/>
      <c r="R51" s="309"/>
      <c r="S51" s="309"/>
      <c r="T51" s="335"/>
      <c r="U51" s="13"/>
      <c r="V51" s="1"/>
    </row>
    <row r="52" spans="1:22" ht="18.75" customHeight="1" x14ac:dyDescent="0.25">
      <c r="A52" s="13"/>
      <c r="B52" s="306" t="s">
        <v>116</v>
      </c>
      <c r="C52" s="347" t="s">
        <v>92</v>
      </c>
      <c r="D52" s="253" t="str">
        <f t="shared" ref="D52:D57" si="1">D16</f>
        <v>Bench Press</v>
      </c>
      <c r="E52" s="253">
        <f>$G$7</f>
        <v>6</v>
      </c>
      <c r="F52" s="253">
        <f>MROUND($C$4*$H$7,$C$9)</f>
        <v>70</v>
      </c>
      <c r="G52" s="253">
        <f>$I$7</f>
        <v>6</v>
      </c>
      <c r="H52" s="253">
        <f>MROUND($C$4*$J$7,$C$9)</f>
        <v>70</v>
      </c>
      <c r="I52" s="253">
        <f>$K$7</f>
        <v>6</v>
      </c>
      <c r="J52" s="253">
        <f>MROUND($C$4*$L$7,$C$9)</f>
        <v>75</v>
      </c>
      <c r="K52" s="253">
        <f>$M$7</f>
        <v>6</v>
      </c>
      <c r="L52" s="253">
        <f>MROUND($C$4*$N$7,$C$9)</f>
        <v>75</v>
      </c>
      <c r="M52" s="48"/>
      <c r="N52" s="48"/>
      <c r="O52" s="48"/>
      <c r="P52" s="48"/>
      <c r="Q52" s="120"/>
      <c r="R52" s="121"/>
      <c r="S52" s="121"/>
      <c r="T52" s="122"/>
      <c r="U52" s="13"/>
      <c r="V52" s="1"/>
    </row>
    <row r="53" spans="1:22" ht="18.75" customHeight="1" x14ac:dyDescent="0.25">
      <c r="A53" s="13"/>
      <c r="B53" s="307"/>
      <c r="C53" s="348"/>
      <c r="D53" s="245" t="str">
        <f t="shared" si="1"/>
        <v>Seated OHP</v>
      </c>
      <c r="E53" s="245">
        <f>$G$8</f>
        <v>10</v>
      </c>
      <c r="F53" s="245">
        <f>MROUND($C$7*$H$8,$C$9)</f>
        <v>35</v>
      </c>
      <c r="G53" s="245">
        <f>$I$8</f>
        <v>10</v>
      </c>
      <c r="H53" s="245">
        <f>MROUND($C$7*$J$8,$C$9)</f>
        <v>35</v>
      </c>
      <c r="I53" s="245">
        <f>$K$8</f>
        <v>10</v>
      </c>
      <c r="J53" s="245">
        <f>MROUND($C$7*$L$8,$C$9)</f>
        <v>35</v>
      </c>
      <c r="K53" s="43"/>
      <c r="L53" s="43"/>
      <c r="M53" s="43"/>
      <c r="N53" s="43"/>
      <c r="O53" s="43"/>
      <c r="P53" s="43"/>
      <c r="Q53" s="123"/>
      <c r="R53" s="124"/>
      <c r="S53" s="124"/>
      <c r="T53" s="125"/>
      <c r="U53" s="13"/>
      <c r="V53" s="1"/>
    </row>
    <row r="54" spans="1:22" ht="18.75" customHeight="1" x14ac:dyDescent="0.25">
      <c r="A54" s="13"/>
      <c r="B54" s="307"/>
      <c r="C54" s="348"/>
      <c r="D54" s="245" t="str">
        <f t="shared" si="1"/>
        <v>Dumbbell Bench Press</v>
      </c>
      <c r="E54" s="245">
        <v>8</v>
      </c>
      <c r="F54" s="44"/>
      <c r="G54" s="245">
        <v>8</v>
      </c>
      <c r="H54" s="44"/>
      <c r="I54" s="245">
        <v>8</v>
      </c>
      <c r="J54" s="44"/>
      <c r="K54" s="245">
        <v>8</v>
      </c>
      <c r="L54" s="44"/>
      <c r="M54" s="43"/>
      <c r="N54" s="43"/>
      <c r="O54" s="43"/>
      <c r="P54" s="43"/>
      <c r="Q54" s="126"/>
      <c r="R54" s="127"/>
      <c r="S54" s="127"/>
      <c r="T54" s="256"/>
      <c r="U54" s="13"/>
      <c r="V54" s="1"/>
    </row>
    <row r="55" spans="1:22" ht="18.75" customHeight="1" x14ac:dyDescent="0.25">
      <c r="A55" s="13"/>
      <c r="B55" s="307"/>
      <c r="C55" s="348"/>
      <c r="D55" s="245" t="str">
        <f t="shared" si="1"/>
        <v>Lateral Cable Raise</v>
      </c>
      <c r="E55" s="245">
        <v>10</v>
      </c>
      <c r="F55" s="44"/>
      <c r="G55" s="245">
        <v>10</v>
      </c>
      <c r="H55" s="44"/>
      <c r="I55" s="148" t="s">
        <v>19</v>
      </c>
      <c r="J55" s="44"/>
      <c r="K55" s="43"/>
      <c r="L55" s="43"/>
      <c r="M55" s="43"/>
      <c r="N55" s="43"/>
      <c r="O55" s="43"/>
      <c r="P55" s="43"/>
      <c r="Q55" s="295" t="s">
        <v>18</v>
      </c>
      <c r="R55" s="296"/>
      <c r="S55" s="296"/>
      <c r="T55" s="256">
        <f>IFERROR(E52+G52+I52+E54+G54+I54+K54,"?")</f>
        <v>50</v>
      </c>
      <c r="U55" s="13"/>
      <c r="V55" s="1"/>
    </row>
    <row r="56" spans="1:22" ht="18.75" customHeight="1" x14ac:dyDescent="0.25">
      <c r="A56" s="13"/>
      <c r="B56" s="307"/>
      <c r="C56" s="348"/>
      <c r="D56" s="245" t="str">
        <f t="shared" si="1"/>
        <v>Cable Rear Lateral Raise</v>
      </c>
      <c r="E56" s="245">
        <v>12</v>
      </c>
      <c r="F56" s="45"/>
      <c r="G56" s="245">
        <v>12</v>
      </c>
      <c r="H56" s="45"/>
      <c r="I56" s="148" t="s">
        <v>21</v>
      </c>
      <c r="J56" s="45"/>
      <c r="K56" s="43"/>
      <c r="L56" s="43"/>
      <c r="M56" s="43"/>
      <c r="N56" s="43"/>
      <c r="O56" s="43"/>
      <c r="P56" s="43"/>
      <c r="Q56" s="295" t="s">
        <v>20</v>
      </c>
      <c r="R56" s="296"/>
      <c r="S56" s="296"/>
      <c r="T56" s="256" t="str">
        <f>IFERROR(E53+G53+I53+E55+G55+I55+E56+G56+I56,"?")</f>
        <v>?</v>
      </c>
      <c r="U56" s="13"/>
      <c r="V56" s="1"/>
    </row>
    <row r="57" spans="1:22" ht="18.75" customHeight="1" thickBot="1" x14ac:dyDescent="0.3">
      <c r="A57" s="13"/>
      <c r="B57" s="307"/>
      <c r="C57" s="349"/>
      <c r="D57" s="252" t="str">
        <f t="shared" si="1"/>
        <v>Cable Tricep Extensions</v>
      </c>
      <c r="E57" s="252">
        <v>12</v>
      </c>
      <c r="F57" s="55"/>
      <c r="G57" s="252">
        <v>12</v>
      </c>
      <c r="H57" s="55"/>
      <c r="I57" s="252">
        <v>12</v>
      </c>
      <c r="J57" s="55"/>
      <c r="K57" s="149" t="s">
        <v>21</v>
      </c>
      <c r="L57" s="55"/>
      <c r="M57" s="53"/>
      <c r="N57" s="53"/>
      <c r="O57" s="53"/>
      <c r="P57" s="53"/>
      <c r="Q57" s="354" t="s">
        <v>22</v>
      </c>
      <c r="R57" s="355"/>
      <c r="S57" s="355"/>
      <c r="T57" s="115" t="str">
        <f>IFERROR(E57+G57+I57+K57,"?")</f>
        <v>?</v>
      </c>
      <c r="U57" s="13"/>
      <c r="V57" s="1"/>
    </row>
    <row r="58" spans="1:22" ht="18.75" customHeight="1" x14ac:dyDescent="0.25">
      <c r="A58" s="13"/>
      <c r="B58" s="307"/>
      <c r="C58" s="297" t="s">
        <v>190</v>
      </c>
      <c r="D58" s="98" t="s">
        <v>23</v>
      </c>
      <c r="E58" s="137">
        <v>10</v>
      </c>
      <c r="F58" s="47"/>
      <c r="G58" s="137">
        <v>10</v>
      </c>
      <c r="H58" s="47"/>
      <c r="I58" s="137">
        <v>10</v>
      </c>
      <c r="J58" s="47"/>
      <c r="K58" s="48"/>
      <c r="L58" s="48"/>
      <c r="M58" s="48"/>
      <c r="N58" s="48"/>
      <c r="O58" s="48"/>
      <c r="P58" s="48"/>
      <c r="Q58" s="136"/>
      <c r="R58" s="137"/>
      <c r="S58" s="137"/>
      <c r="T58" s="49"/>
      <c r="U58" s="13"/>
      <c r="V58" s="1"/>
    </row>
    <row r="59" spans="1:22" ht="18.75" customHeight="1" x14ac:dyDescent="0.25">
      <c r="A59" s="13"/>
      <c r="B59" s="307"/>
      <c r="C59" s="298"/>
      <c r="D59" s="250" t="str">
        <f>START!$C$19</f>
        <v>Lat Pulldowns</v>
      </c>
      <c r="E59" s="250">
        <v>12</v>
      </c>
      <c r="F59" s="50"/>
      <c r="G59" s="250">
        <v>12</v>
      </c>
      <c r="H59" s="50"/>
      <c r="I59" s="250">
        <v>12</v>
      </c>
      <c r="J59" s="50"/>
      <c r="K59" s="148" t="s">
        <v>21</v>
      </c>
      <c r="L59" s="50"/>
      <c r="M59" s="43"/>
      <c r="N59" s="43"/>
      <c r="O59" s="43"/>
      <c r="P59" s="43"/>
      <c r="Q59" s="314" t="s">
        <v>24</v>
      </c>
      <c r="R59" s="315"/>
      <c r="S59" s="315"/>
      <c r="T59" s="51" t="str">
        <f>IFERROR(G59+I59+K59+E59+E60+G60+I60+K60,"?")</f>
        <v>?</v>
      </c>
      <c r="U59" s="13"/>
      <c r="V59" s="1"/>
    </row>
    <row r="60" spans="1:22" ht="18.75" customHeight="1" x14ac:dyDescent="0.25">
      <c r="A60" s="13"/>
      <c r="B60" s="307"/>
      <c r="C60" s="298"/>
      <c r="D60" s="250" t="str">
        <f>START!$C$21</f>
        <v>Machine Rows</v>
      </c>
      <c r="E60" s="250">
        <v>12</v>
      </c>
      <c r="F60" s="50"/>
      <c r="G60" s="250">
        <v>12</v>
      </c>
      <c r="H60" s="50"/>
      <c r="I60" s="250">
        <v>12</v>
      </c>
      <c r="J60" s="50"/>
      <c r="K60" s="148" t="s">
        <v>21</v>
      </c>
      <c r="L60" s="50"/>
      <c r="M60" s="43"/>
      <c r="N60" s="43"/>
      <c r="O60" s="43"/>
      <c r="P60" s="43"/>
      <c r="Q60" s="314" t="s">
        <v>25</v>
      </c>
      <c r="R60" s="315"/>
      <c r="S60" s="315"/>
      <c r="T60" s="51">
        <f>IFERROR(G58+I58+K58+E58,"?")</f>
        <v>30</v>
      </c>
      <c r="U60" s="13"/>
      <c r="V60" s="1"/>
    </row>
    <row r="61" spans="1:22" ht="18.75" customHeight="1" x14ac:dyDescent="0.25">
      <c r="A61" s="13"/>
      <c r="B61" s="307"/>
      <c r="C61" s="298"/>
      <c r="D61" s="250" t="str">
        <f>START!$C$25</f>
        <v>Dumbbell Shrugs</v>
      </c>
      <c r="E61" s="250">
        <v>12</v>
      </c>
      <c r="F61" s="50"/>
      <c r="G61" s="250">
        <v>12</v>
      </c>
      <c r="H61" s="50"/>
      <c r="I61" s="250">
        <v>12</v>
      </c>
      <c r="J61" s="50"/>
      <c r="K61" s="148" t="s">
        <v>21</v>
      </c>
      <c r="L61" s="50"/>
      <c r="M61" s="43"/>
      <c r="N61" s="43"/>
      <c r="O61" s="43"/>
      <c r="P61" s="43"/>
      <c r="Q61" s="314" t="s">
        <v>26</v>
      </c>
      <c r="R61" s="315"/>
      <c r="S61" s="315"/>
      <c r="T61" s="51" t="str">
        <f>IFERROR(E61+G61+I61+K61,"?")</f>
        <v>?</v>
      </c>
      <c r="U61" s="13"/>
      <c r="V61" s="1"/>
    </row>
    <row r="62" spans="1:22" ht="18.75" customHeight="1" thickBot="1" x14ac:dyDescent="0.3">
      <c r="A62" s="13"/>
      <c r="B62" s="307"/>
      <c r="C62" s="299"/>
      <c r="D62" s="243" t="str">
        <f>START!$C$23</f>
        <v>Dumbbell Curls</v>
      </c>
      <c r="E62" s="243">
        <v>12</v>
      </c>
      <c r="F62" s="52"/>
      <c r="G62" s="243">
        <v>12</v>
      </c>
      <c r="H62" s="52"/>
      <c r="I62" s="243">
        <v>12</v>
      </c>
      <c r="J62" s="52"/>
      <c r="K62" s="149" t="s">
        <v>21</v>
      </c>
      <c r="L62" s="52"/>
      <c r="M62" s="53"/>
      <c r="N62" s="53"/>
      <c r="O62" s="53"/>
      <c r="P62" s="53"/>
      <c r="Q62" s="293" t="s">
        <v>27</v>
      </c>
      <c r="R62" s="294"/>
      <c r="S62" s="294"/>
      <c r="T62" s="54" t="str">
        <f>IFERROR(E62+G62+I62+K62,"?")</f>
        <v>?</v>
      </c>
      <c r="U62" s="13"/>
      <c r="V62" s="1"/>
    </row>
    <row r="63" spans="1:22" ht="18.75" customHeight="1" x14ac:dyDescent="0.25">
      <c r="A63" s="13"/>
      <c r="B63" s="307"/>
      <c r="C63" s="290" t="s">
        <v>93</v>
      </c>
      <c r="D63" s="251" t="str">
        <f>D27</f>
        <v>Squat</v>
      </c>
      <c r="E63" s="251">
        <f>$G$7</f>
        <v>6</v>
      </c>
      <c r="F63" s="251">
        <f>MROUND($C$5*$H$7,$C$9)</f>
        <v>90</v>
      </c>
      <c r="G63" s="251">
        <f>$I$7</f>
        <v>6</v>
      </c>
      <c r="H63" s="251">
        <f>MROUND($C$5*$J$7,$C$9)</f>
        <v>90</v>
      </c>
      <c r="I63" s="251">
        <f>$K$7</f>
        <v>6</v>
      </c>
      <c r="J63" s="251">
        <f>MROUND($C$5*$L$7,$C$9)</f>
        <v>95</v>
      </c>
      <c r="K63" s="251">
        <f>$M$7</f>
        <v>6</v>
      </c>
      <c r="L63" s="251">
        <f>MROUND($C$5*$N$7,$C$9)</f>
        <v>95</v>
      </c>
      <c r="M63" s="48"/>
      <c r="N63" s="48"/>
      <c r="O63" s="48"/>
      <c r="P63" s="48"/>
      <c r="Q63" s="130"/>
      <c r="R63" s="131"/>
      <c r="S63" s="131"/>
      <c r="T63" s="132"/>
      <c r="U63" s="13"/>
      <c r="V63" s="1"/>
    </row>
    <row r="64" spans="1:22" ht="18.75" customHeight="1" x14ac:dyDescent="0.25">
      <c r="A64" s="13"/>
      <c r="B64" s="307"/>
      <c r="C64" s="392"/>
      <c r="D64" s="247" t="str">
        <f>START!$C$26</f>
        <v>Leg Press</v>
      </c>
      <c r="E64" s="247">
        <v>10</v>
      </c>
      <c r="F64" s="44"/>
      <c r="G64" s="247">
        <v>10</v>
      </c>
      <c r="H64" s="44"/>
      <c r="I64" s="148" t="s">
        <v>19</v>
      </c>
      <c r="J64" s="44"/>
      <c r="K64" s="43"/>
      <c r="L64" s="43"/>
      <c r="M64" s="43"/>
      <c r="N64" s="43"/>
      <c r="O64" s="43"/>
      <c r="P64" s="43"/>
      <c r="Q64" s="310" t="s">
        <v>28</v>
      </c>
      <c r="R64" s="311"/>
      <c r="S64" s="311"/>
      <c r="T64" s="117" t="str">
        <f>IFERROR(E63+G63+I63=K63+E64+G64+I64,"?")</f>
        <v>?</v>
      </c>
      <c r="U64" s="13"/>
      <c r="V64" s="1"/>
    </row>
    <row r="65" spans="1:22" ht="18.75" customHeight="1" x14ac:dyDescent="0.25">
      <c r="A65" s="13"/>
      <c r="B65" s="307"/>
      <c r="C65" s="392"/>
      <c r="D65" s="247" t="str">
        <f>START!$C$28</f>
        <v>Lying Leg Curls</v>
      </c>
      <c r="E65" s="247">
        <v>12</v>
      </c>
      <c r="F65" s="44"/>
      <c r="G65" s="247">
        <v>12</v>
      </c>
      <c r="H65" s="44"/>
      <c r="I65" s="247">
        <v>12</v>
      </c>
      <c r="J65" s="44"/>
      <c r="K65" s="148" t="s">
        <v>21</v>
      </c>
      <c r="L65" s="44"/>
      <c r="M65" s="43"/>
      <c r="N65" s="43"/>
      <c r="O65" s="43"/>
      <c r="P65" s="43"/>
      <c r="Q65" s="310" t="s">
        <v>29</v>
      </c>
      <c r="R65" s="311"/>
      <c r="S65" s="311"/>
      <c r="T65" s="117" t="str">
        <f>IFERROR(E65+G65+I65+K65,"?")</f>
        <v>?</v>
      </c>
      <c r="U65" s="13"/>
      <c r="V65" s="1"/>
    </row>
    <row r="66" spans="1:22" ht="18.75" customHeight="1" x14ac:dyDescent="0.25">
      <c r="A66" s="13"/>
      <c r="B66" s="307"/>
      <c r="C66" s="392"/>
      <c r="D66" s="247" t="str">
        <f>START!$C$30</f>
        <v>Standing Calve Raises</v>
      </c>
      <c r="E66" s="247">
        <v>12</v>
      </c>
      <c r="F66" s="44"/>
      <c r="G66" s="247">
        <v>12</v>
      </c>
      <c r="H66" s="44"/>
      <c r="I66" s="247">
        <v>12</v>
      </c>
      <c r="J66" s="44"/>
      <c r="K66" s="148" t="s">
        <v>21</v>
      </c>
      <c r="L66" s="44"/>
      <c r="M66" s="43"/>
      <c r="N66" s="43"/>
      <c r="O66" s="43"/>
      <c r="P66" s="43"/>
      <c r="Q66" s="310" t="s">
        <v>30</v>
      </c>
      <c r="R66" s="311"/>
      <c r="S66" s="311"/>
      <c r="T66" s="117" t="str">
        <f>IFERROR(E66+G66+I66+K66,"?")</f>
        <v>?</v>
      </c>
      <c r="U66" s="13"/>
      <c r="V66" s="1"/>
    </row>
    <row r="67" spans="1:22" ht="18.75" customHeight="1" thickBot="1" x14ac:dyDescent="0.3">
      <c r="A67" s="13"/>
      <c r="B67" s="307"/>
      <c r="C67" s="393"/>
      <c r="D67" s="249"/>
      <c r="E67" s="249"/>
      <c r="F67" s="249"/>
      <c r="G67" s="249"/>
      <c r="H67" s="249"/>
      <c r="I67" s="249"/>
      <c r="J67" s="249"/>
      <c r="K67" s="249"/>
      <c r="L67" s="249"/>
      <c r="M67" s="53"/>
      <c r="N67" s="53"/>
      <c r="O67" s="53"/>
      <c r="P67" s="53"/>
      <c r="Q67" s="312"/>
      <c r="R67" s="313"/>
      <c r="S67" s="313"/>
      <c r="T67" s="118"/>
      <c r="U67" s="13"/>
      <c r="V67" s="1"/>
    </row>
    <row r="68" spans="1:22" ht="18.75" customHeight="1" x14ac:dyDescent="0.25">
      <c r="A68" s="13"/>
      <c r="B68" s="307"/>
      <c r="C68" s="344" t="s">
        <v>31</v>
      </c>
      <c r="D68" s="345"/>
      <c r="E68" s="345"/>
      <c r="F68" s="345"/>
      <c r="G68" s="345"/>
      <c r="H68" s="345"/>
      <c r="I68" s="345"/>
      <c r="J68" s="345"/>
      <c r="K68" s="345"/>
      <c r="L68" s="345"/>
      <c r="M68" s="345"/>
      <c r="N68" s="345"/>
      <c r="O68" s="345"/>
      <c r="P68" s="345"/>
      <c r="Q68" s="345"/>
      <c r="R68" s="345"/>
      <c r="S68" s="345"/>
      <c r="T68" s="346"/>
      <c r="U68" s="13"/>
      <c r="V68" s="1"/>
    </row>
    <row r="69" spans="1:22" ht="18.75" customHeight="1" thickBot="1" x14ac:dyDescent="0.3">
      <c r="A69" s="13"/>
      <c r="B69" s="307"/>
      <c r="C69" s="341"/>
      <c r="D69" s="342"/>
      <c r="E69" s="342"/>
      <c r="F69" s="342"/>
      <c r="G69" s="342"/>
      <c r="H69" s="342"/>
      <c r="I69" s="342"/>
      <c r="J69" s="342"/>
      <c r="K69" s="342"/>
      <c r="L69" s="342"/>
      <c r="M69" s="342"/>
      <c r="N69" s="342"/>
      <c r="O69" s="342"/>
      <c r="P69" s="342"/>
      <c r="Q69" s="342"/>
      <c r="R69" s="342"/>
      <c r="S69" s="342"/>
      <c r="T69" s="343"/>
      <c r="U69" s="13"/>
      <c r="V69" s="1"/>
    </row>
    <row r="70" spans="1:22" ht="18.75" customHeight="1" x14ac:dyDescent="0.25">
      <c r="A70" s="13"/>
      <c r="B70" s="307"/>
      <c r="C70" s="347" t="s">
        <v>32</v>
      </c>
      <c r="D70" s="253" t="str">
        <f>D17</f>
        <v>Seated OHP</v>
      </c>
      <c r="E70" s="253">
        <f>$G$7</f>
        <v>6</v>
      </c>
      <c r="F70" s="253">
        <f>MROUND($C$7*$H$7,$C$9)</f>
        <v>45</v>
      </c>
      <c r="G70" s="253">
        <f>$I$7</f>
        <v>6</v>
      </c>
      <c r="H70" s="253">
        <f>MROUND($C$7*$J$7,$C$9)</f>
        <v>45</v>
      </c>
      <c r="I70" s="253">
        <f>$K$7</f>
        <v>6</v>
      </c>
      <c r="J70" s="253">
        <f>MROUND($C$7*$L$7,$C$9)</f>
        <v>50</v>
      </c>
      <c r="K70" s="253">
        <f>$M$7</f>
        <v>6</v>
      </c>
      <c r="L70" s="253">
        <f>MROUND($C$7*$N$7,$C$9)</f>
        <v>50</v>
      </c>
      <c r="M70" s="48"/>
      <c r="N70" s="48"/>
      <c r="O70" s="48"/>
      <c r="P70" s="48"/>
      <c r="Q70" s="350"/>
      <c r="R70" s="394"/>
      <c r="S70" s="394"/>
      <c r="T70" s="351"/>
      <c r="U70" s="13"/>
      <c r="V70" s="1"/>
    </row>
    <row r="71" spans="1:22" ht="18.75" customHeight="1" x14ac:dyDescent="0.25">
      <c r="A71" s="13"/>
      <c r="B71" s="307"/>
      <c r="C71" s="363"/>
      <c r="D71" s="245" t="str">
        <f>START!$C$11</f>
        <v>Incline Bench Press</v>
      </c>
      <c r="E71" s="245">
        <f>$G$4</f>
        <v>10</v>
      </c>
      <c r="F71" s="245">
        <f>IF(D35="Bench Press",MROUND($C$4*$H$6,$C$9),MROUND($C$4*$H$6*85%,$C$9))</f>
        <v>50</v>
      </c>
      <c r="G71" s="245">
        <f>$I$4</f>
        <v>10</v>
      </c>
      <c r="H71" s="245">
        <f>IF(D35="Bench Press",MROUND($C$4*$J$6,$C$9),MROUND($C$4*$J$6*85%,$C$9))</f>
        <v>50</v>
      </c>
      <c r="I71" s="245">
        <f>$K$4</f>
        <v>10</v>
      </c>
      <c r="J71" s="245">
        <f>IF(D35="Bench Press",MROUND($C$4*$L$6,$C$9),MROUND($C$4*$L$6*85%,$C$9))</f>
        <v>50</v>
      </c>
      <c r="K71" s="43"/>
      <c r="L71" s="43"/>
      <c r="M71" s="43"/>
      <c r="N71" s="43"/>
      <c r="O71" s="43"/>
      <c r="P71" s="43"/>
      <c r="Q71" s="395"/>
      <c r="R71" s="396"/>
      <c r="S71" s="396"/>
      <c r="T71" s="397"/>
      <c r="U71" s="13"/>
      <c r="V71" s="1"/>
    </row>
    <row r="72" spans="1:22" ht="18.75" customHeight="1" x14ac:dyDescent="0.25">
      <c r="A72" s="13"/>
      <c r="B72" s="307"/>
      <c r="C72" s="363"/>
      <c r="D72" s="245" t="str">
        <f>START!$C$15</f>
        <v>Lateral Dumbbell Raise</v>
      </c>
      <c r="E72" s="245">
        <v>10</v>
      </c>
      <c r="F72" s="44"/>
      <c r="G72" s="245">
        <v>10</v>
      </c>
      <c r="H72" s="44"/>
      <c r="I72" s="245">
        <v>10</v>
      </c>
      <c r="J72" s="44"/>
      <c r="K72" s="148" t="s">
        <v>19</v>
      </c>
      <c r="L72" s="44"/>
      <c r="M72" s="43"/>
      <c r="N72" s="43"/>
      <c r="O72" s="43"/>
      <c r="P72" s="43"/>
      <c r="Q72" s="295" t="s">
        <v>18</v>
      </c>
      <c r="R72" s="296"/>
      <c r="S72" s="296"/>
      <c r="T72" s="256" t="str">
        <f>IFERROR(E71+G71+I71+E73+G73+I73+K73,"?")</f>
        <v>?</v>
      </c>
      <c r="U72" s="13"/>
      <c r="V72" s="1"/>
    </row>
    <row r="73" spans="1:22" ht="18.75" customHeight="1" x14ac:dyDescent="0.25">
      <c r="A73" s="13"/>
      <c r="B73" s="307"/>
      <c r="C73" s="363"/>
      <c r="D73" s="245" t="str">
        <f>START!$C$12</f>
        <v>Cable Crossovers</v>
      </c>
      <c r="E73" s="245">
        <v>12</v>
      </c>
      <c r="F73" s="44"/>
      <c r="G73" s="245">
        <v>12</v>
      </c>
      <c r="H73" s="44"/>
      <c r="I73" s="245">
        <v>12</v>
      </c>
      <c r="J73" s="44"/>
      <c r="K73" s="148" t="s">
        <v>21</v>
      </c>
      <c r="L73" s="44"/>
      <c r="M73" s="43"/>
      <c r="N73" s="43"/>
      <c r="O73" s="43"/>
      <c r="P73" s="43"/>
      <c r="Q73" s="295" t="s">
        <v>20</v>
      </c>
      <c r="R73" s="296"/>
      <c r="S73" s="296"/>
      <c r="T73" s="256" t="str">
        <f>IFERROR(E70+G70+I70+E72+G72+I72+K72,"?")</f>
        <v>?</v>
      </c>
      <c r="U73" s="13"/>
      <c r="V73" s="1"/>
    </row>
    <row r="74" spans="1:22" ht="18.75" customHeight="1" thickBot="1" x14ac:dyDescent="0.3">
      <c r="A74" s="13"/>
      <c r="B74" s="307"/>
      <c r="C74" s="364"/>
      <c r="D74" s="252" t="str">
        <f>START!$C$13</f>
        <v>Dips</v>
      </c>
      <c r="E74" s="252">
        <v>12</v>
      </c>
      <c r="F74" s="52"/>
      <c r="G74" s="252">
        <v>12</v>
      </c>
      <c r="H74" s="52"/>
      <c r="I74" s="252">
        <v>12</v>
      </c>
      <c r="J74" s="52"/>
      <c r="K74" s="149" t="s">
        <v>21</v>
      </c>
      <c r="L74" s="52"/>
      <c r="M74" s="53"/>
      <c r="N74" s="53"/>
      <c r="O74" s="53"/>
      <c r="P74" s="53"/>
      <c r="Q74" s="354" t="s">
        <v>22</v>
      </c>
      <c r="R74" s="355"/>
      <c r="S74" s="355"/>
      <c r="T74" s="115" t="str">
        <f>IFERROR(E74+G74+I74+K74,"?")</f>
        <v>?</v>
      </c>
      <c r="U74" s="13"/>
      <c r="V74" s="1"/>
    </row>
    <row r="75" spans="1:22" ht="18.75" customHeight="1" x14ac:dyDescent="0.25">
      <c r="A75" s="13"/>
      <c r="B75" s="307"/>
      <c r="C75" s="297" t="s">
        <v>191</v>
      </c>
      <c r="D75" s="137" t="str">
        <f>START!$F$11</f>
        <v>Deadlift</v>
      </c>
      <c r="E75" s="137">
        <f>$G$7</f>
        <v>6</v>
      </c>
      <c r="F75" s="137">
        <f>MROUND($C$6*$H$7,$C$9)</f>
        <v>95</v>
      </c>
      <c r="G75" s="137">
        <f>$I$7</f>
        <v>6</v>
      </c>
      <c r="H75" s="137">
        <f>MROUND($C$6*$J$7,$C$9)</f>
        <v>95</v>
      </c>
      <c r="I75" s="137">
        <f>$K$7</f>
        <v>6</v>
      </c>
      <c r="J75" s="137">
        <f>MROUND($C$6*$L$7,$C$9)</f>
        <v>105</v>
      </c>
      <c r="K75" s="137">
        <f>$M$7</f>
        <v>6</v>
      </c>
      <c r="L75" s="137">
        <f>MROUND($C$6*$N$7,$C$9)</f>
        <v>105</v>
      </c>
      <c r="M75" s="48"/>
      <c r="N75" s="48"/>
      <c r="O75" s="48"/>
      <c r="P75" s="48"/>
      <c r="Q75" s="300"/>
      <c r="R75" s="301"/>
      <c r="S75" s="301"/>
      <c r="T75" s="302"/>
      <c r="U75" s="13"/>
      <c r="V75" s="1"/>
    </row>
    <row r="76" spans="1:22" ht="18.75" customHeight="1" x14ac:dyDescent="0.25">
      <c r="A76" s="13"/>
      <c r="B76" s="307"/>
      <c r="C76" s="298"/>
      <c r="D76" s="250" t="str">
        <f>START!$C$24</f>
        <v>Barbell Shrugs</v>
      </c>
      <c r="E76" s="250">
        <v>8</v>
      </c>
      <c r="F76" s="44"/>
      <c r="G76" s="250">
        <v>8</v>
      </c>
      <c r="H76" s="44"/>
      <c r="I76" s="250">
        <v>8</v>
      </c>
      <c r="J76" s="44"/>
      <c r="K76" s="43"/>
      <c r="L76" s="43"/>
      <c r="M76" s="43"/>
      <c r="N76" s="43"/>
      <c r="O76" s="43"/>
      <c r="P76" s="43"/>
      <c r="Q76" s="303"/>
      <c r="R76" s="304"/>
      <c r="S76" s="304"/>
      <c r="T76" s="305"/>
      <c r="U76" s="13"/>
      <c r="V76" s="1"/>
    </row>
    <row r="77" spans="1:22" ht="18.75" customHeight="1" x14ac:dyDescent="0.25">
      <c r="A77" s="13"/>
      <c r="B77" s="307"/>
      <c r="C77" s="298"/>
      <c r="D77" s="250" t="str">
        <f>START!$C$18</f>
        <v>Pull-Ups</v>
      </c>
      <c r="E77" s="250">
        <v>10</v>
      </c>
      <c r="F77" s="44"/>
      <c r="G77" s="148" t="s">
        <v>19</v>
      </c>
      <c r="H77" s="44"/>
      <c r="I77" s="43"/>
      <c r="J77" s="43"/>
      <c r="K77" s="43"/>
      <c r="L77" s="43"/>
      <c r="M77" s="43"/>
      <c r="N77" s="43"/>
      <c r="O77" s="43"/>
      <c r="P77" s="43"/>
      <c r="Q77" s="316" t="s">
        <v>24</v>
      </c>
      <c r="R77" s="315"/>
      <c r="S77" s="315"/>
      <c r="T77" s="51" t="str">
        <f>IFERROR(+G78+E78+E77+G77,"?")</f>
        <v>?</v>
      </c>
      <c r="U77" s="13"/>
      <c r="V77" s="1"/>
    </row>
    <row r="78" spans="1:22" ht="18.75" customHeight="1" x14ac:dyDescent="0.25">
      <c r="A78" s="13"/>
      <c r="B78" s="307"/>
      <c r="C78" s="298"/>
      <c r="D78" s="250" t="str">
        <f>START!$C$20</f>
        <v>T-Bar Rows</v>
      </c>
      <c r="E78" s="250">
        <v>10</v>
      </c>
      <c r="F78" s="44"/>
      <c r="G78" s="148" t="s">
        <v>19</v>
      </c>
      <c r="H78" s="44"/>
      <c r="I78" s="43"/>
      <c r="J78" s="43"/>
      <c r="K78" s="43"/>
      <c r="L78" s="43"/>
      <c r="M78" s="43"/>
      <c r="N78" s="43"/>
      <c r="O78" s="43"/>
      <c r="P78" s="43"/>
      <c r="Q78" s="314" t="s">
        <v>26</v>
      </c>
      <c r="R78" s="315"/>
      <c r="S78" s="315"/>
      <c r="T78" s="51">
        <f>IFERROR(E76+G76+I76,"?")</f>
        <v>24</v>
      </c>
      <c r="U78" s="13"/>
      <c r="V78" s="1"/>
    </row>
    <row r="79" spans="1:22" ht="18.75" customHeight="1" thickBot="1" x14ac:dyDescent="0.3">
      <c r="A79" s="13"/>
      <c r="B79" s="307"/>
      <c r="C79" s="299"/>
      <c r="D79" s="243" t="str">
        <f>START!$C$22</f>
        <v>Preacher Curls</v>
      </c>
      <c r="E79" s="243">
        <v>12</v>
      </c>
      <c r="F79" s="52"/>
      <c r="G79" s="243">
        <v>12</v>
      </c>
      <c r="H79" s="52"/>
      <c r="I79" s="243">
        <v>12</v>
      </c>
      <c r="J79" s="52"/>
      <c r="K79" s="149" t="s">
        <v>21</v>
      </c>
      <c r="L79" s="52"/>
      <c r="M79" s="53"/>
      <c r="N79" s="53"/>
      <c r="O79" s="53"/>
      <c r="P79" s="53"/>
      <c r="Q79" s="293" t="s">
        <v>27</v>
      </c>
      <c r="R79" s="294"/>
      <c r="S79" s="294"/>
      <c r="T79" s="54" t="str">
        <f>IFERROR(E79+G79+I79+K79,"?")</f>
        <v>?</v>
      </c>
      <c r="U79" s="13"/>
      <c r="V79" s="1"/>
    </row>
    <row r="80" spans="1:22" ht="18.75" customHeight="1" x14ac:dyDescent="0.25">
      <c r="A80" s="13"/>
      <c r="B80" s="307"/>
      <c r="C80" s="290" t="s">
        <v>94</v>
      </c>
      <c r="D80" s="251" t="str">
        <f>D27</f>
        <v>Squat</v>
      </c>
      <c r="E80" s="251">
        <f>$G$8</f>
        <v>10</v>
      </c>
      <c r="F80" s="251">
        <f>MROUND($C$5*$H$8,$C$9)</f>
        <v>75</v>
      </c>
      <c r="G80" s="251">
        <f>$I$8</f>
        <v>10</v>
      </c>
      <c r="H80" s="251">
        <f>MROUND($C$5*$J$8,$C$9)</f>
        <v>75</v>
      </c>
      <c r="I80" s="251">
        <f>$K$8</f>
        <v>10</v>
      </c>
      <c r="J80" s="251">
        <f>MROUND($C$5*$L$8,$C$9)</f>
        <v>75</v>
      </c>
      <c r="K80" s="9"/>
      <c r="L80" s="48"/>
      <c r="M80" s="48"/>
      <c r="N80" s="48"/>
      <c r="O80" s="48"/>
      <c r="P80" s="48"/>
      <c r="Q80" s="336"/>
      <c r="R80" s="337"/>
      <c r="S80" s="337"/>
      <c r="T80" s="129"/>
      <c r="U80" s="13"/>
      <c r="V80" s="1"/>
    </row>
    <row r="81" spans="1:22" ht="18.75" customHeight="1" x14ac:dyDescent="0.25">
      <c r="A81" s="13"/>
      <c r="B81" s="307"/>
      <c r="C81" s="291"/>
      <c r="D81" s="247" t="str">
        <f>START!$C$29</f>
        <v>Stiff-Leg Deadlifts</v>
      </c>
      <c r="E81" s="247">
        <v>10</v>
      </c>
      <c r="F81" s="44"/>
      <c r="G81" s="247">
        <v>10</v>
      </c>
      <c r="H81" s="44"/>
      <c r="I81" s="148" t="s">
        <v>19</v>
      </c>
      <c r="J81" s="44"/>
      <c r="K81" s="43"/>
      <c r="L81" s="43"/>
      <c r="M81" s="43"/>
      <c r="N81" s="43"/>
      <c r="O81" s="43"/>
      <c r="P81" s="43"/>
      <c r="Q81" s="310" t="s">
        <v>28</v>
      </c>
      <c r="R81" s="311"/>
      <c r="S81" s="311"/>
      <c r="T81" s="117" t="str">
        <f>IFERROR(G82+I82+K82+E80+G80+I80+E82,"?")</f>
        <v>?</v>
      </c>
      <c r="U81" s="13"/>
      <c r="V81" s="1"/>
    </row>
    <row r="82" spans="1:22" ht="18.75" customHeight="1" x14ac:dyDescent="0.25">
      <c r="A82" s="13"/>
      <c r="B82" s="307"/>
      <c r="C82" s="291"/>
      <c r="D82" s="247" t="str">
        <f>START!$C$27</f>
        <v>Leg Extensions</v>
      </c>
      <c r="E82" s="247">
        <v>12</v>
      </c>
      <c r="F82" s="44"/>
      <c r="G82" s="247">
        <v>12</v>
      </c>
      <c r="H82" s="44"/>
      <c r="I82" s="247">
        <v>12</v>
      </c>
      <c r="J82" s="44"/>
      <c r="K82" s="148" t="s">
        <v>21</v>
      </c>
      <c r="L82" s="44"/>
      <c r="M82" s="43"/>
      <c r="N82" s="43"/>
      <c r="O82" s="43"/>
      <c r="P82" s="43"/>
      <c r="Q82" s="310" t="s">
        <v>29</v>
      </c>
      <c r="R82" s="311"/>
      <c r="S82" s="311"/>
      <c r="T82" s="117" t="str">
        <f>IFERROR(E83+G83+I83+K83+E81+G81+I81+K81,"?")</f>
        <v>?</v>
      </c>
      <c r="U82" s="13"/>
      <c r="V82" s="1"/>
    </row>
    <row r="83" spans="1:22" ht="18.75" customHeight="1" x14ac:dyDescent="0.25">
      <c r="A83" s="13"/>
      <c r="B83" s="307"/>
      <c r="C83" s="291"/>
      <c r="D83" s="247" t="str">
        <f>START!$C$28</f>
        <v>Lying Leg Curls</v>
      </c>
      <c r="E83" s="247">
        <v>12</v>
      </c>
      <c r="F83" s="44"/>
      <c r="G83" s="247">
        <v>12</v>
      </c>
      <c r="H83" s="44"/>
      <c r="I83" s="247">
        <v>12</v>
      </c>
      <c r="J83" s="45"/>
      <c r="K83" s="148" t="s">
        <v>21</v>
      </c>
      <c r="L83" s="45"/>
      <c r="M83" s="43"/>
      <c r="N83" s="43"/>
      <c r="O83" s="43"/>
      <c r="P83" s="43"/>
      <c r="Q83" s="310" t="s">
        <v>30</v>
      </c>
      <c r="R83" s="311"/>
      <c r="S83" s="311"/>
      <c r="T83" s="117" t="str">
        <f>IFERROR(E84+G84+I84+K84,"?")</f>
        <v>?</v>
      </c>
      <c r="U83" s="13"/>
      <c r="V83" s="1"/>
    </row>
    <row r="84" spans="1:22" ht="18.75" customHeight="1" thickBot="1" x14ac:dyDescent="0.3">
      <c r="A84" s="13"/>
      <c r="B84" s="307"/>
      <c r="C84" s="292"/>
      <c r="D84" s="249" t="str">
        <f>START!$C$30</f>
        <v>Standing Calve Raises</v>
      </c>
      <c r="E84" s="249">
        <v>12</v>
      </c>
      <c r="F84" s="55"/>
      <c r="G84" s="249">
        <v>12</v>
      </c>
      <c r="H84" s="55"/>
      <c r="I84" s="249">
        <v>12</v>
      </c>
      <c r="J84" s="55"/>
      <c r="K84" s="149" t="s">
        <v>21</v>
      </c>
      <c r="L84" s="55"/>
      <c r="M84" s="53"/>
      <c r="N84" s="53"/>
      <c r="O84" s="53"/>
      <c r="P84" s="53"/>
      <c r="Q84" s="248"/>
      <c r="R84" s="249"/>
      <c r="S84" s="249"/>
      <c r="T84" s="118"/>
      <c r="U84" s="13"/>
      <c r="V84" s="1"/>
    </row>
    <row r="85" spans="1:22" ht="18.75" customHeight="1" x14ac:dyDescent="0.25">
      <c r="A85" s="13"/>
      <c r="B85" s="307"/>
      <c r="C85" s="338" t="s">
        <v>31</v>
      </c>
      <c r="D85" s="339"/>
      <c r="E85" s="339"/>
      <c r="F85" s="339"/>
      <c r="G85" s="339"/>
      <c r="H85" s="339"/>
      <c r="I85" s="339"/>
      <c r="J85" s="339"/>
      <c r="K85" s="339"/>
      <c r="L85" s="339"/>
      <c r="M85" s="339"/>
      <c r="N85" s="339"/>
      <c r="O85" s="339"/>
      <c r="P85" s="339"/>
      <c r="Q85" s="339"/>
      <c r="R85" s="339"/>
      <c r="S85" s="339"/>
      <c r="T85" s="340"/>
      <c r="U85" s="13"/>
      <c r="V85" s="1"/>
    </row>
    <row r="86" spans="1:22" ht="18.75" customHeight="1" thickBot="1" x14ac:dyDescent="0.3">
      <c r="A86" s="13"/>
      <c r="B86" s="308"/>
      <c r="C86" s="341"/>
      <c r="D86" s="342"/>
      <c r="E86" s="342"/>
      <c r="F86" s="342"/>
      <c r="G86" s="342"/>
      <c r="H86" s="342"/>
      <c r="I86" s="342"/>
      <c r="J86" s="342"/>
      <c r="K86" s="342"/>
      <c r="L86" s="342"/>
      <c r="M86" s="342"/>
      <c r="N86" s="342"/>
      <c r="O86" s="342"/>
      <c r="P86" s="342"/>
      <c r="Q86" s="342"/>
      <c r="R86" s="342"/>
      <c r="S86" s="342"/>
      <c r="T86" s="343"/>
      <c r="U86" s="13"/>
      <c r="V86" s="1"/>
    </row>
    <row r="87" spans="1:22" ht="18.75" customHeight="1" thickBot="1" x14ac:dyDescent="0.35">
      <c r="A87" s="13"/>
      <c r="B87" s="57" t="s">
        <v>114</v>
      </c>
      <c r="C87" s="246" t="s">
        <v>15</v>
      </c>
      <c r="D87" s="246" t="s">
        <v>16</v>
      </c>
      <c r="E87" s="309" t="s">
        <v>0</v>
      </c>
      <c r="F87" s="309"/>
      <c r="G87" s="309" t="s">
        <v>1</v>
      </c>
      <c r="H87" s="309"/>
      <c r="I87" s="309" t="s">
        <v>2</v>
      </c>
      <c r="J87" s="309"/>
      <c r="K87" s="309" t="s">
        <v>3</v>
      </c>
      <c r="L87" s="309"/>
      <c r="M87" s="309" t="s">
        <v>4</v>
      </c>
      <c r="N87" s="309"/>
      <c r="O87" s="309" t="s">
        <v>5</v>
      </c>
      <c r="P87" s="309"/>
      <c r="Q87" s="309"/>
      <c r="R87" s="309"/>
      <c r="S87" s="309"/>
      <c r="T87" s="335"/>
      <c r="U87" s="13"/>
      <c r="V87" s="1"/>
    </row>
    <row r="88" spans="1:22" ht="18.75" customHeight="1" x14ac:dyDescent="0.25">
      <c r="A88" s="13"/>
      <c r="B88" s="306" t="s">
        <v>117</v>
      </c>
      <c r="C88" s="347" t="s">
        <v>92</v>
      </c>
      <c r="D88" s="253" t="str">
        <f>D16</f>
        <v>Bench Press</v>
      </c>
      <c r="E88" s="253">
        <f>$G$9</f>
        <v>4</v>
      </c>
      <c r="F88" s="253">
        <f>MROUND($C$4*$H$9,$C$9)</f>
        <v>80</v>
      </c>
      <c r="G88" s="253">
        <f>$I$9</f>
        <v>4</v>
      </c>
      <c r="H88" s="253">
        <f>MROUND($C$4*$J$9,$C$9)</f>
        <v>80</v>
      </c>
      <c r="I88" s="253">
        <f>$K$9</f>
        <v>4</v>
      </c>
      <c r="J88" s="253">
        <f>MROUND($C$4*$L$9,$C$9)</f>
        <v>80</v>
      </c>
      <c r="K88" s="253">
        <f>$M$9</f>
        <v>4</v>
      </c>
      <c r="L88" s="253">
        <f>MROUND($C$4*$N$9,$C$9)</f>
        <v>80</v>
      </c>
      <c r="M88" s="253">
        <f>$O$9</f>
        <v>4</v>
      </c>
      <c r="N88" s="253">
        <f>MROUND($C$4*$P$9,$C$9)</f>
        <v>80</v>
      </c>
      <c r="O88" s="48"/>
      <c r="P88" s="48"/>
      <c r="Q88" s="120"/>
      <c r="R88" s="121"/>
      <c r="S88" s="121"/>
      <c r="T88" s="122"/>
      <c r="U88" s="13"/>
      <c r="V88" s="1"/>
    </row>
    <row r="89" spans="1:22" ht="18.75" customHeight="1" x14ac:dyDescent="0.25">
      <c r="A89" s="13"/>
      <c r="B89" s="307"/>
      <c r="C89" s="348"/>
      <c r="D89" s="245" t="str">
        <f>D17</f>
        <v>Seated OHP</v>
      </c>
      <c r="E89" s="245">
        <f>$G$10</f>
        <v>10</v>
      </c>
      <c r="F89" s="245">
        <f>MROUND($C$7*$H$10,$C$9)</f>
        <v>35</v>
      </c>
      <c r="G89" s="245">
        <f>$I$10</f>
        <v>10</v>
      </c>
      <c r="H89" s="245">
        <f>MROUND($C$7*$J$10,$C$9)</f>
        <v>35</v>
      </c>
      <c r="I89" s="245">
        <f>$K$10</f>
        <v>10</v>
      </c>
      <c r="J89" s="245">
        <f>MROUND($C$7*$L$10,$C$9)</f>
        <v>35</v>
      </c>
      <c r="K89" s="43"/>
      <c r="L89" s="43"/>
      <c r="M89" s="43"/>
      <c r="N89" s="43"/>
      <c r="O89" s="43"/>
      <c r="P89" s="43"/>
      <c r="Q89" s="123"/>
      <c r="R89" s="124"/>
      <c r="S89" s="124"/>
      <c r="T89" s="125"/>
      <c r="U89" s="13"/>
      <c r="V89" s="1"/>
    </row>
    <row r="90" spans="1:22" ht="18.75" customHeight="1" x14ac:dyDescent="0.25">
      <c r="A90" s="13"/>
      <c r="B90" s="307"/>
      <c r="C90" s="348"/>
      <c r="D90" s="245" t="str">
        <f>D54</f>
        <v>Dumbbell Bench Press</v>
      </c>
      <c r="E90" s="245">
        <v>8</v>
      </c>
      <c r="F90" s="44"/>
      <c r="G90" s="245">
        <v>8</v>
      </c>
      <c r="H90" s="44"/>
      <c r="I90" s="245">
        <v>8</v>
      </c>
      <c r="J90" s="44"/>
      <c r="K90" s="245">
        <v>8</v>
      </c>
      <c r="L90" s="44"/>
      <c r="M90" s="43"/>
      <c r="N90" s="43"/>
      <c r="O90" s="43"/>
      <c r="P90" s="43"/>
      <c r="Q90" s="295"/>
      <c r="R90" s="296"/>
      <c r="S90" s="296"/>
      <c r="T90" s="398"/>
      <c r="U90" s="13"/>
      <c r="V90" s="1"/>
    </row>
    <row r="91" spans="1:22" ht="18.75" customHeight="1" x14ac:dyDescent="0.25">
      <c r="A91" s="13"/>
      <c r="B91" s="307"/>
      <c r="C91" s="348"/>
      <c r="D91" s="245" t="str">
        <f>D55</f>
        <v>Lateral Cable Raise</v>
      </c>
      <c r="E91" s="245">
        <v>10</v>
      </c>
      <c r="F91" s="44"/>
      <c r="G91" s="245">
        <v>10</v>
      </c>
      <c r="H91" s="44"/>
      <c r="I91" s="148" t="s">
        <v>19</v>
      </c>
      <c r="J91" s="44"/>
      <c r="K91" s="43"/>
      <c r="L91" s="43"/>
      <c r="M91" s="43"/>
      <c r="N91" s="43"/>
      <c r="O91" s="43"/>
      <c r="P91" s="43"/>
      <c r="Q91" s="295" t="s">
        <v>18</v>
      </c>
      <c r="R91" s="296"/>
      <c r="S91" s="296"/>
      <c r="T91" s="256">
        <f>IFERROR(E88+G88+I88+E90+G90+I90+K90,"?")</f>
        <v>44</v>
      </c>
      <c r="U91" s="13"/>
      <c r="V91" s="1"/>
    </row>
    <row r="92" spans="1:22" ht="18.75" customHeight="1" x14ac:dyDescent="0.25">
      <c r="A92" s="13"/>
      <c r="B92" s="307"/>
      <c r="C92" s="348"/>
      <c r="D92" s="245" t="str">
        <f>D56</f>
        <v>Cable Rear Lateral Raise</v>
      </c>
      <c r="E92" s="245">
        <v>12</v>
      </c>
      <c r="F92" s="45"/>
      <c r="G92" s="245">
        <v>12</v>
      </c>
      <c r="H92" s="45"/>
      <c r="I92" s="148" t="s">
        <v>21</v>
      </c>
      <c r="J92" s="45"/>
      <c r="K92" s="43"/>
      <c r="L92" s="43"/>
      <c r="M92" s="43"/>
      <c r="N92" s="43"/>
      <c r="O92" s="43"/>
      <c r="P92" s="43"/>
      <c r="Q92" s="295" t="s">
        <v>20</v>
      </c>
      <c r="R92" s="296"/>
      <c r="S92" s="296"/>
      <c r="T92" s="256" t="str">
        <f>IFERROR(E89+G89+I89+E91+G91+I91+E92+G92+I92,"?")</f>
        <v>?</v>
      </c>
      <c r="U92" s="13"/>
      <c r="V92" s="1"/>
    </row>
    <row r="93" spans="1:22" ht="18.75" customHeight="1" thickBot="1" x14ac:dyDescent="0.3">
      <c r="A93" s="13"/>
      <c r="B93" s="307"/>
      <c r="C93" s="349"/>
      <c r="D93" s="252" t="str">
        <f t="shared" ref="D93" si="2">D57</f>
        <v>Cable Tricep Extensions</v>
      </c>
      <c r="E93" s="252">
        <v>12</v>
      </c>
      <c r="F93" s="55"/>
      <c r="G93" s="252">
        <v>12</v>
      </c>
      <c r="H93" s="55"/>
      <c r="I93" s="252">
        <v>12</v>
      </c>
      <c r="J93" s="55"/>
      <c r="K93" s="149" t="s">
        <v>21</v>
      </c>
      <c r="L93" s="55"/>
      <c r="M93" s="53"/>
      <c r="N93" s="53"/>
      <c r="O93" s="53"/>
      <c r="P93" s="53"/>
      <c r="Q93" s="354" t="s">
        <v>22</v>
      </c>
      <c r="R93" s="355"/>
      <c r="S93" s="355"/>
      <c r="T93" s="115" t="str">
        <f>IFERROR(E93+G93+I93+K93,"?")</f>
        <v>?</v>
      </c>
      <c r="U93" s="13"/>
      <c r="V93" s="1"/>
    </row>
    <row r="94" spans="1:22" ht="18.75" customHeight="1" x14ac:dyDescent="0.25">
      <c r="A94" s="13"/>
      <c r="B94" s="307"/>
      <c r="C94" s="297" t="s">
        <v>190</v>
      </c>
      <c r="D94" s="98" t="s">
        <v>23</v>
      </c>
      <c r="E94" s="137">
        <v>10</v>
      </c>
      <c r="F94" s="47"/>
      <c r="G94" s="137">
        <v>10</v>
      </c>
      <c r="H94" s="47"/>
      <c r="I94" s="137">
        <v>10</v>
      </c>
      <c r="J94" s="47"/>
      <c r="K94" s="48"/>
      <c r="L94" s="48"/>
      <c r="M94" s="48"/>
      <c r="N94" s="48"/>
      <c r="O94" s="48"/>
      <c r="P94" s="48"/>
      <c r="Q94" s="136"/>
      <c r="R94" s="137"/>
      <c r="S94" s="137"/>
      <c r="T94" s="49"/>
      <c r="U94" s="13"/>
      <c r="V94" s="1"/>
    </row>
    <row r="95" spans="1:22" ht="18.75" customHeight="1" x14ac:dyDescent="0.25">
      <c r="A95" s="13"/>
      <c r="B95" s="307"/>
      <c r="C95" s="298"/>
      <c r="D95" s="250" t="str">
        <f>START!$C$19</f>
        <v>Lat Pulldowns</v>
      </c>
      <c r="E95" s="250">
        <v>12</v>
      </c>
      <c r="F95" s="50"/>
      <c r="G95" s="250">
        <v>12</v>
      </c>
      <c r="H95" s="50"/>
      <c r="I95" s="250">
        <v>12</v>
      </c>
      <c r="J95" s="50"/>
      <c r="K95" s="148" t="s">
        <v>21</v>
      </c>
      <c r="L95" s="50"/>
      <c r="M95" s="43"/>
      <c r="N95" s="43"/>
      <c r="O95" s="43"/>
      <c r="P95" s="43"/>
      <c r="Q95" s="314" t="s">
        <v>24</v>
      </c>
      <c r="R95" s="315"/>
      <c r="S95" s="315"/>
      <c r="T95" s="51" t="str">
        <f>IFERROR(G95+I95+K95+E95+E96+G96+I96+K96,"?")</f>
        <v>?</v>
      </c>
      <c r="U95" s="13"/>
      <c r="V95" s="1"/>
    </row>
    <row r="96" spans="1:22" ht="18.75" customHeight="1" x14ac:dyDescent="0.25">
      <c r="A96" s="13"/>
      <c r="B96" s="307"/>
      <c r="C96" s="298"/>
      <c r="D96" s="250" t="str">
        <f>START!$C$21</f>
        <v>Machine Rows</v>
      </c>
      <c r="E96" s="250">
        <v>12</v>
      </c>
      <c r="F96" s="50"/>
      <c r="G96" s="250">
        <v>12</v>
      </c>
      <c r="H96" s="50"/>
      <c r="I96" s="250">
        <v>12</v>
      </c>
      <c r="J96" s="50"/>
      <c r="K96" s="148" t="s">
        <v>21</v>
      </c>
      <c r="L96" s="50"/>
      <c r="M96" s="43"/>
      <c r="N96" s="43"/>
      <c r="O96" s="43"/>
      <c r="P96" s="43"/>
      <c r="Q96" s="314" t="s">
        <v>25</v>
      </c>
      <c r="R96" s="315"/>
      <c r="S96" s="315"/>
      <c r="T96" s="51">
        <f>IFERROR(G94+I94+K94+E94,"?")</f>
        <v>30</v>
      </c>
      <c r="U96" s="13"/>
      <c r="V96" s="1"/>
    </row>
    <row r="97" spans="1:22" ht="18.75" customHeight="1" x14ac:dyDescent="0.25">
      <c r="A97" s="13"/>
      <c r="B97" s="307"/>
      <c r="C97" s="298"/>
      <c r="D97" s="250" t="str">
        <f>START!$C$25</f>
        <v>Dumbbell Shrugs</v>
      </c>
      <c r="E97" s="250">
        <v>12</v>
      </c>
      <c r="F97" s="50"/>
      <c r="G97" s="250">
        <v>12</v>
      </c>
      <c r="H97" s="50"/>
      <c r="I97" s="250">
        <v>12</v>
      </c>
      <c r="J97" s="50"/>
      <c r="K97" s="148" t="s">
        <v>21</v>
      </c>
      <c r="L97" s="50"/>
      <c r="M97" s="43"/>
      <c r="N97" s="43"/>
      <c r="O97" s="43"/>
      <c r="P97" s="43"/>
      <c r="Q97" s="314" t="s">
        <v>26</v>
      </c>
      <c r="R97" s="315"/>
      <c r="S97" s="315"/>
      <c r="T97" s="51" t="str">
        <f>IFERROR(E97+G97+I97+K97,"?")</f>
        <v>?</v>
      </c>
      <c r="U97" s="13"/>
      <c r="V97" s="1"/>
    </row>
    <row r="98" spans="1:22" ht="18.75" customHeight="1" thickBot="1" x14ac:dyDescent="0.3">
      <c r="A98" s="13"/>
      <c r="B98" s="307"/>
      <c r="C98" s="299"/>
      <c r="D98" s="243" t="str">
        <f>START!$C$23</f>
        <v>Dumbbell Curls</v>
      </c>
      <c r="E98" s="243">
        <v>12</v>
      </c>
      <c r="F98" s="52"/>
      <c r="G98" s="243">
        <v>12</v>
      </c>
      <c r="H98" s="52"/>
      <c r="I98" s="243">
        <v>12</v>
      </c>
      <c r="J98" s="52"/>
      <c r="K98" s="149" t="s">
        <v>21</v>
      </c>
      <c r="L98" s="52"/>
      <c r="M98" s="53"/>
      <c r="N98" s="53"/>
      <c r="O98" s="53"/>
      <c r="P98" s="53"/>
      <c r="Q98" s="293" t="s">
        <v>27</v>
      </c>
      <c r="R98" s="294"/>
      <c r="S98" s="294"/>
      <c r="T98" s="54" t="str">
        <f>IFERROR(E98+G98+I98+K98,"?")</f>
        <v>?</v>
      </c>
      <c r="U98" s="13"/>
      <c r="V98" s="1"/>
    </row>
    <row r="99" spans="1:22" ht="18.75" customHeight="1" x14ac:dyDescent="0.25">
      <c r="A99" s="13"/>
      <c r="B99" s="307"/>
      <c r="C99" s="290" t="s">
        <v>93</v>
      </c>
      <c r="D99" s="251" t="str">
        <f>D27</f>
        <v>Squat</v>
      </c>
      <c r="E99" s="251">
        <f>$G$9</f>
        <v>4</v>
      </c>
      <c r="F99" s="251">
        <f>MROUND($C$5*$H$9,$C$9)</f>
        <v>105</v>
      </c>
      <c r="G99" s="251">
        <f>$I$9</f>
        <v>4</v>
      </c>
      <c r="H99" s="251">
        <f>MROUND($C$5*$J$9,$C$9)</f>
        <v>105</v>
      </c>
      <c r="I99" s="251">
        <f>$K$9</f>
        <v>4</v>
      </c>
      <c r="J99" s="251">
        <f>MROUND($C$5*$L$9,$C$9)</f>
        <v>105</v>
      </c>
      <c r="K99" s="251">
        <f>$M$9</f>
        <v>4</v>
      </c>
      <c r="L99" s="251">
        <f>MROUND($C$5*$N$9,$C$9)</f>
        <v>105</v>
      </c>
      <c r="M99" s="251">
        <f>$O$9</f>
        <v>4</v>
      </c>
      <c r="N99" s="251">
        <f>MROUND($C$5*$P$9,$C$9)</f>
        <v>105</v>
      </c>
      <c r="O99" s="48"/>
      <c r="P99" s="48"/>
      <c r="Q99" s="130"/>
      <c r="R99" s="131"/>
      <c r="S99" s="131"/>
      <c r="T99" s="132"/>
      <c r="U99" s="13"/>
      <c r="V99" s="1"/>
    </row>
    <row r="100" spans="1:22" ht="18.75" customHeight="1" x14ac:dyDescent="0.25">
      <c r="A100" s="13"/>
      <c r="B100" s="307"/>
      <c r="C100" s="291"/>
      <c r="D100" s="247" t="str">
        <f>START!$C$26</f>
        <v>Leg Press</v>
      </c>
      <c r="E100" s="247">
        <v>10</v>
      </c>
      <c r="F100" s="44"/>
      <c r="G100" s="247">
        <v>10</v>
      </c>
      <c r="H100" s="44"/>
      <c r="I100" s="148" t="s">
        <v>19</v>
      </c>
      <c r="J100" s="44"/>
      <c r="K100" s="43"/>
      <c r="L100" s="43"/>
      <c r="M100" s="43"/>
      <c r="N100" s="43"/>
      <c r="O100" s="43"/>
      <c r="P100" s="43"/>
      <c r="Q100" s="179"/>
      <c r="R100" s="180"/>
      <c r="S100" s="180"/>
      <c r="T100" s="181"/>
      <c r="U100" s="13"/>
      <c r="V100" s="1"/>
    </row>
    <row r="101" spans="1:22" ht="18.75" customHeight="1" x14ac:dyDescent="0.25">
      <c r="A101" s="13"/>
      <c r="B101" s="307"/>
      <c r="C101" s="291"/>
      <c r="D101" s="247" t="str">
        <f>START!$C$28</f>
        <v>Lying Leg Curls</v>
      </c>
      <c r="E101" s="247">
        <v>12</v>
      </c>
      <c r="F101" s="44"/>
      <c r="G101" s="247">
        <v>12</v>
      </c>
      <c r="H101" s="44"/>
      <c r="I101" s="247">
        <v>12</v>
      </c>
      <c r="J101" s="44"/>
      <c r="K101" s="148" t="s">
        <v>21</v>
      </c>
      <c r="L101" s="44"/>
      <c r="M101" s="43"/>
      <c r="N101" s="43"/>
      <c r="O101" s="43"/>
      <c r="P101" s="43"/>
      <c r="Q101" s="310" t="s">
        <v>28</v>
      </c>
      <c r="R101" s="311"/>
      <c r="S101" s="311"/>
      <c r="T101" s="117" t="str">
        <f>IFERROR(E99+G99+I99+E100+G100+I100,"?")</f>
        <v>?</v>
      </c>
      <c r="U101" s="13"/>
      <c r="V101" s="1"/>
    </row>
    <row r="102" spans="1:22" ht="18.75" customHeight="1" x14ac:dyDescent="0.25">
      <c r="A102" s="13"/>
      <c r="B102" s="307"/>
      <c r="C102" s="291"/>
      <c r="D102" s="247" t="str">
        <f>START!$C$30</f>
        <v>Standing Calve Raises</v>
      </c>
      <c r="E102" s="247">
        <v>12</v>
      </c>
      <c r="F102" s="44"/>
      <c r="G102" s="247">
        <v>12</v>
      </c>
      <c r="H102" s="44"/>
      <c r="I102" s="247">
        <v>12</v>
      </c>
      <c r="J102" s="44"/>
      <c r="K102" s="148" t="s">
        <v>21</v>
      </c>
      <c r="L102" s="44"/>
      <c r="M102" s="43"/>
      <c r="N102" s="43"/>
      <c r="O102" s="43"/>
      <c r="P102" s="43"/>
      <c r="Q102" s="310" t="s">
        <v>29</v>
      </c>
      <c r="R102" s="311"/>
      <c r="S102" s="311"/>
      <c r="T102" s="117" t="str">
        <f>IFERROR(E101+G101+I101+K101,"?")</f>
        <v>?</v>
      </c>
      <c r="U102" s="13"/>
      <c r="V102" s="1"/>
    </row>
    <row r="103" spans="1:22" ht="18.75" customHeight="1" thickBot="1" x14ac:dyDescent="0.3">
      <c r="A103" s="13"/>
      <c r="B103" s="307"/>
      <c r="C103" s="292"/>
      <c r="D103" s="249"/>
      <c r="E103" s="249"/>
      <c r="F103" s="249"/>
      <c r="G103" s="249"/>
      <c r="H103" s="249"/>
      <c r="I103" s="249"/>
      <c r="J103" s="249"/>
      <c r="K103" s="249"/>
      <c r="L103" s="249"/>
      <c r="M103" s="53"/>
      <c r="N103" s="53"/>
      <c r="O103" s="53"/>
      <c r="P103" s="53"/>
      <c r="Q103" s="312" t="s">
        <v>30</v>
      </c>
      <c r="R103" s="313"/>
      <c r="S103" s="313"/>
      <c r="T103" s="118" t="str">
        <f>IFERROR(E102+G102+I102+K102,"?")</f>
        <v>?</v>
      </c>
      <c r="U103" s="13"/>
      <c r="V103" s="1"/>
    </row>
    <row r="104" spans="1:22" ht="18.75" customHeight="1" x14ac:dyDescent="0.25">
      <c r="A104" s="13"/>
      <c r="B104" s="307"/>
      <c r="C104" s="345" t="s">
        <v>31</v>
      </c>
      <c r="D104" s="345"/>
      <c r="E104" s="345"/>
      <c r="F104" s="345"/>
      <c r="G104" s="345"/>
      <c r="H104" s="345"/>
      <c r="I104" s="345"/>
      <c r="J104" s="345"/>
      <c r="K104" s="345"/>
      <c r="L104" s="345"/>
      <c r="M104" s="345"/>
      <c r="N104" s="345"/>
      <c r="O104" s="345"/>
      <c r="P104" s="345"/>
      <c r="Q104" s="345"/>
      <c r="R104" s="345"/>
      <c r="S104" s="345"/>
      <c r="T104" s="346"/>
      <c r="U104" s="13"/>
      <c r="V104" s="1"/>
    </row>
    <row r="105" spans="1:22" ht="18.75" customHeight="1" thickBot="1" x14ac:dyDescent="0.3">
      <c r="A105" s="13"/>
      <c r="B105" s="307"/>
      <c r="C105" s="345"/>
      <c r="D105" s="345"/>
      <c r="E105" s="345"/>
      <c r="F105" s="345"/>
      <c r="G105" s="345"/>
      <c r="H105" s="345"/>
      <c r="I105" s="345"/>
      <c r="J105" s="345"/>
      <c r="K105" s="345"/>
      <c r="L105" s="345"/>
      <c r="M105" s="345"/>
      <c r="N105" s="345"/>
      <c r="O105" s="345"/>
      <c r="P105" s="345"/>
      <c r="Q105" s="345"/>
      <c r="R105" s="345"/>
      <c r="S105" s="345"/>
      <c r="T105" s="346"/>
      <c r="U105" s="13"/>
      <c r="V105" s="1"/>
    </row>
    <row r="106" spans="1:22" ht="18.75" customHeight="1" x14ac:dyDescent="0.25">
      <c r="A106" s="13"/>
      <c r="B106" s="307"/>
      <c r="C106" s="347" t="s">
        <v>32</v>
      </c>
      <c r="D106" s="253" t="str">
        <f>D17</f>
        <v>Seated OHP</v>
      </c>
      <c r="E106" s="253">
        <f>$G$9</f>
        <v>4</v>
      </c>
      <c r="F106" s="253">
        <f>MROUND($C$7*$H$9,$C$9)</f>
        <v>50</v>
      </c>
      <c r="G106" s="253">
        <f>$I$9</f>
        <v>4</v>
      </c>
      <c r="H106" s="253">
        <f>MROUND($C$7*$J$9,$C$9)</f>
        <v>50</v>
      </c>
      <c r="I106" s="253">
        <f>$K$9</f>
        <v>4</v>
      </c>
      <c r="J106" s="253">
        <f>MROUND($C$7*$L$9,$C$9)</f>
        <v>50</v>
      </c>
      <c r="K106" s="253">
        <f>$M$9</f>
        <v>4</v>
      </c>
      <c r="L106" s="253">
        <f>MROUND($C$7*$N$9,$C$9)</f>
        <v>50</v>
      </c>
      <c r="M106" s="253">
        <f>$O$9</f>
        <v>4</v>
      </c>
      <c r="N106" s="253">
        <f>MROUND($C$7*$P$9,$C$9)</f>
        <v>50</v>
      </c>
      <c r="O106" s="48"/>
      <c r="P106" s="48"/>
      <c r="Q106" s="120"/>
      <c r="R106" s="121"/>
      <c r="S106" s="121"/>
      <c r="T106" s="122"/>
      <c r="U106" s="13"/>
      <c r="V106" s="1"/>
    </row>
    <row r="107" spans="1:22" ht="18.75" customHeight="1" x14ac:dyDescent="0.25">
      <c r="A107" s="13"/>
      <c r="B107" s="307"/>
      <c r="C107" s="363"/>
      <c r="D107" s="245" t="str">
        <f>START!$C$11</f>
        <v>Incline Bench Press</v>
      </c>
      <c r="E107" s="245">
        <f>$G$4</f>
        <v>10</v>
      </c>
      <c r="F107" s="245">
        <f>IF(D35="Bench Press",MROUND($C$4*$H$8,$C$9),MROUND($C$4*$H$8*85%,$C$9))</f>
        <v>50</v>
      </c>
      <c r="G107" s="245">
        <f>$I$4</f>
        <v>10</v>
      </c>
      <c r="H107" s="245">
        <f>IF(D35="Bench Press",MROUND($C$4*$J$8,$C$9),MROUND($C$4*$J$8*85%,$C$9))</f>
        <v>50</v>
      </c>
      <c r="I107" s="245">
        <f>$K$4</f>
        <v>10</v>
      </c>
      <c r="J107" s="245">
        <f>IF(D35="Bench Press",MROUND($C$4*$L$8,$C$9),MROUND($C$4*$L$8*85%,$C$9))</f>
        <v>50</v>
      </c>
      <c r="K107" s="43"/>
      <c r="L107" s="43"/>
      <c r="M107" s="43"/>
      <c r="N107" s="43"/>
      <c r="O107" s="43"/>
      <c r="P107" s="43"/>
      <c r="Q107" s="123"/>
      <c r="R107" s="124"/>
      <c r="S107" s="124"/>
      <c r="T107" s="125"/>
      <c r="U107" s="13"/>
      <c r="V107" s="1"/>
    </row>
    <row r="108" spans="1:22" ht="18.75" customHeight="1" x14ac:dyDescent="0.25">
      <c r="A108" s="13"/>
      <c r="B108" s="307"/>
      <c r="C108" s="363"/>
      <c r="D108" s="245" t="str">
        <f>START!$C$15</f>
        <v>Lateral Dumbbell Raise</v>
      </c>
      <c r="E108" s="245">
        <v>10</v>
      </c>
      <c r="F108" s="44"/>
      <c r="G108" s="245">
        <v>10</v>
      </c>
      <c r="H108" s="44"/>
      <c r="I108" s="245">
        <v>10</v>
      </c>
      <c r="J108" s="44"/>
      <c r="K108" s="148" t="s">
        <v>19</v>
      </c>
      <c r="L108" s="44"/>
      <c r="M108" s="43"/>
      <c r="N108" s="43"/>
      <c r="O108" s="43"/>
      <c r="P108" s="43"/>
      <c r="Q108" s="295" t="s">
        <v>18</v>
      </c>
      <c r="R108" s="296"/>
      <c r="S108" s="296"/>
      <c r="T108" s="256" t="str">
        <f>IFERROR(E107+G107+I107+E109+G109+I109+K109,"?")</f>
        <v>?</v>
      </c>
      <c r="U108" s="13"/>
      <c r="V108" s="1"/>
    </row>
    <row r="109" spans="1:22" ht="18.75" customHeight="1" x14ac:dyDescent="0.25">
      <c r="A109" s="13"/>
      <c r="B109" s="307"/>
      <c r="C109" s="363"/>
      <c r="D109" s="245" t="str">
        <f>START!$C$12</f>
        <v>Cable Crossovers</v>
      </c>
      <c r="E109" s="245">
        <v>12</v>
      </c>
      <c r="F109" s="44"/>
      <c r="G109" s="245">
        <v>12</v>
      </c>
      <c r="H109" s="44"/>
      <c r="I109" s="245">
        <v>12</v>
      </c>
      <c r="J109" s="44"/>
      <c r="K109" s="148" t="s">
        <v>21</v>
      </c>
      <c r="L109" s="44"/>
      <c r="M109" s="43"/>
      <c r="N109" s="43"/>
      <c r="O109" s="43"/>
      <c r="P109" s="43"/>
      <c r="Q109" s="295" t="s">
        <v>20</v>
      </c>
      <c r="R109" s="296"/>
      <c r="S109" s="296"/>
      <c r="T109" s="256" t="str">
        <f>IFERROR(E106+G106+I106+E108+G108+I108+K108,"?")</f>
        <v>?</v>
      </c>
      <c r="U109" s="13"/>
      <c r="V109" s="1"/>
    </row>
    <row r="110" spans="1:22" ht="18.75" customHeight="1" thickBot="1" x14ac:dyDescent="0.3">
      <c r="A110" s="13"/>
      <c r="B110" s="307"/>
      <c r="C110" s="364"/>
      <c r="D110" s="252" t="str">
        <f>START!$C$13</f>
        <v>Dips</v>
      </c>
      <c r="E110" s="252">
        <v>12</v>
      </c>
      <c r="F110" s="52"/>
      <c r="G110" s="252">
        <v>12</v>
      </c>
      <c r="H110" s="52"/>
      <c r="I110" s="252">
        <v>12</v>
      </c>
      <c r="J110" s="52"/>
      <c r="K110" s="149" t="s">
        <v>21</v>
      </c>
      <c r="L110" s="52"/>
      <c r="M110" s="53"/>
      <c r="N110" s="53"/>
      <c r="O110" s="53"/>
      <c r="P110" s="53"/>
      <c r="Q110" s="354" t="s">
        <v>22</v>
      </c>
      <c r="R110" s="355"/>
      <c r="S110" s="355"/>
      <c r="T110" s="115" t="str">
        <f>IFERROR(E110+G110+I110+K110,"?")</f>
        <v>?</v>
      </c>
      <c r="U110" s="13"/>
      <c r="V110" s="1"/>
    </row>
    <row r="111" spans="1:22" ht="18.75" customHeight="1" x14ac:dyDescent="0.25">
      <c r="A111" s="13"/>
      <c r="B111" s="307"/>
      <c r="C111" s="297" t="s">
        <v>191</v>
      </c>
      <c r="D111" s="137" t="str">
        <f>START!$F$11</f>
        <v>Deadlift</v>
      </c>
      <c r="E111" s="137">
        <f>$G$9</f>
        <v>4</v>
      </c>
      <c r="F111" s="137">
        <f>MROUND($C$6*$H$9,$C$9)</f>
        <v>110</v>
      </c>
      <c r="G111" s="137">
        <f>$I$9</f>
        <v>4</v>
      </c>
      <c r="H111" s="137">
        <f>MROUND($C$6*$J$9,$C$9)</f>
        <v>110</v>
      </c>
      <c r="I111" s="137">
        <f>$K$9</f>
        <v>4</v>
      </c>
      <c r="J111" s="137">
        <f>MROUND($C$6*$L$9,$C$9)</f>
        <v>110</v>
      </c>
      <c r="K111" s="137">
        <f>$M$9</f>
        <v>4</v>
      </c>
      <c r="L111" s="137">
        <f>MROUND($C$6*$N$9,$C$9)</f>
        <v>110</v>
      </c>
      <c r="M111" s="137">
        <f>$O$9</f>
        <v>4</v>
      </c>
      <c r="N111" s="137">
        <f>MROUND($C$6*$P$9,$C$9)</f>
        <v>110</v>
      </c>
      <c r="O111" s="48"/>
      <c r="P111" s="48"/>
      <c r="Q111" s="182"/>
      <c r="R111" s="183"/>
      <c r="S111" s="183"/>
      <c r="T111" s="184"/>
      <c r="U111" s="13"/>
      <c r="V111" s="1"/>
    </row>
    <row r="112" spans="1:22" ht="18.75" customHeight="1" x14ac:dyDescent="0.25">
      <c r="A112" s="13"/>
      <c r="B112" s="307"/>
      <c r="C112" s="298"/>
      <c r="D112" s="250" t="str">
        <f>START!$C$24</f>
        <v>Barbell Shrugs</v>
      </c>
      <c r="E112" s="250">
        <v>8</v>
      </c>
      <c r="F112" s="44"/>
      <c r="G112" s="250">
        <v>8</v>
      </c>
      <c r="H112" s="44"/>
      <c r="I112" s="250">
        <v>8</v>
      </c>
      <c r="J112" s="44"/>
      <c r="K112" s="43"/>
      <c r="L112" s="43"/>
      <c r="M112" s="43"/>
      <c r="N112" s="43"/>
      <c r="O112" s="43"/>
      <c r="P112" s="43"/>
      <c r="Q112" s="185"/>
      <c r="R112" s="186"/>
      <c r="S112" s="186"/>
      <c r="T112" s="187"/>
      <c r="U112" s="13"/>
      <c r="V112" s="1"/>
    </row>
    <row r="113" spans="1:22" ht="18.75" customHeight="1" x14ac:dyDescent="0.25">
      <c r="A113" s="13"/>
      <c r="B113" s="307"/>
      <c r="C113" s="298"/>
      <c r="D113" s="250" t="str">
        <f>START!$C$18</f>
        <v>Pull-Ups</v>
      </c>
      <c r="E113" s="250">
        <v>10</v>
      </c>
      <c r="F113" s="44"/>
      <c r="G113" s="148" t="s">
        <v>19</v>
      </c>
      <c r="H113" s="44"/>
      <c r="I113" s="43"/>
      <c r="J113" s="43"/>
      <c r="K113" s="43"/>
      <c r="L113" s="43"/>
      <c r="M113" s="43"/>
      <c r="N113" s="43"/>
      <c r="O113" s="43"/>
      <c r="P113" s="43"/>
      <c r="Q113" s="316" t="s">
        <v>24</v>
      </c>
      <c r="R113" s="315"/>
      <c r="S113" s="315"/>
      <c r="T113" s="51" t="str">
        <f>IFERROR(+G114+E114+E113+G113,"?")</f>
        <v>?</v>
      </c>
      <c r="U113" s="13"/>
      <c r="V113" s="1"/>
    </row>
    <row r="114" spans="1:22" ht="18.75" customHeight="1" x14ac:dyDescent="0.25">
      <c r="A114" s="13"/>
      <c r="B114" s="307"/>
      <c r="C114" s="298"/>
      <c r="D114" s="250" t="str">
        <f>START!$C$20</f>
        <v>T-Bar Rows</v>
      </c>
      <c r="E114" s="250">
        <v>10</v>
      </c>
      <c r="F114" s="44"/>
      <c r="G114" s="148" t="s">
        <v>19</v>
      </c>
      <c r="H114" s="44"/>
      <c r="I114" s="43"/>
      <c r="J114" s="43"/>
      <c r="K114" s="43"/>
      <c r="L114" s="43"/>
      <c r="M114" s="43"/>
      <c r="N114" s="43"/>
      <c r="O114" s="43"/>
      <c r="P114" s="43"/>
      <c r="Q114" s="314" t="s">
        <v>26</v>
      </c>
      <c r="R114" s="315"/>
      <c r="S114" s="315"/>
      <c r="T114" s="51">
        <f>IFERROR(E112+G112+I112,"?")</f>
        <v>24</v>
      </c>
      <c r="U114" s="13"/>
      <c r="V114" s="1"/>
    </row>
    <row r="115" spans="1:22" ht="18.75" customHeight="1" thickBot="1" x14ac:dyDescent="0.3">
      <c r="A115" s="13"/>
      <c r="B115" s="307"/>
      <c r="C115" s="299"/>
      <c r="D115" s="243" t="str">
        <f>START!$C$22</f>
        <v>Preacher Curls</v>
      </c>
      <c r="E115" s="243">
        <v>12</v>
      </c>
      <c r="F115" s="52"/>
      <c r="G115" s="243">
        <v>12</v>
      </c>
      <c r="H115" s="52"/>
      <c r="I115" s="243">
        <v>12</v>
      </c>
      <c r="J115" s="52"/>
      <c r="K115" s="149" t="s">
        <v>21</v>
      </c>
      <c r="L115" s="52"/>
      <c r="M115" s="53"/>
      <c r="N115" s="53"/>
      <c r="O115" s="53"/>
      <c r="P115" s="53"/>
      <c r="Q115" s="293" t="s">
        <v>27</v>
      </c>
      <c r="R115" s="294"/>
      <c r="S115" s="294"/>
      <c r="T115" s="54" t="str">
        <f>IFERROR(E115+G115+I115+K115,"?")</f>
        <v>?</v>
      </c>
      <c r="U115" s="13"/>
      <c r="V115" s="1"/>
    </row>
    <row r="116" spans="1:22" ht="18.75" customHeight="1" x14ac:dyDescent="0.25">
      <c r="A116" s="13"/>
      <c r="B116" s="307"/>
      <c r="C116" s="290" t="s">
        <v>94</v>
      </c>
      <c r="D116" s="251" t="str">
        <f>D27</f>
        <v>Squat</v>
      </c>
      <c r="E116" s="251">
        <f>$G$10</f>
        <v>10</v>
      </c>
      <c r="F116" s="251">
        <f>MROUND($C$5*$H$10,$C$9)</f>
        <v>75</v>
      </c>
      <c r="G116" s="251">
        <f>$I$10</f>
        <v>10</v>
      </c>
      <c r="H116" s="251">
        <f>MROUND($C$5*$J$10,$C$9)</f>
        <v>75</v>
      </c>
      <c r="I116" s="251">
        <f>$K$10</f>
        <v>10</v>
      </c>
      <c r="J116" s="251">
        <f>MROUND($C$5*$L$10,$C$9)</f>
        <v>75</v>
      </c>
      <c r="K116" s="48"/>
      <c r="L116" s="48"/>
      <c r="M116" s="48"/>
      <c r="N116" s="48"/>
      <c r="O116" s="48"/>
      <c r="P116" s="48"/>
      <c r="Q116" s="336"/>
      <c r="R116" s="337"/>
      <c r="S116" s="337"/>
      <c r="T116" s="129"/>
      <c r="U116" s="13"/>
      <c r="V116" s="1"/>
    </row>
    <row r="117" spans="1:22" ht="18.75" customHeight="1" x14ac:dyDescent="0.25">
      <c r="A117" s="13"/>
      <c r="B117" s="307"/>
      <c r="C117" s="291"/>
      <c r="D117" s="247" t="str">
        <f>START!$C$29</f>
        <v>Stiff-Leg Deadlifts</v>
      </c>
      <c r="E117" s="247">
        <v>10</v>
      </c>
      <c r="F117" s="44"/>
      <c r="G117" s="247">
        <v>10</v>
      </c>
      <c r="H117" s="44"/>
      <c r="I117" s="148" t="s">
        <v>19</v>
      </c>
      <c r="J117" s="44"/>
      <c r="K117" s="43"/>
      <c r="L117" s="43"/>
      <c r="M117" s="43"/>
      <c r="N117" s="43"/>
      <c r="O117" s="43"/>
      <c r="P117" s="43"/>
      <c r="Q117" s="310" t="s">
        <v>28</v>
      </c>
      <c r="R117" s="311"/>
      <c r="S117" s="311"/>
      <c r="T117" s="117" t="str">
        <f>IFERROR(G118+I118+K118+E116+G116+I116+E118,"?")</f>
        <v>?</v>
      </c>
      <c r="U117" s="13"/>
      <c r="V117" s="1"/>
    </row>
    <row r="118" spans="1:22" ht="18.75" customHeight="1" x14ac:dyDescent="0.25">
      <c r="A118" s="13"/>
      <c r="B118" s="307"/>
      <c r="C118" s="291"/>
      <c r="D118" s="247" t="str">
        <f>START!$C$27</f>
        <v>Leg Extensions</v>
      </c>
      <c r="E118" s="247">
        <v>12</v>
      </c>
      <c r="F118" s="44"/>
      <c r="G118" s="247">
        <v>12</v>
      </c>
      <c r="H118" s="44"/>
      <c r="I118" s="247">
        <v>12</v>
      </c>
      <c r="J118" s="44"/>
      <c r="K118" s="148" t="s">
        <v>21</v>
      </c>
      <c r="L118" s="44"/>
      <c r="M118" s="43"/>
      <c r="N118" s="43"/>
      <c r="O118" s="43"/>
      <c r="P118" s="43"/>
      <c r="Q118" s="310" t="s">
        <v>29</v>
      </c>
      <c r="R118" s="311"/>
      <c r="S118" s="311"/>
      <c r="T118" s="117" t="str">
        <f>IFERROR(E119+G119+I119+K119+E117+G117+I117+K117,"?")</f>
        <v>?</v>
      </c>
      <c r="U118" s="13"/>
      <c r="V118" s="1"/>
    </row>
    <row r="119" spans="1:22" ht="18.75" customHeight="1" x14ac:dyDescent="0.25">
      <c r="A119" s="13"/>
      <c r="B119" s="307"/>
      <c r="C119" s="291"/>
      <c r="D119" s="247" t="str">
        <f>START!$C$28</f>
        <v>Lying Leg Curls</v>
      </c>
      <c r="E119" s="247">
        <v>12</v>
      </c>
      <c r="F119" s="44"/>
      <c r="G119" s="247">
        <v>12</v>
      </c>
      <c r="H119" s="44"/>
      <c r="I119" s="247">
        <v>12</v>
      </c>
      <c r="J119" s="45"/>
      <c r="K119" s="148" t="s">
        <v>21</v>
      </c>
      <c r="L119" s="45"/>
      <c r="M119" s="43"/>
      <c r="N119" s="43"/>
      <c r="O119" s="43"/>
      <c r="P119" s="43"/>
      <c r="Q119" s="310" t="s">
        <v>30</v>
      </c>
      <c r="R119" s="311"/>
      <c r="S119" s="311"/>
      <c r="T119" s="117" t="str">
        <f>IFERROR(E120+G120+I120+K120,"?")</f>
        <v>?</v>
      </c>
      <c r="U119" s="13"/>
      <c r="V119" s="1"/>
    </row>
    <row r="120" spans="1:22" ht="18.75" customHeight="1" thickBot="1" x14ac:dyDescent="0.3">
      <c r="A120" s="13"/>
      <c r="B120" s="307"/>
      <c r="C120" s="292"/>
      <c r="D120" s="249" t="str">
        <f>START!$C$30</f>
        <v>Standing Calve Raises</v>
      </c>
      <c r="E120" s="249">
        <v>12</v>
      </c>
      <c r="F120" s="55"/>
      <c r="G120" s="249">
        <v>12</v>
      </c>
      <c r="H120" s="55"/>
      <c r="I120" s="249">
        <v>12</v>
      </c>
      <c r="J120" s="55"/>
      <c r="K120" s="149" t="s">
        <v>21</v>
      </c>
      <c r="L120" s="55"/>
      <c r="M120" s="53"/>
      <c r="N120" s="53"/>
      <c r="O120" s="53"/>
      <c r="P120" s="53"/>
      <c r="Q120" s="248"/>
      <c r="R120" s="249"/>
      <c r="S120" s="249"/>
      <c r="T120" s="118"/>
      <c r="U120" s="13"/>
      <c r="V120" s="1"/>
    </row>
    <row r="121" spans="1:22" ht="18.75" customHeight="1" x14ac:dyDescent="0.25">
      <c r="A121" s="13"/>
      <c r="B121" s="307"/>
      <c r="C121" s="344" t="s">
        <v>31</v>
      </c>
      <c r="D121" s="345"/>
      <c r="E121" s="345"/>
      <c r="F121" s="345"/>
      <c r="G121" s="345"/>
      <c r="H121" s="345"/>
      <c r="I121" s="345"/>
      <c r="J121" s="345"/>
      <c r="K121" s="345"/>
      <c r="L121" s="345"/>
      <c r="M121" s="345"/>
      <c r="N121" s="345"/>
      <c r="O121" s="345"/>
      <c r="P121" s="345"/>
      <c r="Q121" s="345"/>
      <c r="R121" s="345"/>
      <c r="S121" s="345"/>
      <c r="T121" s="346"/>
      <c r="U121" s="13"/>
      <c r="V121" s="1"/>
    </row>
    <row r="122" spans="1:22" ht="18.75" customHeight="1" thickBot="1" x14ac:dyDescent="0.3">
      <c r="A122" s="13"/>
      <c r="B122" s="308"/>
      <c r="C122" s="341"/>
      <c r="D122" s="342"/>
      <c r="E122" s="342"/>
      <c r="F122" s="342"/>
      <c r="G122" s="342"/>
      <c r="H122" s="342"/>
      <c r="I122" s="342"/>
      <c r="J122" s="342"/>
      <c r="K122" s="342"/>
      <c r="L122" s="342"/>
      <c r="M122" s="342"/>
      <c r="N122" s="342"/>
      <c r="O122" s="342"/>
      <c r="P122" s="342"/>
      <c r="Q122" s="342"/>
      <c r="R122" s="342"/>
      <c r="S122" s="342"/>
      <c r="T122" s="343"/>
      <c r="U122" s="13"/>
      <c r="V122" s="1"/>
    </row>
    <row r="123" spans="1:22" ht="18.75" customHeight="1" thickBot="1" x14ac:dyDescent="0.35">
      <c r="A123" s="13"/>
      <c r="B123" s="57" t="s">
        <v>114</v>
      </c>
      <c r="C123" s="246" t="s">
        <v>15</v>
      </c>
      <c r="D123" s="246" t="s">
        <v>16</v>
      </c>
      <c r="E123" s="309" t="s">
        <v>0</v>
      </c>
      <c r="F123" s="309"/>
      <c r="G123" s="309" t="s">
        <v>1</v>
      </c>
      <c r="H123" s="309"/>
      <c r="I123" s="309" t="s">
        <v>2</v>
      </c>
      <c r="J123" s="309"/>
      <c r="K123" s="309" t="s">
        <v>3</v>
      </c>
      <c r="L123" s="309"/>
      <c r="M123" s="309" t="s">
        <v>4</v>
      </c>
      <c r="N123" s="309"/>
      <c r="O123" s="309" t="s">
        <v>5</v>
      </c>
      <c r="P123" s="309"/>
      <c r="Q123" s="309"/>
      <c r="R123" s="309"/>
      <c r="S123" s="309"/>
      <c r="T123" s="335"/>
      <c r="U123" s="13"/>
      <c r="V123" s="1"/>
    </row>
    <row r="124" spans="1:22" ht="18.75" customHeight="1" x14ac:dyDescent="0.25">
      <c r="A124" s="13"/>
      <c r="B124" s="306" t="s">
        <v>118</v>
      </c>
      <c r="C124" s="347" t="s">
        <v>92</v>
      </c>
      <c r="D124" s="253" t="str">
        <f>D16</f>
        <v>Bench Press</v>
      </c>
      <c r="E124" s="151" t="str">
        <f>$G$11</f>
        <v>2+</v>
      </c>
      <c r="F124" s="253">
        <f>MROUND($C$4*$H$11,$C$9)</f>
        <v>90</v>
      </c>
      <c r="G124" s="253">
        <f>$I$11</f>
        <v>2</v>
      </c>
      <c r="H124" s="253">
        <f>MROUND($C$4*$J$11,$C$9)</f>
        <v>90</v>
      </c>
      <c r="I124" s="253">
        <f>$K$11</f>
        <v>2</v>
      </c>
      <c r="J124" s="253">
        <f>MROUND($C$4*$L$11,$C$9)</f>
        <v>85</v>
      </c>
      <c r="K124" s="253">
        <f>$M$11</f>
        <v>2</v>
      </c>
      <c r="L124" s="253">
        <f>MROUND($C$4*$N$11,$C$9)</f>
        <v>85</v>
      </c>
      <c r="M124" s="253">
        <f>$O$11</f>
        <v>2</v>
      </c>
      <c r="N124" s="253">
        <f>MROUND($C$4*$P$11,$C$9)</f>
        <v>85</v>
      </c>
      <c r="O124" s="253">
        <f>$Q$11</f>
        <v>2</v>
      </c>
      <c r="P124" s="253">
        <f>MROUND($C$4*$R$11,$C$9)</f>
        <v>85</v>
      </c>
      <c r="Q124" s="350" t="s">
        <v>11</v>
      </c>
      <c r="R124" s="351"/>
      <c r="S124" s="321" t="str">
        <f>IFERROR(F124/VLOOKUP(E124,Config!$C:$G,5,FALSE),"?")</f>
        <v>?</v>
      </c>
      <c r="T124" s="322"/>
      <c r="U124" s="13"/>
      <c r="V124" s="1"/>
    </row>
    <row r="125" spans="1:22" ht="18.75" customHeight="1" thickBot="1" x14ac:dyDescent="0.3">
      <c r="A125" s="13"/>
      <c r="B125" s="307"/>
      <c r="C125" s="348"/>
      <c r="D125" s="245" t="str">
        <f>D17</f>
        <v>Seated OHP</v>
      </c>
      <c r="E125" s="245">
        <f>$G$10</f>
        <v>10</v>
      </c>
      <c r="F125" s="245">
        <f>MROUND($C$7*$H$10,$C$9)</f>
        <v>35</v>
      </c>
      <c r="G125" s="245">
        <f>$I$10</f>
        <v>10</v>
      </c>
      <c r="H125" s="245">
        <f>MROUND($C$7*$J$10,$C$9)</f>
        <v>35</v>
      </c>
      <c r="I125" s="245">
        <f>$K$10</f>
        <v>10</v>
      </c>
      <c r="J125" s="245">
        <f>MROUND($C$7*$L$10,$C$9)</f>
        <v>35</v>
      </c>
      <c r="K125" s="43"/>
      <c r="L125" s="43"/>
      <c r="M125" s="43"/>
      <c r="N125" s="43"/>
      <c r="O125" s="43"/>
      <c r="P125" s="43"/>
      <c r="Q125" s="352"/>
      <c r="R125" s="353"/>
      <c r="S125" s="323"/>
      <c r="T125" s="324"/>
      <c r="U125" s="13"/>
      <c r="V125" s="1"/>
    </row>
    <row r="126" spans="1:22" ht="18.75" customHeight="1" x14ac:dyDescent="0.25">
      <c r="A126" s="13"/>
      <c r="B126" s="307"/>
      <c r="C126" s="348"/>
      <c r="D126" s="245" t="str">
        <f>D90</f>
        <v>Dumbbell Bench Press</v>
      </c>
      <c r="E126" s="245">
        <v>8</v>
      </c>
      <c r="F126" s="44"/>
      <c r="G126" s="245">
        <v>8</v>
      </c>
      <c r="H126" s="44"/>
      <c r="I126" s="245">
        <v>8</v>
      </c>
      <c r="J126" s="44"/>
      <c r="K126" s="245">
        <v>8</v>
      </c>
      <c r="L126" s="44"/>
      <c r="M126" s="43"/>
      <c r="N126" s="43"/>
      <c r="O126" s="43"/>
      <c r="P126" s="43"/>
      <c r="Q126" s="360"/>
      <c r="R126" s="361"/>
      <c r="S126" s="361"/>
      <c r="T126" s="362"/>
      <c r="U126" s="13"/>
      <c r="V126" s="1"/>
    </row>
    <row r="127" spans="1:22" ht="18.75" customHeight="1" x14ac:dyDescent="0.25">
      <c r="A127" s="13"/>
      <c r="B127" s="307"/>
      <c r="C127" s="348"/>
      <c r="D127" s="245" t="str">
        <f t="shared" ref="D127:D129" si="3">D91</f>
        <v>Lateral Cable Raise</v>
      </c>
      <c r="E127" s="245">
        <v>10</v>
      </c>
      <c r="F127" s="44"/>
      <c r="G127" s="245">
        <v>10</v>
      </c>
      <c r="H127" s="44"/>
      <c r="I127" s="148" t="s">
        <v>19</v>
      </c>
      <c r="J127" s="44"/>
      <c r="K127" s="43"/>
      <c r="L127" s="43"/>
      <c r="M127" s="43"/>
      <c r="N127" s="43"/>
      <c r="O127" s="43"/>
      <c r="P127" s="43"/>
      <c r="Q127" s="295" t="s">
        <v>18</v>
      </c>
      <c r="R127" s="296"/>
      <c r="S127" s="296"/>
      <c r="T127" s="256" t="str">
        <f>IFERROR(E124+G124+I124+E126+G126+I126+K126,"?")</f>
        <v>?</v>
      </c>
      <c r="U127" s="13"/>
      <c r="V127" s="1"/>
    </row>
    <row r="128" spans="1:22" ht="18.75" customHeight="1" x14ac:dyDescent="0.25">
      <c r="A128" s="13"/>
      <c r="B128" s="307"/>
      <c r="C128" s="348"/>
      <c r="D128" s="245" t="str">
        <f t="shared" si="3"/>
        <v>Cable Rear Lateral Raise</v>
      </c>
      <c r="E128" s="245">
        <v>12</v>
      </c>
      <c r="F128" s="45"/>
      <c r="G128" s="245">
        <v>12</v>
      </c>
      <c r="H128" s="45"/>
      <c r="I128" s="148" t="s">
        <v>21</v>
      </c>
      <c r="J128" s="45"/>
      <c r="K128" s="43"/>
      <c r="L128" s="43"/>
      <c r="M128" s="43"/>
      <c r="N128" s="43"/>
      <c r="O128" s="43"/>
      <c r="P128" s="43"/>
      <c r="Q128" s="295" t="s">
        <v>20</v>
      </c>
      <c r="R128" s="296"/>
      <c r="S128" s="296"/>
      <c r="T128" s="256" t="str">
        <f>IFERROR(E125+G125+I125+E127+G127+I127+E128+G128+I128,"?")</f>
        <v>?</v>
      </c>
      <c r="U128" s="13"/>
      <c r="V128" s="1"/>
    </row>
    <row r="129" spans="1:22" ht="18.75" customHeight="1" thickBot="1" x14ac:dyDescent="0.3">
      <c r="A129" s="13"/>
      <c r="B129" s="307"/>
      <c r="C129" s="349"/>
      <c r="D129" s="252" t="str">
        <f t="shared" si="3"/>
        <v>Cable Tricep Extensions</v>
      </c>
      <c r="E129" s="252">
        <v>12</v>
      </c>
      <c r="F129" s="55"/>
      <c r="G129" s="252">
        <v>12</v>
      </c>
      <c r="H129" s="55"/>
      <c r="I129" s="252">
        <v>12</v>
      </c>
      <c r="J129" s="55"/>
      <c r="K129" s="149" t="s">
        <v>21</v>
      </c>
      <c r="L129" s="55"/>
      <c r="M129" s="53"/>
      <c r="N129" s="53"/>
      <c r="O129" s="53"/>
      <c r="P129" s="53"/>
      <c r="Q129" s="354" t="s">
        <v>22</v>
      </c>
      <c r="R129" s="355"/>
      <c r="S129" s="355"/>
      <c r="T129" s="115" t="str">
        <f>IFERROR(E129+G129+I129+K129,"?")</f>
        <v>?</v>
      </c>
      <c r="U129" s="13"/>
      <c r="V129" s="1"/>
    </row>
    <row r="130" spans="1:22" ht="18.75" customHeight="1" x14ac:dyDescent="0.25">
      <c r="A130" s="13"/>
      <c r="B130" s="307"/>
      <c r="C130" s="297" t="s">
        <v>190</v>
      </c>
      <c r="D130" s="98" t="s">
        <v>23</v>
      </c>
      <c r="E130" s="137">
        <v>10</v>
      </c>
      <c r="F130" s="47"/>
      <c r="G130" s="137">
        <v>10</v>
      </c>
      <c r="H130" s="47"/>
      <c r="I130" s="137">
        <v>10</v>
      </c>
      <c r="J130" s="47"/>
      <c r="K130" s="48"/>
      <c r="L130" s="48"/>
      <c r="M130" s="48"/>
      <c r="N130" s="48"/>
      <c r="O130" s="48"/>
      <c r="P130" s="48"/>
      <c r="Q130" s="136"/>
      <c r="R130" s="137"/>
      <c r="S130" s="137"/>
      <c r="T130" s="49"/>
      <c r="U130" s="13"/>
      <c r="V130" s="1"/>
    </row>
    <row r="131" spans="1:22" ht="18.75" customHeight="1" x14ac:dyDescent="0.25">
      <c r="A131" s="13"/>
      <c r="B131" s="307"/>
      <c r="C131" s="298"/>
      <c r="D131" s="250" t="str">
        <f>START!$C$19</f>
        <v>Lat Pulldowns</v>
      </c>
      <c r="E131" s="250">
        <v>12</v>
      </c>
      <c r="F131" s="50"/>
      <c r="G131" s="250">
        <v>12</v>
      </c>
      <c r="H131" s="50"/>
      <c r="I131" s="250">
        <v>12</v>
      </c>
      <c r="J131" s="50"/>
      <c r="K131" s="148" t="s">
        <v>21</v>
      </c>
      <c r="L131" s="50"/>
      <c r="M131" s="43"/>
      <c r="N131" s="43"/>
      <c r="O131" s="43"/>
      <c r="P131" s="43"/>
      <c r="Q131" s="314" t="s">
        <v>24</v>
      </c>
      <c r="R131" s="315"/>
      <c r="S131" s="315"/>
      <c r="T131" s="51" t="str">
        <f>IFERROR(G131+I131+K131+E131+E132+G132+I132+K132,"?")</f>
        <v>?</v>
      </c>
      <c r="U131" s="13"/>
      <c r="V131" s="1"/>
    </row>
    <row r="132" spans="1:22" ht="18.75" customHeight="1" x14ac:dyDescent="0.25">
      <c r="A132" s="13"/>
      <c r="B132" s="307"/>
      <c r="C132" s="298"/>
      <c r="D132" s="250" t="str">
        <f>START!$C$21</f>
        <v>Machine Rows</v>
      </c>
      <c r="E132" s="250">
        <v>12</v>
      </c>
      <c r="F132" s="50"/>
      <c r="G132" s="250">
        <v>12</v>
      </c>
      <c r="H132" s="50"/>
      <c r="I132" s="250">
        <v>12</v>
      </c>
      <c r="J132" s="50"/>
      <c r="K132" s="148" t="s">
        <v>21</v>
      </c>
      <c r="L132" s="50"/>
      <c r="M132" s="43"/>
      <c r="N132" s="43"/>
      <c r="O132" s="43"/>
      <c r="P132" s="43"/>
      <c r="Q132" s="314" t="s">
        <v>25</v>
      </c>
      <c r="R132" s="315"/>
      <c r="S132" s="315"/>
      <c r="T132" s="51">
        <f>IFERROR(G130+I130+K130+E130,"?")</f>
        <v>30</v>
      </c>
      <c r="U132" s="13"/>
      <c r="V132" s="1"/>
    </row>
    <row r="133" spans="1:22" ht="18.75" customHeight="1" x14ac:dyDescent="0.25">
      <c r="A133" s="13"/>
      <c r="B133" s="307"/>
      <c r="C133" s="298"/>
      <c r="D133" s="250" t="str">
        <f>START!$C$25</f>
        <v>Dumbbell Shrugs</v>
      </c>
      <c r="E133" s="250">
        <v>12</v>
      </c>
      <c r="F133" s="50"/>
      <c r="G133" s="250">
        <v>12</v>
      </c>
      <c r="H133" s="50"/>
      <c r="I133" s="250">
        <v>12</v>
      </c>
      <c r="J133" s="50"/>
      <c r="K133" s="148" t="s">
        <v>21</v>
      </c>
      <c r="L133" s="50"/>
      <c r="M133" s="43"/>
      <c r="N133" s="43"/>
      <c r="O133" s="43"/>
      <c r="P133" s="43"/>
      <c r="Q133" s="314" t="s">
        <v>26</v>
      </c>
      <c r="R133" s="315"/>
      <c r="S133" s="315"/>
      <c r="T133" s="51" t="str">
        <f>IFERROR(E133+G133+I133+K133,"?")</f>
        <v>?</v>
      </c>
      <c r="U133" s="13"/>
      <c r="V133" s="1"/>
    </row>
    <row r="134" spans="1:22" ht="18.75" customHeight="1" thickBot="1" x14ac:dyDescent="0.3">
      <c r="A134" s="13"/>
      <c r="B134" s="307"/>
      <c r="C134" s="299"/>
      <c r="D134" s="243" t="str">
        <f>START!$C$23</f>
        <v>Dumbbell Curls</v>
      </c>
      <c r="E134" s="243">
        <v>12</v>
      </c>
      <c r="F134" s="52"/>
      <c r="G134" s="243">
        <v>12</v>
      </c>
      <c r="H134" s="52"/>
      <c r="I134" s="243">
        <v>12</v>
      </c>
      <c r="J134" s="52"/>
      <c r="K134" s="149" t="s">
        <v>21</v>
      </c>
      <c r="L134" s="52"/>
      <c r="M134" s="53"/>
      <c r="N134" s="53"/>
      <c r="O134" s="53"/>
      <c r="P134" s="53"/>
      <c r="Q134" s="293" t="s">
        <v>27</v>
      </c>
      <c r="R134" s="294"/>
      <c r="S134" s="294"/>
      <c r="T134" s="54" t="str">
        <f>IFERROR(E134+G134+I134+K134,"?")</f>
        <v>?</v>
      </c>
      <c r="U134" s="13"/>
      <c r="V134" s="1"/>
    </row>
    <row r="135" spans="1:22" ht="18.75" customHeight="1" x14ac:dyDescent="0.25">
      <c r="A135" s="13"/>
      <c r="B135" s="307"/>
      <c r="C135" s="290" t="s">
        <v>93</v>
      </c>
      <c r="D135" s="251" t="str">
        <f>D27</f>
        <v>Squat</v>
      </c>
      <c r="E135" s="151" t="str">
        <f>$G$11</f>
        <v>2+</v>
      </c>
      <c r="F135" s="251">
        <f>MROUND($C$5*$H$11,$C$9)</f>
        <v>110</v>
      </c>
      <c r="G135" s="251">
        <f>$I$11</f>
        <v>2</v>
      </c>
      <c r="H135" s="251">
        <f>MROUND($C$5*$J$11,$C$9)</f>
        <v>110</v>
      </c>
      <c r="I135" s="251">
        <f>$K$11</f>
        <v>2</v>
      </c>
      <c r="J135" s="251">
        <f>MROUND($C$5*$L$11,$C$9)</f>
        <v>105</v>
      </c>
      <c r="K135" s="251">
        <f>$M$11</f>
        <v>2</v>
      </c>
      <c r="L135" s="251">
        <f>MROUND($C$5*$N$11,$C$9)</f>
        <v>105</v>
      </c>
      <c r="M135" s="251">
        <f>$O$11</f>
        <v>2</v>
      </c>
      <c r="N135" s="251">
        <f>MROUND($C$5*$P$11,$C$9)</f>
        <v>105</v>
      </c>
      <c r="O135" s="251">
        <f>$Q$11</f>
        <v>2</v>
      </c>
      <c r="P135" s="251">
        <f>MROUND($C$5*$R$11,$C$9)</f>
        <v>105</v>
      </c>
      <c r="Q135" s="356" t="s">
        <v>11</v>
      </c>
      <c r="R135" s="357"/>
      <c r="S135" s="321" t="str">
        <f>IFERROR(F135/VLOOKUP(E135,Config!$C:$G,5,FALSE),"?")</f>
        <v>?</v>
      </c>
      <c r="T135" s="322"/>
      <c r="U135" s="13"/>
      <c r="V135" s="1"/>
    </row>
    <row r="136" spans="1:22" ht="18.75" customHeight="1" thickBot="1" x14ac:dyDescent="0.3">
      <c r="A136" s="13"/>
      <c r="B136" s="307"/>
      <c r="C136" s="291"/>
      <c r="D136" s="247" t="str">
        <f>START!$C$26</f>
        <v>Leg Press</v>
      </c>
      <c r="E136" s="247">
        <v>10</v>
      </c>
      <c r="F136" s="44"/>
      <c r="G136" s="247">
        <v>10</v>
      </c>
      <c r="H136" s="44"/>
      <c r="I136" s="148" t="s">
        <v>19</v>
      </c>
      <c r="J136" s="44"/>
      <c r="K136" s="43"/>
      <c r="L136" s="43"/>
      <c r="M136" s="43"/>
      <c r="N136" s="43"/>
      <c r="O136" s="43"/>
      <c r="P136" s="43"/>
      <c r="Q136" s="358"/>
      <c r="R136" s="359"/>
      <c r="S136" s="323"/>
      <c r="T136" s="324"/>
      <c r="U136" s="13"/>
      <c r="V136" s="1"/>
    </row>
    <row r="137" spans="1:22" ht="18.75" customHeight="1" x14ac:dyDescent="0.25">
      <c r="A137" s="13"/>
      <c r="B137" s="307"/>
      <c r="C137" s="291"/>
      <c r="D137" s="247" t="str">
        <f>START!$C$28</f>
        <v>Lying Leg Curls</v>
      </c>
      <c r="E137" s="247">
        <v>12</v>
      </c>
      <c r="F137" s="44"/>
      <c r="G137" s="247">
        <v>12</v>
      </c>
      <c r="H137" s="44"/>
      <c r="I137" s="247">
        <v>12</v>
      </c>
      <c r="J137" s="44"/>
      <c r="K137" s="148" t="s">
        <v>21</v>
      </c>
      <c r="L137" s="44"/>
      <c r="M137" s="43"/>
      <c r="N137" s="43"/>
      <c r="O137" s="43"/>
      <c r="P137" s="43"/>
      <c r="Q137" s="336" t="s">
        <v>28</v>
      </c>
      <c r="R137" s="337"/>
      <c r="S137" s="337"/>
      <c r="T137" s="129" t="str">
        <f>IFERROR(E135+G135+I135+E136+G136+I136,"?")</f>
        <v>?</v>
      </c>
      <c r="U137" s="13"/>
      <c r="V137" s="1"/>
    </row>
    <row r="138" spans="1:22" ht="18.75" customHeight="1" x14ac:dyDescent="0.25">
      <c r="A138" s="13"/>
      <c r="B138" s="307"/>
      <c r="C138" s="291"/>
      <c r="D138" s="247" t="str">
        <f>START!$C$30</f>
        <v>Standing Calve Raises</v>
      </c>
      <c r="E138" s="247">
        <v>12</v>
      </c>
      <c r="F138" s="44"/>
      <c r="G138" s="247">
        <v>12</v>
      </c>
      <c r="H138" s="44"/>
      <c r="I138" s="247">
        <v>12</v>
      </c>
      <c r="J138" s="44"/>
      <c r="K138" s="148" t="s">
        <v>21</v>
      </c>
      <c r="L138" s="44"/>
      <c r="M138" s="43"/>
      <c r="N138" s="43"/>
      <c r="O138" s="43"/>
      <c r="P138" s="43"/>
      <c r="Q138" s="310" t="s">
        <v>29</v>
      </c>
      <c r="R138" s="311"/>
      <c r="S138" s="311"/>
      <c r="T138" s="117" t="str">
        <f>IFERROR(E137+G137+I137+K137,"?")</f>
        <v>?</v>
      </c>
      <c r="U138" s="13"/>
      <c r="V138" s="1"/>
    </row>
    <row r="139" spans="1:22" ht="18.75" customHeight="1" thickBot="1" x14ac:dyDescent="0.3">
      <c r="A139" s="13"/>
      <c r="B139" s="307"/>
      <c r="C139" s="292"/>
      <c r="D139" s="249"/>
      <c r="E139" s="249"/>
      <c r="F139" s="249"/>
      <c r="G139" s="249"/>
      <c r="H139" s="249"/>
      <c r="I139" s="249"/>
      <c r="J139" s="249"/>
      <c r="K139" s="249"/>
      <c r="L139" s="249"/>
      <c r="M139" s="53"/>
      <c r="N139" s="53"/>
      <c r="O139" s="53"/>
      <c r="P139" s="53"/>
      <c r="Q139" s="312" t="s">
        <v>30</v>
      </c>
      <c r="R139" s="313"/>
      <c r="S139" s="313"/>
      <c r="T139" s="118" t="str">
        <f>IFERROR(E138+G138+I138+K138,"?")</f>
        <v>?</v>
      </c>
      <c r="U139" s="13"/>
      <c r="V139" s="1"/>
    </row>
    <row r="140" spans="1:22" ht="18.75" customHeight="1" x14ac:dyDescent="0.25">
      <c r="A140" s="13"/>
      <c r="B140" s="307"/>
      <c r="C140" s="344" t="s">
        <v>31</v>
      </c>
      <c r="D140" s="345"/>
      <c r="E140" s="345"/>
      <c r="F140" s="345"/>
      <c r="G140" s="345"/>
      <c r="H140" s="345"/>
      <c r="I140" s="345"/>
      <c r="J140" s="345"/>
      <c r="K140" s="345"/>
      <c r="L140" s="345"/>
      <c r="M140" s="345"/>
      <c r="N140" s="345"/>
      <c r="O140" s="345"/>
      <c r="P140" s="345"/>
      <c r="Q140" s="345"/>
      <c r="R140" s="345"/>
      <c r="S140" s="345"/>
      <c r="T140" s="346"/>
      <c r="U140" s="13"/>
      <c r="V140" s="1"/>
    </row>
    <row r="141" spans="1:22" ht="18.75" customHeight="1" thickBot="1" x14ac:dyDescent="0.3">
      <c r="A141" s="13"/>
      <c r="B141" s="307"/>
      <c r="C141" s="341"/>
      <c r="D141" s="342"/>
      <c r="E141" s="342"/>
      <c r="F141" s="342"/>
      <c r="G141" s="342"/>
      <c r="H141" s="342"/>
      <c r="I141" s="342"/>
      <c r="J141" s="342"/>
      <c r="K141" s="342"/>
      <c r="L141" s="342"/>
      <c r="M141" s="342"/>
      <c r="N141" s="342"/>
      <c r="O141" s="342"/>
      <c r="P141" s="342"/>
      <c r="Q141" s="342"/>
      <c r="R141" s="342"/>
      <c r="S141" s="342"/>
      <c r="T141" s="343"/>
      <c r="U141" s="13"/>
      <c r="V141" s="1"/>
    </row>
    <row r="142" spans="1:22" ht="18.75" customHeight="1" x14ac:dyDescent="0.25">
      <c r="A142" s="13"/>
      <c r="B142" s="307"/>
      <c r="C142" s="347" t="s">
        <v>32</v>
      </c>
      <c r="D142" s="253" t="str">
        <f>D17</f>
        <v>Seated OHP</v>
      </c>
      <c r="E142" s="151" t="str">
        <f>$G$11</f>
        <v>2+</v>
      </c>
      <c r="F142" s="253">
        <f>MROUND($C$7*$H$11,$C$9)</f>
        <v>55</v>
      </c>
      <c r="G142" s="253">
        <f>$I$11</f>
        <v>2</v>
      </c>
      <c r="H142" s="253">
        <f>MROUND($C$7*$J$11,$C$9)</f>
        <v>55</v>
      </c>
      <c r="I142" s="253">
        <f>$K$11</f>
        <v>2</v>
      </c>
      <c r="J142" s="253">
        <f>MROUND($C$7*$L$11,$C$9)</f>
        <v>50</v>
      </c>
      <c r="K142" s="253">
        <f>$M$11</f>
        <v>2</v>
      </c>
      <c r="L142" s="253">
        <f>MROUND($C$7*$N$11,$C$9)</f>
        <v>50</v>
      </c>
      <c r="M142" s="253">
        <f>$O$11</f>
        <v>2</v>
      </c>
      <c r="N142" s="253">
        <f>MROUND($C$7*$P$11,$C$9)</f>
        <v>50</v>
      </c>
      <c r="O142" s="253">
        <f>$Q$11</f>
        <v>2</v>
      </c>
      <c r="P142" s="253">
        <f>MROUND($C$7*$R$11,$C$9)</f>
        <v>50</v>
      </c>
      <c r="Q142" s="350" t="s">
        <v>11</v>
      </c>
      <c r="R142" s="351"/>
      <c r="S142" s="321" t="str">
        <f>IFERROR(F142/VLOOKUP(E142,Config!$C:$G,5,FALSE),"?")</f>
        <v>?</v>
      </c>
      <c r="T142" s="322"/>
      <c r="U142" s="13"/>
      <c r="V142" s="1"/>
    </row>
    <row r="143" spans="1:22" ht="18.75" customHeight="1" thickBot="1" x14ac:dyDescent="0.3">
      <c r="A143" s="13"/>
      <c r="B143" s="307"/>
      <c r="C143" s="363"/>
      <c r="D143" s="245" t="str">
        <f>START!$C$11</f>
        <v>Incline Bench Press</v>
      </c>
      <c r="E143" s="245">
        <f>$G$4</f>
        <v>10</v>
      </c>
      <c r="F143" s="245">
        <f>IF(D35="Bench Press",MROUND($C$4*$H$10,$C$9),MROUND($C$4*$H$10*85%,$C$9))</f>
        <v>50</v>
      </c>
      <c r="G143" s="245">
        <f>$I$4</f>
        <v>10</v>
      </c>
      <c r="H143" s="245">
        <f>IF(D35="Bench Press",MROUND($C$4*$J$8,$C$9),MROUND($C$4*$J$8*85%,$C$9))</f>
        <v>50</v>
      </c>
      <c r="I143" s="245">
        <f>$K$4</f>
        <v>10</v>
      </c>
      <c r="J143" s="245">
        <f>IF(D35="Bench Press",MROUND($C$4*$L$10,$C$9),MROUND($C$4*$L$10*85%,$C$9))</f>
        <v>50</v>
      </c>
      <c r="K143" s="43"/>
      <c r="L143" s="43"/>
      <c r="M143" s="43"/>
      <c r="N143" s="43"/>
      <c r="O143" s="43"/>
      <c r="P143" s="43"/>
      <c r="Q143" s="352"/>
      <c r="R143" s="353"/>
      <c r="S143" s="323"/>
      <c r="T143" s="324"/>
      <c r="U143" s="13"/>
      <c r="V143" s="1"/>
    </row>
    <row r="144" spans="1:22" ht="18.75" customHeight="1" x14ac:dyDescent="0.25">
      <c r="A144" s="13"/>
      <c r="B144" s="307"/>
      <c r="C144" s="363"/>
      <c r="D144" s="245" t="str">
        <f>START!$C$15</f>
        <v>Lateral Dumbbell Raise</v>
      </c>
      <c r="E144" s="245">
        <v>10</v>
      </c>
      <c r="F144" s="44"/>
      <c r="G144" s="245">
        <v>10</v>
      </c>
      <c r="H144" s="44"/>
      <c r="I144" s="245">
        <v>10</v>
      </c>
      <c r="J144" s="44"/>
      <c r="K144" s="148" t="s">
        <v>19</v>
      </c>
      <c r="L144" s="44"/>
      <c r="M144" s="43"/>
      <c r="N144" s="43"/>
      <c r="O144" s="43"/>
      <c r="P144" s="43"/>
      <c r="Q144" s="360" t="s">
        <v>18</v>
      </c>
      <c r="R144" s="361"/>
      <c r="S144" s="361"/>
      <c r="T144" s="254" t="str">
        <f>IFERROR(E143+G143+I143+E145+G145+I145+K145,"?")</f>
        <v>?</v>
      </c>
      <c r="U144" s="13"/>
      <c r="V144" s="1"/>
    </row>
    <row r="145" spans="1:22" ht="18.75" customHeight="1" x14ac:dyDescent="0.25">
      <c r="A145" s="13"/>
      <c r="B145" s="307"/>
      <c r="C145" s="363"/>
      <c r="D145" s="245" t="str">
        <f>START!$C$12</f>
        <v>Cable Crossovers</v>
      </c>
      <c r="E145" s="245">
        <v>12</v>
      </c>
      <c r="F145" s="44"/>
      <c r="G145" s="245">
        <v>12</v>
      </c>
      <c r="H145" s="44"/>
      <c r="I145" s="245">
        <v>12</v>
      </c>
      <c r="J145" s="44"/>
      <c r="K145" s="148" t="s">
        <v>21</v>
      </c>
      <c r="L145" s="44"/>
      <c r="M145" s="43"/>
      <c r="N145" s="43"/>
      <c r="O145" s="43"/>
      <c r="P145" s="43"/>
      <c r="Q145" s="295" t="s">
        <v>20</v>
      </c>
      <c r="R145" s="296"/>
      <c r="S145" s="296"/>
      <c r="T145" s="256" t="str">
        <f>IFERROR(E142+G142+I142+E144+G144+I144+K144,"?")</f>
        <v>?</v>
      </c>
      <c r="U145" s="13"/>
      <c r="V145" s="1"/>
    </row>
    <row r="146" spans="1:22" ht="18.75" customHeight="1" thickBot="1" x14ac:dyDescent="0.3">
      <c r="A146" s="13"/>
      <c r="B146" s="307"/>
      <c r="C146" s="364"/>
      <c r="D146" s="252" t="str">
        <f>START!$C$13</f>
        <v>Dips</v>
      </c>
      <c r="E146" s="252">
        <v>12</v>
      </c>
      <c r="F146" s="52"/>
      <c r="G146" s="252">
        <v>12</v>
      </c>
      <c r="H146" s="52"/>
      <c r="I146" s="252">
        <v>12</v>
      </c>
      <c r="J146" s="52"/>
      <c r="K146" s="149" t="s">
        <v>21</v>
      </c>
      <c r="L146" s="52"/>
      <c r="M146" s="53"/>
      <c r="N146" s="53"/>
      <c r="O146" s="53"/>
      <c r="P146" s="53"/>
      <c r="Q146" s="354" t="s">
        <v>22</v>
      </c>
      <c r="R146" s="355"/>
      <c r="S146" s="355"/>
      <c r="T146" s="115" t="str">
        <f>IFERROR(E146+G146+I146+K146,"?")</f>
        <v>?</v>
      </c>
      <c r="U146" s="13"/>
      <c r="V146" s="1"/>
    </row>
    <row r="147" spans="1:22" ht="18.75" customHeight="1" x14ac:dyDescent="0.25">
      <c r="A147" s="13"/>
      <c r="B147" s="307"/>
      <c r="C147" s="297" t="s">
        <v>191</v>
      </c>
      <c r="D147" s="137" t="str">
        <f>START!$F$11</f>
        <v>Deadlift</v>
      </c>
      <c r="E147" s="151" t="str">
        <f>$G$11</f>
        <v>2+</v>
      </c>
      <c r="F147" s="137">
        <f>MROUND($C$6*$H$11,$C$9)</f>
        <v>115</v>
      </c>
      <c r="G147" s="137">
        <f>$I$11</f>
        <v>2</v>
      </c>
      <c r="H147" s="137">
        <f>MROUND($C$6*$J$11,$C$9)</f>
        <v>115</v>
      </c>
      <c r="I147" s="137">
        <f>$K$11</f>
        <v>2</v>
      </c>
      <c r="J147" s="137">
        <f>MROUND($C$6*$L$11,$C$9)</f>
        <v>110</v>
      </c>
      <c r="K147" s="137">
        <f>$M$11</f>
        <v>2</v>
      </c>
      <c r="L147" s="137">
        <f>MROUND($C$6*$N$11,$C$9)</f>
        <v>110</v>
      </c>
      <c r="M147" s="137">
        <f>$O$11</f>
        <v>2</v>
      </c>
      <c r="N147" s="137">
        <f>MROUND($C$6*$P$11,$C$9)</f>
        <v>110</v>
      </c>
      <c r="O147" s="137">
        <f>$Q$11</f>
        <v>2</v>
      </c>
      <c r="P147" s="137">
        <f>MROUND($C$6*$R$11,$C$9)</f>
        <v>110</v>
      </c>
      <c r="Q147" s="300" t="s">
        <v>11</v>
      </c>
      <c r="R147" s="302"/>
      <c r="S147" s="321" t="str">
        <f>IFERROR(F147/VLOOKUP(E147,Config!$C:$G,5,FALSE),"?")</f>
        <v>?</v>
      </c>
      <c r="T147" s="322"/>
      <c r="U147" s="13"/>
      <c r="V147" s="1"/>
    </row>
    <row r="148" spans="1:22" ht="18.75" customHeight="1" thickBot="1" x14ac:dyDescent="0.3">
      <c r="A148" s="13"/>
      <c r="B148" s="307"/>
      <c r="C148" s="298"/>
      <c r="D148" s="250" t="str">
        <f>START!$C$24</f>
        <v>Barbell Shrugs</v>
      </c>
      <c r="E148" s="250">
        <v>8</v>
      </c>
      <c r="F148" s="44"/>
      <c r="G148" s="250">
        <v>8</v>
      </c>
      <c r="H148" s="44"/>
      <c r="I148" s="250">
        <v>8</v>
      </c>
      <c r="J148" s="44"/>
      <c r="K148" s="43"/>
      <c r="L148" s="43"/>
      <c r="M148" s="43"/>
      <c r="N148" s="43"/>
      <c r="O148" s="43"/>
      <c r="P148" s="43"/>
      <c r="Q148" s="365"/>
      <c r="R148" s="366"/>
      <c r="S148" s="323"/>
      <c r="T148" s="324"/>
      <c r="U148" s="13"/>
      <c r="V148" s="1"/>
    </row>
    <row r="149" spans="1:22" ht="18.75" customHeight="1" x14ac:dyDescent="0.25">
      <c r="A149" s="13"/>
      <c r="B149" s="307"/>
      <c r="C149" s="298"/>
      <c r="D149" s="250" t="str">
        <f>START!$C$18</f>
        <v>Pull-Ups</v>
      </c>
      <c r="E149" s="250">
        <v>10</v>
      </c>
      <c r="F149" s="44"/>
      <c r="G149" s="148" t="s">
        <v>19</v>
      </c>
      <c r="H149" s="44"/>
      <c r="I149" s="43"/>
      <c r="J149" s="43"/>
      <c r="K149" s="43"/>
      <c r="L149" s="43"/>
      <c r="M149" s="43"/>
      <c r="N149" s="43"/>
      <c r="O149" s="43"/>
      <c r="P149" s="43"/>
      <c r="Q149" s="316" t="s">
        <v>24</v>
      </c>
      <c r="R149" s="315"/>
      <c r="S149" s="315"/>
      <c r="T149" s="51" t="str">
        <f>IFERROR(+G150+E150+E149+G149,"?")</f>
        <v>?</v>
      </c>
      <c r="U149" s="13"/>
      <c r="V149" s="1"/>
    </row>
    <row r="150" spans="1:22" ht="18.75" customHeight="1" x14ac:dyDescent="0.25">
      <c r="A150" s="13"/>
      <c r="B150" s="307"/>
      <c r="C150" s="298"/>
      <c r="D150" s="250" t="str">
        <f>START!$C$20</f>
        <v>T-Bar Rows</v>
      </c>
      <c r="E150" s="250">
        <v>10</v>
      </c>
      <c r="F150" s="44"/>
      <c r="G150" s="148" t="s">
        <v>19</v>
      </c>
      <c r="H150" s="44"/>
      <c r="I150" s="43"/>
      <c r="J150" s="43"/>
      <c r="K150" s="43"/>
      <c r="L150" s="43"/>
      <c r="M150" s="43"/>
      <c r="N150" s="43"/>
      <c r="O150" s="43"/>
      <c r="P150" s="43"/>
      <c r="Q150" s="314" t="s">
        <v>26</v>
      </c>
      <c r="R150" s="315"/>
      <c r="S150" s="315"/>
      <c r="T150" s="51">
        <f>IFERROR(E148+G148+I148,"?")</f>
        <v>24</v>
      </c>
      <c r="U150" s="13"/>
      <c r="V150" s="1"/>
    </row>
    <row r="151" spans="1:22" ht="18.75" customHeight="1" thickBot="1" x14ac:dyDescent="0.3">
      <c r="A151" s="13"/>
      <c r="B151" s="307"/>
      <c r="C151" s="299"/>
      <c r="D151" s="243" t="str">
        <f>START!$C$22</f>
        <v>Preacher Curls</v>
      </c>
      <c r="E151" s="243">
        <v>12</v>
      </c>
      <c r="F151" s="52"/>
      <c r="G151" s="243">
        <v>12</v>
      </c>
      <c r="H151" s="52"/>
      <c r="I151" s="243">
        <v>12</v>
      </c>
      <c r="J151" s="52"/>
      <c r="K151" s="149" t="s">
        <v>21</v>
      </c>
      <c r="L151" s="52"/>
      <c r="M151" s="53"/>
      <c r="N151" s="53"/>
      <c r="O151" s="53"/>
      <c r="P151" s="53"/>
      <c r="Q151" s="293" t="s">
        <v>27</v>
      </c>
      <c r="R151" s="294"/>
      <c r="S151" s="294"/>
      <c r="T151" s="54" t="str">
        <f>IFERROR(E151+G151+I151+K151,"?")</f>
        <v>?</v>
      </c>
      <c r="U151" s="13"/>
      <c r="V151" s="1"/>
    </row>
    <row r="152" spans="1:22" ht="18.75" customHeight="1" x14ac:dyDescent="0.25">
      <c r="A152" s="13"/>
      <c r="B152" s="307"/>
      <c r="C152" s="290" t="s">
        <v>94</v>
      </c>
      <c r="D152" s="251" t="str">
        <f>D27</f>
        <v>Squat</v>
      </c>
      <c r="E152" s="251">
        <f>$G$10</f>
        <v>10</v>
      </c>
      <c r="F152" s="251">
        <f>MROUND($C$5*$H$10,$C$9)</f>
        <v>75</v>
      </c>
      <c r="G152" s="251">
        <f>$I$10</f>
        <v>10</v>
      </c>
      <c r="H152" s="251">
        <f>MROUND($C$5*$J$10,$C$9)</f>
        <v>75</v>
      </c>
      <c r="I152" s="251">
        <f>$K$10</f>
        <v>10</v>
      </c>
      <c r="J152" s="251">
        <f>MROUND($C$5*$L$10,$C$9)</f>
        <v>75</v>
      </c>
      <c r="K152" s="48"/>
      <c r="L152" s="48"/>
      <c r="M152" s="48"/>
      <c r="N152" s="48"/>
      <c r="O152" s="48"/>
      <c r="P152" s="48"/>
      <c r="Q152" s="336"/>
      <c r="R152" s="337"/>
      <c r="S152" s="337"/>
      <c r="T152" s="129"/>
      <c r="U152" s="13"/>
      <c r="V152" s="1"/>
    </row>
    <row r="153" spans="1:22" ht="18.75" customHeight="1" x14ac:dyDescent="0.25">
      <c r="A153" s="13"/>
      <c r="B153" s="307"/>
      <c r="C153" s="291"/>
      <c r="D153" s="247" t="str">
        <f>START!$C$29</f>
        <v>Stiff-Leg Deadlifts</v>
      </c>
      <c r="E153" s="247">
        <v>10</v>
      </c>
      <c r="F153" s="44"/>
      <c r="G153" s="247">
        <v>10</v>
      </c>
      <c r="H153" s="44"/>
      <c r="I153" s="148" t="s">
        <v>19</v>
      </c>
      <c r="J153" s="44"/>
      <c r="K153" s="43"/>
      <c r="L153" s="43"/>
      <c r="M153" s="43"/>
      <c r="N153" s="43"/>
      <c r="O153" s="43"/>
      <c r="P153" s="43"/>
      <c r="Q153" s="310" t="s">
        <v>28</v>
      </c>
      <c r="R153" s="311"/>
      <c r="S153" s="311"/>
      <c r="T153" s="117" t="str">
        <f>IFERROR(G154+I154+K154+E152+G152+I152+E154,"?")</f>
        <v>?</v>
      </c>
      <c r="U153" s="13"/>
      <c r="V153" s="1"/>
    </row>
    <row r="154" spans="1:22" ht="18.75" customHeight="1" x14ac:dyDescent="0.25">
      <c r="A154" s="13"/>
      <c r="B154" s="307"/>
      <c r="C154" s="291"/>
      <c r="D154" s="247" t="str">
        <f>START!$C$27</f>
        <v>Leg Extensions</v>
      </c>
      <c r="E154" s="247">
        <v>12</v>
      </c>
      <c r="F154" s="44"/>
      <c r="G154" s="247">
        <v>12</v>
      </c>
      <c r="H154" s="44"/>
      <c r="I154" s="247">
        <v>12</v>
      </c>
      <c r="J154" s="44"/>
      <c r="K154" s="148" t="s">
        <v>21</v>
      </c>
      <c r="L154" s="44"/>
      <c r="M154" s="43"/>
      <c r="N154" s="43"/>
      <c r="O154" s="43"/>
      <c r="P154" s="43"/>
      <c r="Q154" s="310" t="s">
        <v>29</v>
      </c>
      <c r="R154" s="311"/>
      <c r="S154" s="311"/>
      <c r="T154" s="117" t="str">
        <f>IFERROR(E155+G155+I155+K155+E153+G153+I153+K153,"?")</f>
        <v>?</v>
      </c>
      <c r="U154" s="13"/>
      <c r="V154" s="1"/>
    </row>
    <row r="155" spans="1:22" ht="18.75" customHeight="1" x14ac:dyDescent="0.25">
      <c r="A155" s="13"/>
      <c r="B155" s="307"/>
      <c r="C155" s="291"/>
      <c r="D155" s="247" t="str">
        <f>START!$C$28</f>
        <v>Lying Leg Curls</v>
      </c>
      <c r="E155" s="247">
        <v>12</v>
      </c>
      <c r="F155" s="44"/>
      <c r="G155" s="247">
        <v>12</v>
      </c>
      <c r="H155" s="44"/>
      <c r="I155" s="247">
        <v>12</v>
      </c>
      <c r="J155" s="45"/>
      <c r="K155" s="148" t="s">
        <v>21</v>
      </c>
      <c r="L155" s="45"/>
      <c r="M155" s="43"/>
      <c r="N155" s="43"/>
      <c r="O155" s="43"/>
      <c r="P155" s="43"/>
      <c r="Q155" s="310" t="s">
        <v>30</v>
      </c>
      <c r="R155" s="311"/>
      <c r="S155" s="311"/>
      <c r="T155" s="117" t="str">
        <f>IFERROR(E156+G156+I156+K156,"?")</f>
        <v>?</v>
      </c>
      <c r="U155" s="13"/>
      <c r="V155" s="1"/>
    </row>
    <row r="156" spans="1:22" ht="18.75" customHeight="1" thickBot="1" x14ac:dyDescent="0.3">
      <c r="A156" s="13"/>
      <c r="B156" s="307"/>
      <c r="C156" s="292"/>
      <c r="D156" s="249" t="str">
        <f>START!$C$30</f>
        <v>Standing Calve Raises</v>
      </c>
      <c r="E156" s="249">
        <v>12</v>
      </c>
      <c r="F156" s="55"/>
      <c r="G156" s="249">
        <v>12</v>
      </c>
      <c r="H156" s="55"/>
      <c r="I156" s="249">
        <v>12</v>
      </c>
      <c r="J156" s="55"/>
      <c r="K156" s="149" t="s">
        <v>21</v>
      </c>
      <c r="L156" s="55"/>
      <c r="M156" s="53"/>
      <c r="N156" s="53"/>
      <c r="O156" s="53"/>
      <c r="P156" s="53"/>
      <c r="Q156" s="248"/>
      <c r="R156" s="249"/>
      <c r="S156" s="249"/>
      <c r="T156" s="118"/>
      <c r="U156" s="13"/>
      <c r="V156" s="1"/>
    </row>
    <row r="157" spans="1:22" ht="18.75" customHeight="1" x14ac:dyDescent="0.25">
      <c r="A157" s="13"/>
      <c r="B157" s="307"/>
      <c r="C157" s="338" t="s">
        <v>31</v>
      </c>
      <c r="D157" s="339"/>
      <c r="E157" s="339"/>
      <c r="F157" s="339"/>
      <c r="G157" s="339"/>
      <c r="H157" s="339"/>
      <c r="I157" s="339"/>
      <c r="J157" s="339"/>
      <c r="K157" s="339"/>
      <c r="L157" s="339"/>
      <c r="M157" s="339"/>
      <c r="N157" s="339"/>
      <c r="O157" s="339"/>
      <c r="P157" s="339"/>
      <c r="Q157" s="339"/>
      <c r="R157" s="339"/>
      <c r="S157" s="339"/>
      <c r="T157" s="340"/>
      <c r="U157" s="13"/>
      <c r="V157" s="1"/>
    </row>
    <row r="158" spans="1:22" ht="18.75" customHeight="1" thickBot="1" x14ac:dyDescent="0.3">
      <c r="A158" s="13"/>
      <c r="B158" s="308"/>
      <c r="C158" s="341"/>
      <c r="D158" s="342"/>
      <c r="E158" s="342"/>
      <c r="F158" s="342"/>
      <c r="G158" s="342"/>
      <c r="H158" s="342"/>
      <c r="I158" s="342"/>
      <c r="J158" s="342"/>
      <c r="K158" s="342"/>
      <c r="L158" s="342"/>
      <c r="M158" s="342"/>
      <c r="N158" s="342"/>
      <c r="O158" s="342"/>
      <c r="P158" s="342"/>
      <c r="Q158" s="342"/>
      <c r="R158" s="342"/>
      <c r="S158" s="342"/>
      <c r="T158" s="343"/>
      <c r="U158" s="13"/>
      <c r="V158" s="1"/>
    </row>
    <row r="159" spans="1:22" ht="18.75" customHeight="1" x14ac:dyDescent="0.25">
      <c r="A159" s="13"/>
      <c r="B159" s="389" t="s">
        <v>120</v>
      </c>
      <c r="C159" s="338" t="s">
        <v>31</v>
      </c>
      <c r="D159" s="339"/>
      <c r="E159" s="339"/>
      <c r="F159" s="339"/>
      <c r="G159" s="339"/>
      <c r="H159" s="339"/>
      <c r="I159" s="339"/>
      <c r="J159" s="339"/>
      <c r="K159" s="339"/>
      <c r="L159" s="339"/>
      <c r="M159" s="339"/>
      <c r="N159" s="339"/>
      <c r="O159" s="339"/>
      <c r="P159" s="339"/>
      <c r="Q159" s="339"/>
      <c r="R159" s="339"/>
      <c r="S159" s="339"/>
      <c r="T159" s="340"/>
      <c r="U159" s="13"/>
      <c r="V159" s="1"/>
    </row>
    <row r="160" spans="1:22" ht="18.75" customHeight="1" thickBot="1" x14ac:dyDescent="0.3">
      <c r="A160" s="13"/>
      <c r="B160" s="390"/>
      <c r="C160" s="341"/>
      <c r="D160" s="342"/>
      <c r="E160" s="342"/>
      <c r="F160" s="342"/>
      <c r="G160" s="342"/>
      <c r="H160" s="342"/>
      <c r="I160" s="342"/>
      <c r="J160" s="342"/>
      <c r="K160" s="342"/>
      <c r="L160" s="342"/>
      <c r="M160" s="342"/>
      <c r="N160" s="342"/>
      <c r="O160" s="342"/>
      <c r="P160" s="342"/>
      <c r="Q160" s="342"/>
      <c r="R160" s="342"/>
      <c r="S160" s="342"/>
      <c r="T160" s="343"/>
      <c r="U160" s="13"/>
      <c r="V160" s="1"/>
    </row>
    <row r="161" spans="1:22" ht="18.75" customHeight="1" x14ac:dyDescent="0.25">
      <c r="A161" s="13"/>
      <c r="B161" s="390"/>
      <c r="C161" s="347" t="s">
        <v>124</v>
      </c>
      <c r="D161" s="253" t="str">
        <f>$D$16</f>
        <v>Bench Press</v>
      </c>
      <c r="E161" s="253">
        <v>8</v>
      </c>
      <c r="F161" s="253">
        <f>MROUND($C$4*MID($G$12,9,3),$C$9)</f>
        <v>65</v>
      </c>
      <c r="G161" s="253">
        <v>8</v>
      </c>
      <c r="H161" s="253">
        <f>MROUND($C$4*MID($G$12,9,3),$C$9)</f>
        <v>65</v>
      </c>
      <c r="I161" s="253">
        <v>8</v>
      </c>
      <c r="J161" s="253">
        <f>MROUND($C$4*MID($G$12,9,3),$C$9)</f>
        <v>65</v>
      </c>
      <c r="K161" s="48"/>
      <c r="L161" s="48"/>
      <c r="M161" s="48"/>
      <c r="N161" s="48"/>
      <c r="O161" s="48"/>
      <c r="P161" s="48"/>
      <c r="Q161" s="360" t="s">
        <v>18</v>
      </c>
      <c r="R161" s="361"/>
      <c r="S161" s="361"/>
      <c r="T161" s="254">
        <f t="shared" ref="T161:T166" si="4">IFERROR(E161+G161+I161,"?")</f>
        <v>24</v>
      </c>
      <c r="U161" s="13"/>
      <c r="V161" s="1"/>
    </row>
    <row r="162" spans="1:22" ht="18.75" customHeight="1" x14ac:dyDescent="0.25">
      <c r="A162" s="13"/>
      <c r="B162" s="390"/>
      <c r="C162" s="348"/>
      <c r="D162" s="113" t="s">
        <v>129</v>
      </c>
      <c r="E162" s="245">
        <v>10</v>
      </c>
      <c r="F162" s="44"/>
      <c r="G162" s="245">
        <v>10</v>
      </c>
      <c r="H162" s="44"/>
      <c r="I162" s="245">
        <v>10</v>
      </c>
      <c r="J162" s="44"/>
      <c r="K162" s="43"/>
      <c r="L162" s="43"/>
      <c r="M162" s="43"/>
      <c r="N162" s="43"/>
      <c r="O162" s="43"/>
      <c r="P162" s="43"/>
      <c r="Q162" s="295" t="s">
        <v>20</v>
      </c>
      <c r="R162" s="296"/>
      <c r="S162" s="296"/>
      <c r="T162" s="256">
        <f t="shared" si="4"/>
        <v>30</v>
      </c>
      <c r="U162" s="13"/>
      <c r="V162" s="1"/>
    </row>
    <row r="163" spans="1:22" ht="18.75" customHeight="1" thickBot="1" x14ac:dyDescent="0.3">
      <c r="A163" s="13"/>
      <c r="B163" s="390"/>
      <c r="C163" s="348"/>
      <c r="D163" s="245" t="str">
        <f>$D$21</f>
        <v>Cable Tricep Extensions</v>
      </c>
      <c r="E163" s="245">
        <v>10</v>
      </c>
      <c r="F163" s="52"/>
      <c r="G163" s="245">
        <v>10</v>
      </c>
      <c r="H163" s="52"/>
      <c r="I163" s="245">
        <v>10</v>
      </c>
      <c r="J163" s="52"/>
      <c r="K163" s="43"/>
      <c r="L163" s="43"/>
      <c r="M163" s="43"/>
      <c r="N163" s="43"/>
      <c r="O163" s="43"/>
      <c r="P163" s="43"/>
      <c r="Q163" s="354" t="s">
        <v>22</v>
      </c>
      <c r="R163" s="355"/>
      <c r="S163" s="355"/>
      <c r="T163" s="115">
        <f t="shared" si="4"/>
        <v>30</v>
      </c>
      <c r="U163" s="13"/>
      <c r="V163" s="1"/>
    </row>
    <row r="164" spans="1:22" ht="18.75" customHeight="1" x14ac:dyDescent="0.25">
      <c r="A164" s="13"/>
      <c r="B164" s="390"/>
      <c r="C164" s="297" t="s">
        <v>125</v>
      </c>
      <c r="D164" s="137" t="str">
        <f>$D$39</f>
        <v>Deadlift</v>
      </c>
      <c r="E164" s="137">
        <v>8</v>
      </c>
      <c r="F164" s="137">
        <f>MROUND($C$6*MID($G$12,9,3),$C$9)</f>
        <v>85</v>
      </c>
      <c r="G164" s="137">
        <v>8</v>
      </c>
      <c r="H164" s="137">
        <f>MROUND($C$6*MID($G$12,9,3),$C$9)</f>
        <v>85</v>
      </c>
      <c r="I164" s="137">
        <v>8</v>
      </c>
      <c r="J164" s="137">
        <f>MROUND($C$6*MID($G$12,9,3),$C$9)</f>
        <v>85</v>
      </c>
      <c r="K164" s="110"/>
      <c r="L164" s="110"/>
      <c r="M164" s="48"/>
      <c r="N164" s="48"/>
      <c r="O164" s="48"/>
      <c r="P164" s="48"/>
      <c r="Q164" s="314" t="s">
        <v>25</v>
      </c>
      <c r="R164" s="315"/>
      <c r="S164" s="315"/>
      <c r="T164" s="51">
        <f t="shared" si="4"/>
        <v>24</v>
      </c>
      <c r="U164" s="13"/>
      <c r="V164" s="1"/>
    </row>
    <row r="165" spans="1:22" ht="18.75" customHeight="1" x14ac:dyDescent="0.25">
      <c r="A165" s="13"/>
      <c r="B165" s="390"/>
      <c r="C165" s="298"/>
      <c r="D165" s="250" t="str">
        <f>$D$41</f>
        <v>Pull-Ups</v>
      </c>
      <c r="E165" s="250">
        <v>10</v>
      </c>
      <c r="F165" s="44"/>
      <c r="G165" s="250">
        <v>10</v>
      </c>
      <c r="H165" s="44"/>
      <c r="I165" s="250">
        <v>10</v>
      </c>
      <c r="J165" s="44"/>
      <c r="K165" s="111"/>
      <c r="L165" s="111"/>
      <c r="M165" s="43"/>
      <c r="N165" s="43"/>
      <c r="O165" s="43"/>
      <c r="P165" s="43"/>
      <c r="Q165" s="314" t="s">
        <v>24</v>
      </c>
      <c r="R165" s="315"/>
      <c r="S165" s="315"/>
      <c r="T165" s="51">
        <f t="shared" si="4"/>
        <v>30</v>
      </c>
      <c r="U165" s="13"/>
      <c r="V165" s="1"/>
    </row>
    <row r="166" spans="1:22" ht="18.75" customHeight="1" thickBot="1" x14ac:dyDescent="0.3">
      <c r="A166" s="13"/>
      <c r="B166" s="390"/>
      <c r="C166" s="298"/>
      <c r="D166" s="250" t="str">
        <f>$D$26</f>
        <v>Dumbbell Curls</v>
      </c>
      <c r="E166" s="250">
        <v>10</v>
      </c>
      <c r="F166" s="55"/>
      <c r="G166" s="250">
        <v>10</v>
      </c>
      <c r="H166" s="55"/>
      <c r="I166" s="250">
        <v>10</v>
      </c>
      <c r="J166" s="55"/>
      <c r="K166" s="111"/>
      <c r="L166" s="111"/>
      <c r="M166" s="43"/>
      <c r="N166" s="43"/>
      <c r="O166" s="43"/>
      <c r="P166" s="43"/>
      <c r="Q166" s="293" t="s">
        <v>27</v>
      </c>
      <c r="R166" s="294"/>
      <c r="S166" s="294"/>
      <c r="T166" s="54">
        <f t="shared" si="4"/>
        <v>30</v>
      </c>
      <c r="U166" s="13"/>
      <c r="V166" s="1"/>
    </row>
    <row r="167" spans="1:22" ht="18.75" customHeight="1" x14ac:dyDescent="0.25">
      <c r="A167" s="13"/>
      <c r="B167" s="390"/>
      <c r="C167" s="338" t="s">
        <v>31</v>
      </c>
      <c r="D167" s="339"/>
      <c r="E167" s="339"/>
      <c r="F167" s="339"/>
      <c r="G167" s="339"/>
      <c r="H167" s="339"/>
      <c r="I167" s="339"/>
      <c r="J167" s="339"/>
      <c r="K167" s="339"/>
      <c r="L167" s="339"/>
      <c r="M167" s="339"/>
      <c r="N167" s="339"/>
      <c r="O167" s="339"/>
      <c r="P167" s="339"/>
      <c r="Q167" s="339"/>
      <c r="R167" s="339"/>
      <c r="S167" s="339"/>
      <c r="T167" s="340"/>
      <c r="U167" s="13"/>
      <c r="V167" s="1"/>
    </row>
    <row r="168" spans="1:22" ht="18.75" customHeight="1" thickBot="1" x14ac:dyDescent="0.3">
      <c r="A168" s="13"/>
      <c r="B168" s="390"/>
      <c r="C168" s="341"/>
      <c r="D168" s="342"/>
      <c r="E168" s="342"/>
      <c r="F168" s="342"/>
      <c r="G168" s="342"/>
      <c r="H168" s="342"/>
      <c r="I168" s="342"/>
      <c r="J168" s="342"/>
      <c r="K168" s="342"/>
      <c r="L168" s="342"/>
      <c r="M168" s="342"/>
      <c r="N168" s="342"/>
      <c r="O168" s="342"/>
      <c r="P168" s="342"/>
      <c r="Q168" s="342"/>
      <c r="R168" s="342"/>
      <c r="S168" s="342"/>
      <c r="T168" s="343"/>
      <c r="U168" s="13"/>
      <c r="V168" s="1"/>
    </row>
    <row r="169" spans="1:22" ht="18.75" customHeight="1" x14ac:dyDescent="0.25">
      <c r="A169" s="13"/>
      <c r="B169" s="390"/>
      <c r="C169" s="290" t="s">
        <v>126</v>
      </c>
      <c r="D169" s="247" t="str">
        <f>$D$27</f>
        <v>Squat</v>
      </c>
      <c r="E169" s="247">
        <v>8</v>
      </c>
      <c r="F169" s="247">
        <f>MROUND($C$5*MID($G$12,9,3),$C$9)</f>
        <v>80</v>
      </c>
      <c r="G169" s="247">
        <v>8</v>
      </c>
      <c r="H169" s="247">
        <f>MROUND($C$5*MID($G$12,9,3),$C$9)</f>
        <v>80</v>
      </c>
      <c r="I169" s="247">
        <v>8</v>
      </c>
      <c r="J169" s="247">
        <f>MROUND($C$5*MID($G$12,9,3),$C$9)</f>
        <v>80</v>
      </c>
      <c r="K169" s="43"/>
      <c r="L169" s="43"/>
      <c r="M169" s="48"/>
      <c r="N169" s="48"/>
      <c r="O169" s="48"/>
      <c r="P169" s="48"/>
      <c r="Q169" s="336" t="s">
        <v>28</v>
      </c>
      <c r="R169" s="337"/>
      <c r="S169" s="337"/>
      <c r="T169" s="129">
        <f>IFERROR(+E169+G169+I169,"?")</f>
        <v>24</v>
      </c>
      <c r="U169" s="13"/>
      <c r="V169" s="1"/>
    </row>
    <row r="170" spans="1:22" ht="18.75" customHeight="1" x14ac:dyDescent="0.25">
      <c r="A170" s="13"/>
      <c r="B170" s="390"/>
      <c r="C170" s="291"/>
      <c r="D170" s="247" t="str">
        <f>$D$29</f>
        <v>Lying Leg Curls</v>
      </c>
      <c r="E170" s="247">
        <v>10</v>
      </c>
      <c r="F170" s="44"/>
      <c r="G170" s="247">
        <v>10</v>
      </c>
      <c r="H170" s="44"/>
      <c r="I170" s="247">
        <v>10</v>
      </c>
      <c r="J170" s="44"/>
      <c r="K170" s="43"/>
      <c r="L170" s="43"/>
      <c r="M170" s="43"/>
      <c r="N170" s="43"/>
      <c r="O170" s="43"/>
      <c r="P170" s="43"/>
      <c r="Q170" s="310" t="s">
        <v>29</v>
      </c>
      <c r="R170" s="311"/>
      <c r="S170" s="311"/>
      <c r="T170" s="117">
        <f>IFERROR(+E170+G170+I170,"?")</f>
        <v>30</v>
      </c>
      <c r="U170" s="13"/>
      <c r="V170" s="1"/>
    </row>
    <row r="171" spans="1:22" ht="18.75" customHeight="1" thickBot="1" x14ac:dyDescent="0.3">
      <c r="A171" s="13"/>
      <c r="B171" s="390"/>
      <c r="C171" s="291"/>
      <c r="D171" s="247" t="str">
        <f>$D$30</f>
        <v>Standing Calve Raises</v>
      </c>
      <c r="E171" s="247">
        <v>10</v>
      </c>
      <c r="F171" s="52"/>
      <c r="G171" s="247">
        <v>10</v>
      </c>
      <c r="H171" s="52"/>
      <c r="I171" s="247">
        <v>10</v>
      </c>
      <c r="J171" s="52"/>
      <c r="K171" s="43"/>
      <c r="L171" s="43"/>
      <c r="M171" s="43"/>
      <c r="N171" s="43"/>
      <c r="O171" s="43"/>
      <c r="P171" s="43"/>
      <c r="Q171" s="310" t="s">
        <v>30</v>
      </c>
      <c r="R171" s="311"/>
      <c r="S171" s="311"/>
      <c r="T171" s="117">
        <f>IFERROR(+E171+G171+I171,"?")</f>
        <v>30</v>
      </c>
      <c r="U171" s="13"/>
      <c r="V171" s="1"/>
    </row>
    <row r="172" spans="1:22" ht="18.75" customHeight="1" x14ac:dyDescent="0.25">
      <c r="A172" s="13"/>
      <c r="B172" s="390"/>
      <c r="C172" s="347" t="s">
        <v>127</v>
      </c>
      <c r="D172" s="253" t="str">
        <f>$D$17</f>
        <v>Seated OHP</v>
      </c>
      <c r="E172" s="253">
        <v>8</v>
      </c>
      <c r="F172" s="253">
        <f>MROUND($C$7*MID($G$12,9,3),$C$9)</f>
        <v>40</v>
      </c>
      <c r="G172" s="253">
        <v>8</v>
      </c>
      <c r="H172" s="253">
        <f>MROUND($C$7*MID($G$12,9,3),$C$9)</f>
        <v>40</v>
      </c>
      <c r="I172" s="253">
        <v>8</v>
      </c>
      <c r="J172" s="253">
        <f>MROUND($C$7*MID($G$12,9,3),$C$9)</f>
        <v>40</v>
      </c>
      <c r="K172" s="48"/>
      <c r="L172" s="48"/>
      <c r="M172" s="48"/>
      <c r="N172" s="48"/>
      <c r="O172" s="48"/>
      <c r="P172" s="48"/>
      <c r="Q172" s="360" t="s">
        <v>18</v>
      </c>
      <c r="R172" s="361"/>
      <c r="S172" s="361"/>
      <c r="T172" s="254">
        <f>IFERROR(E172+G172+I172,"?")</f>
        <v>24</v>
      </c>
      <c r="U172" s="13"/>
      <c r="V172" s="1"/>
    </row>
    <row r="173" spans="1:22" ht="18.75" customHeight="1" x14ac:dyDescent="0.25">
      <c r="A173" s="13"/>
      <c r="B173" s="390"/>
      <c r="C173" s="363"/>
      <c r="D173" s="245" t="str">
        <f>$D$18</f>
        <v>Dumbbell Bench Press</v>
      </c>
      <c r="E173" s="245">
        <v>10</v>
      </c>
      <c r="F173" s="44"/>
      <c r="G173" s="245">
        <v>10</v>
      </c>
      <c r="H173" s="44"/>
      <c r="I173" s="245">
        <v>10</v>
      </c>
      <c r="J173" s="44"/>
      <c r="K173" s="43"/>
      <c r="L173" s="43"/>
      <c r="M173" s="43"/>
      <c r="N173" s="43"/>
      <c r="O173" s="43"/>
      <c r="P173" s="43"/>
      <c r="Q173" s="295" t="s">
        <v>20</v>
      </c>
      <c r="R173" s="296"/>
      <c r="S173" s="296"/>
      <c r="T173" s="256">
        <f>IFERROR(E173+G173+I173,"?")</f>
        <v>30</v>
      </c>
      <c r="U173" s="13"/>
      <c r="V173" s="1"/>
    </row>
    <row r="174" spans="1:22" ht="18.75" customHeight="1" thickBot="1" x14ac:dyDescent="0.3">
      <c r="A174" s="13"/>
      <c r="B174" s="390"/>
      <c r="C174" s="363"/>
      <c r="D174" s="245" t="str">
        <f>$D$38</f>
        <v>Dips</v>
      </c>
      <c r="E174" s="245">
        <v>10</v>
      </c>
      <c r="F174" s="52"/>
      <c r="G174" s="245">
        <v>10</v>
      </c>
      <c r="H174" s="52"/>
      <c r="I174" s="245">
        <v>10</v>
      </c>
      <c r="J174" s="52"/>
      <c r="K174" s="43"/>
      <c r="L174" s="43"/>
      <c r="M174" s="43"/>
      <c r="N174" s="43"/>
      <c r="O174" s="43"/>
      <c r="P174" s="43"/>
      <c r="Q174" s="295" t="s">
        <v>22</v>
      </c>
      <c r="R174" s="296"/>
      <c r="S174" s="296"/>
      <c r="T174" s="256">
        <f>IFERROR(E174+G174+I174,"?")</f>
        <v>30</v>
      </c>
      <c r="U174" s="13"/>
      <c r="V174" s="1"/>
    </row>
    <row r="175" spans="1:22" ht="18.75" customHeight="1" x14ac:dyDescent="0.25">
      <c r="A175" s="13"/>
      <c r="B175" s="390"/>
      <c r="C175" s="338" t="s">
        <v>31</v>
      </c>
      <c r="D175" s="339"/>
      <c r="E175" s="339"/>
      <c r="F175" s="339"/>
      <c r="G175" s="339"/>
      <c r="H175" s="339"/>
      <c r="I175" s="339"/>
      <c r="J175" s="339"/>
      <c r="K175" s="339"/>
      <c r="L175" s="339"/>
      <c r="M175" s="339"/>
      <c r="N175" s="339"/>
      <c r="O175" s="339"/>
      <c r="P175" s="339"/>
      <c r="Q175" s="339"/>
      <c r="R175" s="339"/>
      <c r="S175" s="339"/>
      <c r="T175" s="340"/>
      <c r="U175" s="13"/>
      <c r="V175" s="1"/>
    </row>
    <row r="176" spans="1:22" ht="18.75" customHeight="1" thickBot="1" x14ac:dyDescent="0.3">
      <c r="A176" s="13"/>
      <c r="B176" s="390"/>
      <c r="C176" s="341"/>
      <c r="D176" s="342"/>
      <c r="E176" s="342"/>
      <c r="F176" s="342"/>
      <c r="G176" s="342"/>
      <c r="H176" s="342"/>
      <c r="I176" s="342"/>
      <c r="J176" s="342"/>
      <c r="K176" s="342"/>
      <c r="L176" s="342"/>
      <c r="M176" s="342"/>
      <c r="N176" s="342"/>
      <c r="O176" s="342"/>
      <c r="P176" s="342"/>
      <c r="Q176" s="342"/>
      <c r="R176" s="342"/>
      <c r="S176" s="342"/>
      <c r="T176" s="343"/>
      <c r="U176" s="13"/>
      <c r="V176" s="1"/>
    </row>
    <row r="177" spans="1:22" ht="18.75" customHeight="1" x14ac:dyDescent="0.25">
      <c r="A177" s="13"/>
      <c r="B177" s="390"/>
      <c r="C177" s="338" t="s">
        <v>31</v>
      </c>
      <c r="D177" s="339"/>
      <c r="E177" s="339"/>
      <c r="F177" s="339"/>
      <c r="G177" s="339"/>
      <c r="H177" s="339"/>
      <c r="I177" s="339"/>
      <c r="J177" s="339"/>
      <c r="K177" s="339"/>
      <c r="L177" s="339"/>
      <c r="M177" s="339"/>
      <c r="N177" s="339"/>
      <c r="O177" s="339"/>
      <c r="P177" s="339"/>
      <c r="Q177" s="339"/>
      <c r="R177" s="339"/>
      <c r="S177" s="339"/>
      <c r="T177" s="340"/>
      <c r="U177" s="13"/>
      <c r="V177" s="1"/>
    </row>
    <row r="178" spans="1:22" ht="18.75" customHeight="1" thickBot="1" x14ac:dyDescent="0.3">
      <c r="A178" s="13"/>
      <c r="B178" s="391"/>
      <c r="C178" s="341"/>
      <c r="D178" s="342"/>
      <c r="E178" s="342"/>
      <c r="F178" s="342"/>
      <c r="G178" s="342"/>
      <c r="H178" s="342"/>
      <c r="I178" s="342"/>
      <c r="J178" s="342"/>
      <c r="K178" s="342"/>
      <c r="L178" s="342"/>
      <c r="M178" s="342"/>
      <c r="N178" s="342"/>
      <c r="O178" s="342"/>
      <c r="P178" s="342"/>
      <c r="Q178" s="342"/>
      <c r="R178" s="342"/>
      <c r="S178" s="342"/>
      <c r="T178" s="343"/>
      <c r="U178" s="13"/>
      <c r="V178" s="1"/>
    </row>
    <row r="179" spans="1:22" ht="18.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
    </row>
    <row r="180" spans="1:22" ht="18.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
    </row>
    <row r="181" spans="1:22" ht="18.75" customHeight="1" x14ac:dyDescent="0.25">
      <c r="B181" s="1"/>
      <c r="C181" s="133"/>
      <c r="D181" s="1"/>
      <c r="E181" s="1"/>
      <c r="F181" s="1"/>
      <c r="G181" s="1"/>
      <c r="H181" s="1"/>
      <c r="I181" s="1"/>
      <c r="J181" s="1"/>
      <c r="K181" s="1"/>
      <c r="L181" s="1"/>
      <c r="M181" s="1"/>
      <c r="N181" s="1"/>
      <c r="O181" s="1"/>
      <c r="P181" s="1"/>
      <c r="Q181" s="1"/>
      <c r="R181" s="1"/>
      <c r="S181" s="1"/>
      <c r="T181" s="1"/>
      <c r="U181" s="1"/>
      <c r="V181" s="1"/>
    </row>
    <row r="182" spans="1:22" ht="18.75" customHeight="1" x14ac:dyDescent="0.25">
      <c r="B182" s="1"/>
      <c r="C182" s="133"/>
      <c r="D182" s="1"/>
      <c r="E182" s="1"/>
      <c r="F182" s="1"/>
      <c r="G182" s="1"/>
      <c r="H182" s="1"/>
      <c r="I182" s="1"/>
      <c r="J182" s="1"/>
      <c r="K182" s="1"/>
      <c r="L182" s="1"/>
      <c r="M182" s="1"/>
      <c r="N182" s="1"/>
      <c r="O182" s="1"/>
      <c r="P182" s="1"/>
      <c r="Q182" s="1"/>
      <c r="R182" s="1"/>
      <c r="S182" s="1"/>
      <c r="T182" s="1"/>
      <c r="U182" s="1"/>
      <c r="V182" s="1"/>
    </row>
    <row r="183" spans="1:22" ht="18.75" customHeight="1" x14ac:dyDescent="0.25">
      <c r="B183" s="1"/>
      <c r="C183" s="133"/>
      <c r="D183" s="1"/>
      <c r="E183" s="1"/>
      <c r="F183" s="1"/>
      <c r="G183" s="1"/>
      <c r="H183" s="1"/>
      <c r="I183" s="1"/>
      <c r="J183" s="1"/>
      <c r="K183" s="1"/>
      <c r="L183" s="1"/>
      <c r="M183" s="1"/>
      <c r="N183" s="1"/>
      <c r="O183" s="1"/>
      <c r="P183" s="1"/>
      <c r="Q183" s="1"/>
      <c r="R183" s="1"/>
      <c r="S183" s="1"/>
      <c r="T183" s="1"/>
      <c r="U183" s="1"/>
      <c r="V183" s="1"/>
    </row>
    <row r="184" spans="1:22" ht="18.75" customHeight="1" x14ac:dyDescent="0.25">
      <c r="B184" s="1"/>
      <c r="C184" s="133"/>
      <c r="D184" s="1"/>
      <c r="E184" s="1"/>
      <c r="F184" s="1"/>
      <c r="G184" s="1"/>
      <c r="H184" s="1"/>
      <c r="I184" s="1"/>
      <c r="J184" s="1"/>
      <c r="K184" s="1"/>
      <c r="L184" s="1"/>
      <c r="M184" s="1"/>
      <c r="N184" s="1"/>
      <c r="O184" s="1"/>
      <c r="P184" s="1"/>
      <c r="Q184" s="1"/>
      <c r="R184" s="1"/>
      <c r="S184" s="1"/>
      <c r="T184" s="1"/>
      <c r="U184" s="1"/>
      <c r="V184" s="1"/>
    </row>
    <row r="185" spans="1:22" ht="18.75" customHeight="1" x14ac:dyDescent="0.25">
      <c r="B185" s="1"/>
      <c r="C185" s="133"/>
      <c r="D185" s="1"/>
      <c r="E185" s="1"/>
      <c r="F185" s="1"/>
      <c r="G185" s="1"/>
      <c r="H185" s="1"/>
      <c r="I185" s="1"/>
      <c r="J185" s="1"/>
      <c r="K185" s="1"/>
      <c r="L185" s="1"/>
      <c r="M185" s="1"/>
      <c r="N185" s="1"/>
      <c r="O185" s="1"/>
      <c r="P185" s="1"/>
      <c r="Q185" s="1"/>
      <c r="R185" s="1"/>
      <c r="S185" s="1"/>
      <c r="T185" s="1"/>
      <c r="U185" s="1"/>
      <c r="V185" s="1"/>
    </row>
    <row r="186" spans="1:22" ht="18.75" customHeight="1" x14ac:dyDescent="0.25">
      <c r="B186" s="1"/>
      <c r="C186" s="133"/>
      <c r="D186" s="1"/>
      <c r="E186" s="1"/>
      <c r="F186" s="1"/>
      <c r="G186" s="1"/>
      <c r="H186" s="1"/>
      <c r="I186" s="1"/>
      <c r="J186" s="1"/>
      <c r="K186" s="1"/>
      <c r="L186" s="1"/>
      <c r="M186" s="1"/>
      <c r="N186" s="1"/>
      <c r="O186" s="1"/>
      <c r="P186" s="1"/>
      <c r="Q186" s="1"/>
      <c r="R186" s="1"/>
      <c r="S186" s="1"/>
      <c r="T186" s="1"/>
      <c r="U186" s="1"/>
      <c r="V186" s="1"/>
    </row>
    <row r="187" spans="1:22" ht="18.75" customHeight="1" x14ac:dyDescent="0.25">
      <c r="B187" s="1"/>
      <c r="C187" s="133"/>
      <c r="D187" s="1"/>
      <c r="E187" s="1"/>
      <c r="F187" s="1"/>
      <c r="G187" s="1"/>
      <c r="H187" s="1"/>
      <c r="I187" s="1"/>
      <c r="J187" s="1"/>
      <c r="K187" s="1"/>
      <c r="L187" s="1"/>
      <c r="M187" s="1"/>
      <c r="N187" s="1"/>
      <c r="O187" s="1"/>
      <c r="P187" s="1"/>
      <c r="Q187" s="1"/>
      <c r="R187" s="1"/>
      <c r="S187" s="1"/>
      <c r="T187" s="1"/>
      <c r="U187" s="1"/>
      <c r="V187" s="1"/>
    </row>
    <row r="188" spans="1:22" ht="18.75" customHeight="1" x14ac:dyDescent="0.25">
      <c r="B188" s="1"/>
      <c r="C188" s="133"/>
      <c r="D188" s="1"/>
      <c r="E188" s="1"/>
      <c r="F188" s="1"/>
      <c r="G188" s="1"/>
      <c r="H188" s="1"/>
      <c r="I188" s="1"/>
      <c r="J188" s="1"/>
      <c r="K188" s="1"/>
      <c r="L188" s="1"/>
      <c r="M188" s="1"/>
      <c r="N188" s="1"/>
      <c r="O188" s="1"/>
      <c r="P188" s="1"/>
      <c r="Q188" s="1"/>
      <c r="R188" s="1"/>
      <c r="S188" s="1"/>
      <c r="T188" s="1"/>
      <c r="U188" s="1"/>
      <c r="V188" s="1"/>
    </row>
    <row r="189" spans="1:22" ht="18.75" customHeight="1" x14ac:dyDescent="0.25">
      <c r="B189" s="1"/>
      <c r="C189" s="133"/>
      <c r="D189" s="1"/>
      <c r="E189" s="1"/>
      <c r="F189" s="1"/>
      <c r="G189" s="1"/>
      <c r="H189" s="1"/>
      <c r="I189" s="1"/>
      <c r="J189" s="1"/>
      <c r="K189" s="1"/>
      <c r="L189" s="1"/>
      <c r="M189" s="1"/>
      <c r="N189" s="1"/>
      <c r="O189" s="1"/>
      <c r="P189" s="1"/>
      <c r="Q189" s="1"/>
      <c r="R189" s="1"/>
      <c r="S189" s="1"/>
      <c r="T189" s="1"/>
      <c r="U189" s="1"/>
      <c r="V189" s="1"/>
    </row>
    <row r="190" spans="1:22" ht="18.75" customHeight="1" x14ac:dyDescent="0.25">
      <c r="B190" s="1"/>
      <c r="C190" s="133"/>
      <c r="D190" s="1"/>
      <c r="E190" s="1"/>
      <c r="F190" s="1"/>
      <c r="G190" s="1"/>
      <c r="H190" s="1"/>
      <c r="I190" s="1"/>
      <c r="J190" s="1"/>
      <c r="K190" s="1"/>
      <c r="L190" s="1"/>
      <c r="M190" s="1"/>
      <c r="N190" s="1"/>
      <c r="O190" s="1"/>
      <c r="P190" s="1"/>
      <c r="Q190" s="1"/>
      <c r="R190" s="1"/>
      <c r="S190" s="1"/>
      <c r="T190" s="1"/>
      <c r="U190" s="1"/>
      <c r="V190" s="1"/>
    </row>
    <row r="191" spans="1:22" ht="18.75" customHeight="1" x14ac:dyDescent="0.25">
      <c r="B191" s="1"/>
      <c r="C191" s="133"/>
      <c r="D191" s="1"/>
      <c r="E191" s="1"/>
      <c r="F191" s="1"/>
      <c r="G191" s="1"/>
      <c r="H191" s="1"/>
      <c r="I191" s="1"/>
      <c r="J191" s="1"/>
      <c r="K191" s="1"/>
      <c r="L191" s="1"/>
      <c r="M191" s="1"/>
      <c r="N191" s="1"/>
      <c r="O191" s="1"/>
      <c r="P191" s="1"/>
      <c r="Q191" s="1"/>
      <c r="R191" s="1"/>
      <c r="S191" s="1"/>
      <c r="T191" s="1"/>
      <c r="U191" s="1"/>
      <c r="V191" s="1"/>
    </row>
    <row r="192" spans="1:22" ht="18.75" customHeight="1" x14ac:dyDescent="0.25">
      <c r="B192" s="1"/>
      <c r="C192" s="133"/>
      <c r="D192" s="1"/>
      <c r="E192" s="1"/>
      <c r="F192" s="1"/>
      <c r="G192" s="1"/>
      <c r="H192" s="1"/>
      <c r="I192" s="1"/>
      <c r="J192" s="1"/>
      <c r="K192" s="1"/>
      <c r="L192" s="1"/>
      <c r="M192" s="1"/>
      <c r="N192" s="1"/>
      <c r="O192" s="1"/>
      <c r="P192" s="1"/>
      <c r="Q192" s="1"/>
      <c r="R192" s="1"/>
      <c r="S192" s="1"/>
      <c r="T192" s="1"/>
      <c r="U192" s="1"/>
      <c r="V192" s="1"/>
    </row>
    <row r="193" spans="2:22" ht="18.75" customHeight="1" x14ac:dyDescent="0.25">
      <c r="B193" s="1"/>
      <c r="C193" s="133"/>
      <c r="D193" s="1"/>
      <c r="E193" s="1"/>
      <c r="F193" s="1"/>
      <c r="G193" s="1"/>
      <c r="H193" s="1"/>
      <c r="I193" s="1"/>
      <c r="J193" s="1"/>
      <c r="K193" s="1"/>
      <c r="L193" s="1"/>
      <c r="M193" s="1"/>
      <c r="N193" s="1"/>
      <c r="O193" s="1"/>
      <c r="P193" s="1"/>
      <c r="Q193" s="1"/>
      <c r="R193" s="1"/>
      <c r="S193" s="1"/>
      <c r="T193" s="1"/>
      <c r="U193" s="1"/>
      <c r="V193" s="1"/>
    </row>
    <row r="194" spans="2:22" ht="18.75" customHeight="1" x14ac:dyDescent="0.25">
      <c r="B194" s="1"/>
      <c r="C194" s="133"/>
      <c r="D194" s="1"/>
      <c r="E194" s="1"/>
      <c r="F194" s="1"/>
      <c r="G194" s="1"/>
      <c r="H194" s="1"/>
      <c r="I194" s="1"/>
      <c r="J194" s="1"/>
      <c r="K194" s="1"/>
      <c r="L194" s="1"/>
      <c r="M194" s="1"/>
      <c r="N194" s="1"/>
      <c r="O194" s="1"/>
      <c r="P194" s="1"/>
      <c r="Q194" s="1"/>
      <c r="R194" s="1"/>
      <c r="S194" s="1"/>
      <c r="T194" s="1"/>
      <c r="U194" s="1"/>
      <c r="V194" s="1"/>
    </row>
    <row r="195" spans="2:22" ht="18.75" customHeight="1" x14ac:dyDescent="0.25">
      <c r="B195" s="1"/>
      <c r="C195" s="133"/>
      <c r="D195" s="1"/>
      <c r="E195" s="1"/>
      <c r="F195" s="1"/>
      <c r="G195" s="1"/>
      <c r="H195" s="1"/>
      <c r="I195" s="1"/>
      <c r="J195" s="1"/>
      <c r="K195" s="1"/>
      <c r="L195" s="1"/>
      <c r="M195" s="1"/>
      <c r="N195" s="1"/>
      <c r="O195" s="1"/>
      <c r="P195" s="1"/>
      <c r="Q195" s="1"/>
      <c r="R195" s="1"/>
      <c r="S195" s="1"/>
      <c r="T195" s="1"/>
      <c r="U195" s="1"/>
      <c r="V195" s="1"/>
    </row>
    <row r="196" spans="2:22" ht="18.75" customHeight="1" x14ac:dyDescent="0.25">
      <c r="B196" s="1"/>
      <c r="C196" s="133"/>
      <c r="D196" s="1"/>
      <c r="E196" s="1"/>
      <c r="F196" s="1"/>
      <c r="G196" s="1"/>
      <c r="H196" s="1"/>
      <c r="I196" s="1"/>
      <c r="J196" s="1"/>
      <c r="K196" s="1"/>
      <c r="L196" s="1"/>
      <c r="M196" s="1"/>
      <c r="N196" s="1"/>
      <c r="O196" s="1"/>
      <c r="P196" s="1"/>
      <c r="Q196" s="1"/>
      <c r="R196" s="1"/>
      <c r="S196" s="1"/>
      <c r="T196" s="1"/>
      <c r="U196" s="1"/>
      <c r="V196" s="1"/>
    </row>
    <row r="197" spans="2:22" ht="18.75" customHeight="1" x14ac:dyDescent="0.25">
      <c r="B197" s="1"/>
      <c r="C197" s="133"/>
      <c r="D197" s="1"/>
      <c r="E197" s="1"/>
      <c r="F197" s="1"/>
      <c r="G197" s="1"/>
      <c r="H197" s="1"/>
      <c r="I197" s="1"/>
      <c r="J197" s="1"/>
      <c r="K197" s="1"/>
      <c r="L197" s="1"/>
      <c r="M197" s="1"/>
      <c r="N197" s="1"/>
      <c r="O197" s="1"/>
      <c r="P197" s="1"/>
      <c r="Q197" s="1"/>
      <c r="R197" s="1"/>
      <c r="S197" s="1"/>
      <c r="T197" s="1"/>
      <c r="U197" s="1"/>
      <c r="V197" s="1"/>
    </row>
    <row r="198" spans="2:22" ht="18.75" customHeight="1" x14ac:dyDescent="0.25">
      <c r="B198" s="1"/>
      <c r="C198" s="133"/>
      <c r="D198" s="1"/>
      <c r="E198" s="1"/>
      <c r="F198" s="1"/>
      <c r="G198" s="1"/>
      <c r="H198" s="1"/>
      <c r="I198" s="1"/>
      <c r="J198" s="1"/>
      <c r="K198" s="1"/>
      <c r="L198" s="1"/>
      <c r="M198" s="1"/>
      <c r="N198" s="1"/>
      <c r="O198" s="1"/>
      <c r="P198" s="1"/>
      <c r="Q198" s="1"/>
      <c r="R198" s="1"/>
      <c r="S198" s="1"/>
      <c r="T198" s="1"/>
      <c r="U198" s="1"/>
      <c r="V198" s="1"/>
    </row>
    <row r="199" spans="2:22" ht="18.75" customHeight="1" x14ac:dyDescent="0.25">
      <c r="B199" s="1"/>
      <c r="C199" s="133"/>
      <c r="D199" s="1"/>
      <c r="E199" s="1"/>
      <c r="F199" s="1"/>
      <c r="G199" s="1"/>
      <c r="H199" s="1"/>
      <c r="I199" s="1"/>
      <c r="J199" s="1"/>
      <c r="K199" s="1"/>
      <c r="L199" s="1"/>
      <c r="M199" s="1"/>
      <c r="N199" s="1"/>
      <c r="O199" s="1"/>
      <c r="P199" s="1"/>
      <c r="Q199" s="1"/>
      <c r="R199" s="1"/>
      <c r="S199" s="1"/>
      <c r="T199" s="1"/>
      <c r="U199" s="1"/>
      <c r="V199" s="1"/>
    </row>
    <row r="200" spans="2:22" ht="18.75" customHeight="1" x14ac:dyDescent="0.25">
      <c r="B200" s="1"/>
      <c r="C200" s="133"/>
      <c r="D200" s="1"/>
      <c r="E200" s="1"/>
      <c r="F200" s="1"/>
      <c r="G200" s="1"/>
      <c r="H200" s="1"/>
      <c r="I200" s="1"/>
      <c r="J200" s="1"/>
      <c r="K200" s="1"/>
      <c r="L200" s="1"/>
      <c r="M200" s="1"/>
      <c r="N200" s="1"/>
      <c r="O200" s="1"/>
      <c r="P200" s="1"/>
      <c r="Q200" s="1"/>
      <c r="R200" s="1"/>
      <c r="S200" s="1"/>
      <c r="T200" s="1"/>
      <c r="U200" s="1"/>
      <c r="V200" s="1"/>
    </row>
    <row r="201" spans="2:22" ht="18.75" customHeight="1" x14ac:dyDescent="0.25">
      <c r="B201" s="1"/>
      <c r="C201" s="133"/>
      <c r="D201" s="1"/>
      <c r="E201" s="1"/>
      <c r="F201" s="1"/>
      <c r="G201" s="1"/>
      <c r="H201" s="1"/>
      <c r="I201" s="1"/>
      <c r="J201" s="1"/>
      <c r="K201" s="1"/>
      <c r="L201" s="1"/>
      <c r="M201" s="1"/>
      <c r="N201" s="1"/>
      <c r="O201" s="1"/>
      <c r="P201" s="1"/>
      <c r="Q201" s="1"/>
      <c r="R201" s="1"/>
      <c r="S201" s="1"/>
      <c r="T201" s="1"/>
      <c r="U201" s="1"/>
      <c r="V201" s="1"/>
    </row>
    <row r="202" spans="2:22" ht="18.75" customHeight="1" x14ac:dyDescent="0.25">
      <c r="B202" s="1"/>
      <c r="C202" s="133"/>
      <c r="D202" s="1"/>
      <c r="E202" s="1"/>
      <c r="F202" s="1"/>
      <c r="G202" s="1"/>
      <c r="H202" s="1"/>
      <c r="I202" s="1"/>
      <c r="J202" s="1"/>
      <c r="K202" s="1"/>
      <c r="L202" s="1"/>
      <c r="M202" s="1"/>
      <c r="N202" s="1"/>
      <c r="O202" s="1"/>
      <c r="P202" s="1"/>
      <c r="Q202" s="1"/>
      <c r="R202" s="1"/>
      <c r="S202" s="1"/>
      <c r="T202" s="1"/>
      <c r="U202" s="1"/>
      <c r="V202" s="1"/>
    </row>
    <row r="203" spans="2:22" ht="18.75" customHeight="1" x14ac:dyDescent="0.25">
      <c r="B203" s="1"/>
      <c r="C203" s="133"/>
      <c r="D203" s="1"/>
      <c r="E203" s="1"/>
      <c r="F203" s="1"/>
      <c r="G203" s="1"/>
      <c r="H203" s="1"/>
      <c r="I203" s="1"/>
      <c r="J203" s="1"/>
      <c r="K203" s="1"/>
      <c r="L203" s="1"/>
      <c r="M203" s="1"/>
      <c r="N203" s="1"/>
      <c r="O203" s="1"/>
      <c r="P203" s="1"/>
      <c r="Q203" s="1"/>
      <c r="R203" s="1"/>
      <c r="S203" s="1"/>
      <c r="T203" s="1"/>
      <c r="U203" s="1"/>
      <c r="V203" s="1"/>
    </row>
    <row r="204" spans="2:22" ht="18.75" customHeight="1" x14ac:dyDescent="0.25">
      <c r="B204" s="1"/>
      <c r="C204" s="133"/>
      <c r="D204" s="1"/>
      <c r="E204" s="1"/>
      <c r="F204" s="1"/>
      <c r="G204" s="1"/>
      <c r="H204" s="1"/>
      <c r="I204" s="1"/>
      <c r="J204" s="1"/>
      <c r="K204" s="1"/>
      <c r="L204" s="1"/>
      <c r="M204" s="1"/>
      <c r="N204" s="1"/>
      <c r="O204" s="1"/>
      <c r="P204" s="1"/>
      <c r="Q204" s="1"/>
      <c r="R204" s="1"/>
      <c r="S204" s="1"/>
      <c r="T204" s="1"/>
      <c r="U204" s="1"/>
      <c r="V204" s="1"/>
    </row>
    <row r="205" spans="2:22" ht="18.75" customHeight="1" x14ac:dyDescent="0.25">
      <c r="B205" s="1"/>
      <c r="C205" s="133"/>
      <c r="D205" s="1"/>
      <c r="E205" s="1"/>
      <c r="F205" s="1"/>
      <c r="G205" s="1"/>
      <c r="H205" s="1"/>
      <c r="I205" s="1"/>
      <c r="J205" s="1"/>
      <c r="K205" s="1"/>
      <c r="L205" s="1"/>
      <c r="M205" s="1"/>
      <c r="N205" s="1"/>
      <c r="O205" s="1"/>
      <c r="P205" s="1"/>
      <c r="Q205" s="1"/>
      <c r="R205" s="1"/>
      <c r="S205" s="1"/>
      <c r="T205" s="1"/>
      <c r="U205" s="1"/>
      <c r="V205" s="1"/>
    </row>
    <row r="206" spans="2:22" ht="18.75" customHeight="1" x14ac:dyDescent="0.25">
      <c r="B206" s="1"/>
      <c r="C206" s="133"/>
      <c r="D206" s="1"/>
      <c r="E206" s="1"/>
      <c r="F206" s="1"/>
      <c r="G206" s="1"/>
      <c r="H206" s="1"/>
      <c r="I206" s="1"/>
      <c r="J206" s="1"/>
      <c r="K206" s="1"/>
      <c r="L206" s="1"/>
      <c r="M206" s="1"/>
      <c r="N206" s="1"/>
      <c r="O206" s="1"/>
      <c r="P206" s="1"/>
      <c r="Q206" s="1"/>
      <c r="R206" s="1"/>
      <c r="S206" s="1"/>
      <c r="T206" s="1"/>
      <c r="U206" s="1"/>
      <c r="V206" s="1"/>
    </row>
    <row r="207" spans="2:22" ht="18.75" customHeight="1" x14ac:dyDescent="0.25">
      <c r="B207" s="1"/>
      <c r="C207" s="133"/>
      <c r="D207" s="1"/>
      <c r="E207" s="1"/>
      <c r="F207" s="1"/>
      <c r="G207" s="1"/>
      <c r="H207" s="1"/>
      <c r="I207" s="1"/>
      <c r="J207" s="1"/>
      <c r="K207" s="1"/>
      <c r="L207" s="1"/>
      <c r="M207" s="1"/>
      <c r="N207" s="1"/>
      <c r="O207" s="1"/>
      <c r="P207" s="1"/>
      <c r="Q207" s="1"/>
      <c r="R207" s="1"/>
      <c r="S207" s="1"/>
      <c r="T207" s="1"/>
      <c r="U207" s="1"/>
      <c r="V207" s="1"/>
    </row>
    <row r="208" spans="2:22" ht="18.75" customHeight="1" x14ac:dyDescent="0.25">
      <c r="B208" s="1"/>
      <c r="C208" s="133"/>
      <c r="D208" s="1"/>
      <c r="E208" s="1"/>
      <c r="F208" s="1"/>
      <c r="G208" s="1"/>
      <c r="H208" s="1"/>
      <c r="I208" s="1"/>
      <c r="J208" s="1"/>
      <c r="K208" s="1"/>
      <c r="L208" s="1"/>
      <c r="M208" s="1"/>
      <c r="N208" s="1"/>
      <c r="O208" s="1"/>
      <c r="P208" s="1"/>
      <c r="Q208" s="1"/>
      <c r="R208" s="1"/>
      <c r="S208" s="1"/>
      <c r="T208" s="1"/>
      <c r="U208" s="1"/>
      <c r="V208" s="1"/>
    </row>
    <row r="209" spans="2:22" ht="18.75" customHeight="1" x14ac:dyDescent="0.25">
      <c r="B209" s="1"/>
      <c r="C209" s="133"/>
      <c r="D209" s="1"/>
      <c r="E209" s="1"/>
      <c r="F209" s="1"/>
      <c r="G209" s="1"/>
      <c r="H209" s="1"/>
      <c r="I209" s="1"/>
      <c r="J209" s="1"/>
      <c r="K209" s="1"/>
      <c r="L209" s="1"/>
      <c r="M209" s="1"/>
      <c r="N209" s="1"/>
      <c r="O209" s="1"/>
      <c r="P209" s="1"/>
      <c r="Q209" s="1"/>
      <c r="R209" s="1"/>
      <c r="S209" s="1"/>
      <c r="T209" s="1"/>
      <c r="U209" s="1"/>
      <c r="V209" s="1"/>
    </row>
    <row r="210" spans="2:22" ht="18.75" customHeight="1" x14ac:dyDescent="0.25">
      <c r="B210" s="1"/>
      <c r="C210" s="133"/>
      <c r="D210" s="1"/>
      <c r="E210" s="1"/>
      <c r="F210" s="1"/>
      <c r="G210" s="1"/>
      <c r="H210" s="1"/>
      <c r="I210" s="1"/>
      <c r="J210" s="1"/>
      <c r="K210" s="1"/>
      <c r="L210" s="1"/>
      <c r="M210" s="1"/>
      <c r="N210" s="1"/>
      <c r="O210" s="1"/>
      <c r="P210" s="1"/>
      <c r="Q210" s="1"/>
      <c r="R210" s="1"/>
      <c r="S210" s="1"/>
      <c r="T210" s="1"/>
      <c r="U210" s="1"/>
      <c r="V210" s="1"/>
    </row>
    <row r="211" spans="2:22" ht="18.75" customHeight="1" x14ac:dyDescent="0.25">
      <c r="B211" s="1"/>
      <c r="C211" s="133"/>
      <c r="D211" s="1"/>
      <c r="E211" s="1"/>
      <c r="F211" s="1"/>
      <c r="G211" s="1"/>
      <c r="H211" s="1"/>
      <c r="I211" s="1"/>
      <c r="J211" s="1"/>
      <c r="K211" s="1"/>
      <c r="L211" s="1"/>
      <c r="M211" s="1"/>
      <c r="N211" s="1"/>
      <c r="O211" s="1"/>
      <c r="P211" s="1"/>
      <c r="Q211" s="1"/>
      <c r="R211" s="1"/>
      <c r="S211" s="1"/>
      <c r="T211" s="1"/>
      <c r="U211" s="1"/>
      <c r="V211" s="1"/>
    </row>
    <row r="212" spans="2:22" ht="18.75" customHeight="1" x14ac:dyDescent="0.25">
      <c r="B212" s="1"/>
      <c r="C212" s="133"/>
      <c r="D212" s="1"/>
      <c r="E212" s="1"/>
      <c r="F212" s="1"/>
      <c r="G212" s="1"/>
      <c r="H212" s="1"/>
      <c r="I212" s="1"/>
      <c r="J212" s="1"/>
      <c r="K212" s="1"/>
      <c r="L212" s="1"/>
      <c r="M212" s="1"/>
      <c r="N212" s="1"/>
      <c r="O212" s="1"/>
      <c r="P212" s="1"/>
      <c r="Q212" s="1"/>
      <c r="R212" s="1"/>
      <c r="S212" s="1"/>
      <c r="T212" s="1"/>
      <c r="U212" s="1"/>
      <c r="V212" s="1"/>
    </row>
    <row r="213" spans="2:22" ht="18.75" customHeight="1" x14ac:dyDescent="0.25">
      <c r="B213" s="1"/>
      <c r="C213" s="133"/>
      <c r="D213" s="1"/>
      <c r="E213" s="1"/>
      <c r="F213" s="1"/>
      <c r="G213" s="1"/>
      <c r="H213" s="1"/>
      <c r="I213" s="1"/>
      <c r="J213" s="1"/>
      <c r="K213" s="1"/>
      <c r="L213" s="1"/>
      <c r="M213" s="1"/>
      <c r="N213" s="1"/>
      <c r="O213" s="1"/>
      <c r="P213" s="1"/>
      <c r="Q213" s="1"/>
      <c r="R213" s="1"/>
      <c r="S213" s="1"/>
      <c r="T213" s="1"/>
      <c r="U213" s="1"/>
      <c r="V213" s="1"/>
    </row>
    <row r="214" spans="2:22" ht="18.75" customHeight="1" x14ac:dyDescent="0.25">
      <c r="B214" s="1"/>
      <c r="C214" s="133"/>
      <c r="D214" s="1"/>
      <c r="E214" s="1"/>
      <c r="F214" s="1"/>
      <c r="G214" s="1"/>
      <c r="H214" s="1"/>
      <c r="I214" s="1"/>
      <c r="J214" s="1"/>
      <c r="K214" s="1"/>
      <c r="L214" s="1"/>
      <c r="M214" s="1"/>
      <c r="N214" s="1"/>
      <c r="O214" s="1"/>
      <c r="P214" s="1"/>
      <c r="Q214" s="1"/>
      <c r="R214" s="1"/>
      <c r="S214" s="1"/>
      <c r="T214" s="1"/>
      <c r="U214" s="1"/>
      <c r="V214" s="1"/>
    </row>
    <row r="215" spans="2:22" ht="18.75" customHeight="1" x14ac:dyDescent="0.25">
      <c r="B215" s="1"/>
      <c r="C215" s="133"/>
      <c r="D215" s="1"/>
      <c r="E215" s="1"/>
      <c r="F215" s="1"/>
      <c r="G215" s="1"/>
      <c r="H215" s="1"/>
      <c r="I215" s="1"/>
      <c r="J215" s="1"/>
      <c r="K215" s="1"/>
      <c r="L215" s="1"/>
      <c r="M215" s="1"/>
      <c r="N215" s="1"/>
      <c r="O215" s="1"/>
      <c r="P215" s="1"/>
      <c r="Q215" s="1"/>
      <c r="R215" s="1"/>
      <c r="S215" s="1"/>
      <c r="T215" s="1"/>
      <c r="U215" s="1"/>
      <c r="V215" s="1"/>
    </row>
    <row r="216" spans="2:22" ht="18.75" customHeight="1" x14ac:dyDescent="0.25">
      <c r="B216" s="1"/>
      <c r="C216" s="133"/>
      <c r="D216" s="1"/>
      <c r="E216" s="1"/>
      <c r="F216" s="1"/>
      <c r="G216" s="1"/>
      <c r="H216" s="1"/>
      <c r="I216" s="1"/>
      <c r="J216" s="1"/>
      <c r="K216" s="1"/>
      <c r="L216" s="1"/>
      <c r="M216" s="1"/>
      <c r="N216" s="1"/>
      <c r="O216" s="1"/>
      <c r="P216" s="1"/>
      <c r="Q216" s="1"/>
      <c r="R216" s="1"/>
      <c r="S216" s="1"/>
      <c r="T216" s="1"/>
      <c r="U216" s="1"/>
      <c r="V216" s="1"/>
    </row>
    <row r="217" spans="2:22" ht="18.75" customHeight="1" x14ac:dyDescent="0.25">
      <c r="B217" s="1"/>
      <c r="C217" s="133"/>
      <c r="D217" s="1"/>
      <c r="E217" s="1"/>
      <c r="F217" s="1"/>
      <c r="G217" s="1"/>
      <c r="H217" s="1"/>
      <c r="I217" s="1"/>
      <c r="J217" s="1"/>
      <c r="K217" s="1"/>
      <c r="L217" s="1"/>
      <c r="M217" s="1"/>
      <c r="N217" s="1"/>
      <c r="O217" s="1"/>
      <c r="P217" s="1"/>
      <c r="Q217" s="1"/>
      <c r="R217" s="1"/>
      <c r="S217" s="1"/>
      <c r="T217" s="1"/>
      <c r="U217" s="1"/>
      <c r="V217" s="1"/>
    </row>
    <row r="218" spans="2:22" ht="18.75" customHeight="1" x14ac:dyDescent="0.25">
      <c r="B218" s="1"/>
      <c r="C218" s="133"/>
      <c r="D218" s="1"/>
      <c r="E218" s="1"/>
      <c r="F218" s="1"/>
      <c r="G218" s="1"/>
      <c r="H218" s="1"/>
      <c r="I218" s="1"/>
      <c r="J218" s="1"/>
      <c r="K218" s="1"/>
      <c r="L218" s="1"/>
      <c r="M218" s="1"/>
      <c r="N218" s="1"/>
      <c r="O218" s="1"/>
      <c r="P218" s="1"/>
      <c r="Q218" s="1"/>
      <c r="R218" s="1"/>
      <c r="S218" s="1"/>
      <c r="T218" s="1"/>
      <c r="U218" s="1"/>
      <c r="V218" s="1"/>
    </row>
    <row r="219" spans="2:22" ht="18.75" customHeight="1" x14ac:dyDescent="0.25">
      <c r="B219" s="1"/>
      <c r="C219" s="133"/>
      <c r="D219" s="1"/>
      <c r="E219" s="1"/>
      <c r="F219" s="1"/>
      <c r="G219" s="1"/>
      <c r="H219" s="1"/>
      <c r="I219" s="1"/>
      <c r="J219" s="1"/>
      <c r="K219" s="1"/>
      <c r="L219" s="1"/>
      <c r="M219" s="1"/>
      <c r="N219" s="1"/>
      <c r="O219" s="1"/>
      <c r="P219" s="1"/>
      <c r="Q219" s="1"/>
      <c r="R219" s="1"/>
      <c r="S219" s="1"/>
      <c r="T219" s="1"/>
      <c r="U219" s="1"/>
      <c r="V219" s="1"/>
    </row>
    <row r="220" spans="2:22" ht="18.75" customHeight="1" x14ac:dyDescent="0.25">
      <c r="B220" s="1"/>
      <c r="C220" s="133"/>
      <c r="D220" s="1"/>
      <c r="E220" s="1"/>
      <c r="F220" s="1"/>
      <c r="G220" s="1"/>
      <c r="H220" s="1"/>
      <c r="I220" s="1"/>
      <c r="J220" s="1"/>
      <c r="K220" s="1"/>
      <c r="L220" s="1"/>
      <c r="M220" s="1"/>
      <c r="N220" s="1"/>
      <c r="O220" s="1"/>
      <c r="P220" s="1"/>
      <c r="Q220" s="1"/>
      <c r="R220" s="1"/>
      <c r="S220" s="1"/>
      <c r="T220" s="1"/>
      <c r="U220" s="1"/>
      <c r="V220" s="1"/>
    </row>
    <row r="221" spans="2:22" ht="18.75" customHeight="1" x14ac:dyDescent="0.25">
      <c r="B221" s="1"/>
      <c r="C221" s="133"/>
      <c r="D221" s="1"/>
      <c r="E221" s="1"/>
      <c r="F221" s="1"/>
      <c r="G221" s="1"/>
      <c r="H221" s="1"/>
      <c r="I221" s="1"/>
      <c r="J221" s="1"/>
      <c r="K221" s="1"/>
      <c r="L221" s="1"/>
      <c r="M221" s="1"/>
      <c r="N221" s="1"/>
      <c r="O221" s="1"/>
      <c r="P221" s="1"/>
      <c r="Q221" s="1"/>
      <c r="R221" s="1"/>
      <c r="S221" s="1"/>
      <c r="T221" s="1"/>
      <c r="U221" s="1"/>
      <c r="V221" s="1"/>
    </row>
    <row r="222" spans="2:22" ht="18.75" customHeight="1" x14ac:dyDescent="0.25">
      <c r="B222" s="1"/>
      <c r="C222" s="133"/>
      <c r="D222" s="1"/>
      <c r="E222" s="1"/>
      <c r="F222" s="1"/>
      <c r="G222" s="1"/>
      <c r="H222" s="1"/>
      <c r="I222" s="1"/>
      <c r="J222" s="1"/>
      <c r="K222" s="1"/>
      <c r="L222" s="1"/>
      <c r="M222" s="1"/>
      <c r="N222" s="1"/>
      <c r="O222" s="1"/>
      <c r="P222" s="1"/>
      <c r="Q222" s="1"/>
      <c r="R222" s="1"/>
      <c r="S222" s="1"/>
      <c r="T222" s="1"/>
      <c r="U222" s="1"/>
      <c r="V222" s="1"/>
    </row>
    <row r="223" spans="2:22" ht="18.75" customHeight="1" x14ac:dyDescent="0.25">
      <c r="B223" s="1"/>
      <c r="C223" s="133"/>
      <c r="D223" s="1"/>
      <c r="E223" s="1"/>
      <c r="F223" s="1"/>
      <c r="G223" s="1"/>
      <c r="H223" s="1"/>
      <c r="I223" s="1"/>
      <c r="J223" s="1"/>
      <c r="K223" s="1"/>
      <c r="L223" s="1"/>
      <c r="M223" s="1"/>
      <c r="N223" s="1"/>
      <c r="O223" s="1"/>
      <c r="P223" s="1"/>
      <c r="Q223" s="1"/>
      <c r="R223" s="1"/>
      <c r="S223" s="1"/>
      <c r="T223" s="1"/>
      <c r="U223" s="1"/>
      <c r="V223" s="1"/>
    </row>
    <row r="224" spans="2:22" ht="18.75" customHeight="1" x14ac:dyDescent="0.25">
      <c r="B224" s="1"/>
      <c r="C224" s="133"/>
      <c r="D224" s="1"/>
      <c r="E224" s="1"/>
      <c r="F224" s="1"/>
      <c r="G224" s="1"/>
      <c r="H224" s="1"/>
      <c r="I224" s="1"/>
      <c r="J224" s="1"/>
      <c r="K224" s="1"/>
      <c r="L224" s="1"/>
      <c r="M224" s="1"/>
      <c r="N224" s="1"/>
      <c r="O224" s="1"/>
      <c r="P224" s="1"/>
      <c r="Q224" s="1"/>
      <c r="R224" s="1"/>
      <c r="S224" s="1"/>
      <c r="T224" s="1"/>
      <c r="U224" s="1"/>
      <c r="V224" s="1"/>
    </row>
    <row r="225" spans="2:22" ht="18.75" customHeight="1" x14ac:dyDescent="0.25">
      <c r="B225" s="1"/>
      <c r="C225" s="133"/>
      <c r="D225" s="1"/>
      <c r="E225" s="1"/>
      <c r="F225" s="1"/>
      <c r="G225" s="1"/>
      <c r="H225" s="1"/>
      <c r="I225" s="1"/>
      <c r="J225" s="1"/>
      <c r="K225" s="1"/>
      <c r="L225" s="1"/>
      <c r="M225" s="1"/>
      <c r="N225" s="1"/>
      <c r="O225" s="1"/>
      <c r="P225" s="1"/>
      <c r="Q225" s="1"/>
      <c r="R225" s="1"/>
      <c r="S225" s="1"/>
      <c r="T225" s="1"/>
      <c r="U225" s="1"/>
      <c r="V225" s="1"/>
    </row>
    <row r="226" spans="2:22" ht="18.75" customHeight="1" x14ac:dyDescent="0.25">
      <c r="B226" s="1"/>
      <c r="C226" s="133"/>
      <c r="D226" s="1"/>
      <c r="E226" s="1"/>
      <c r="F226" s="1"/>
      <c r="G226" s="1"/>
      <c r="H226" s="1"/>
      <c r="I226" s="1"/>
      <c r="J226" s="1"/>
      <c r="K226" s="1"/>
      <c r="L226" s="1"/>
      <c r="M226" s="1"/>
      <c r="N226" s="1"/>
      <c r="O226" s="1"/>
      <c r="P226" s="1"/>
      <c r="Q226" s="1"/>
      <c r="R226" s="1"/>
      <c r="S226" s="1"/>
      <c r="T226" s="1"/>
      <c r="U226" s="1"/>
      <c r="V226" s="1"/>
    </row>
    <row r="227" spans="2:22" ht="18.75" customHeight="1" x14ac:dyDescent="0.25">
      <c r="B227" s="1"/>
      <c r="C227" s="133"/>
      <c r="D227" s="1"/>
      <c r="E227" s="1"/>
      <c r="F227" s="1"/>
      <c r="G227" s="1"/>
      <c r="H227" s="1"/>
      <c r="I227" s="1"/>
      <c r="J227" s="1"/>
      <c r="K227" s="1"/>
      <c r="L227" s="1"/>
      <c r="M227" s="1"/>
      <c r="N227" s="1"/>
      <c r="O227" s="1"/>
      <c r="P227" s="1"/>
      <c r="Q227" s="1"/>
      <c r="R227" s="1"/>
      <c r="S227" s="1"/>
      <c r="T227" s="1"/>
      <c r="U227" s="1"/>
      <c r="V227" s="1"/>
    </row>
    <row r="228" spans="2:22" ht="18.75" customHeight="1" x14ac:dyDescent="0.25">
      <c r="B228" s="1"/>
      <c r="C228" s="133"/>
      <c r="D228" s="1"/>
      <c r="E228" s="1"/>
      <c r="F228" s="1"/>
      <c r="G228" s="1"/>
      <c r="H228" s="1"/>
      <c r="I228" s="1"/>
      <c r="J228" s="1"/>
      <c r="K228" s="1"/>
      <c r="L228" s="1"/>
      <c r="M228" s="1"/>
      <c r="N228" s="1"/>
      <c r="O228" s="1"/>
      <c r="P228" s="1"/>
      <c r="Q228" s="1"/>
      <c r="R228" s="1"/>
      <c r="S228" s="1"/>
      <c r="T228" s="1"/>
      <c r="U228" s="1"/>
      <c r="V228" s="1"/>
    </row>
    <row r="229" spans="2:22" ht="18.75" customHeight="1" x14ac:dyDescent="0.25">
      <c r="B229" s="1"/>
      <c r="C229" s="133"/>
      <c r="D229" s="1"/>
      <c r="E229" s="1"/>
      <c r="F229" s="1"/>
      <c r="G229" s="1"/>
      <c r="H229" s="1"/>
      <c r="I229" s="1"/>
      <c r="J229" s="1"/>
      <c r="K229" s="1"/>
      <c r="L229" s="1"/>
      <c r="M229" s="1"/>
      <c r="N229" s="1"/>
      <c r="O229" s="1"/>
      <c r="P229" s="1"/>
      <c r="Q229" s="1"/>
      <c r="R229" s="1"/>
      <c r="S229" s="1"/>
      <c r="T229" s="1"/>
      <c r="U229" s="1"/>
      <c r="V229" s="1"/>
    </row>
    <row r="230" spans="2:22" ht="18.75" customHeight="1" x14ac:dyDescent="0.25">
      <c r="B230" s="1"/>
      <c r="C230" s="133"/>
      <c r="D230" s="1"/>
      <c r="E230" s="1"/>
      <c r="F230" s="1"/>
      <c r="G230" s="1"/>
      <c r="H230" s="1"/>
      <c r="I230" s="1"/>
      <c r="J230" s="1"/>
      <c r="K230" s="1"/>
      <c r="L230" s="1"/>
      <c r="M230" s="1"/>
      <c r="N230" s="1"/>
      <c r="O230" s="1"/>
      <c r="P230" s="1"/>
      <c r="Q230" s="1"/>
      <c r="R230" s="1"/>
      <c r="S230" s="1"/>
      <c r="T230" s="1"/>
      <c r="U230" s="1"/>
      <c r="V230" s="1"/>
    </row>
    <row r="231" spans="2:22" ht="18.75" customHeight="1" x14ac:dyDescent="0.25">
      <c r="B231" s="1"/>
      <c r="C231" s="133"/>
      <c r="D231" s="1"/>
      <c r="E231" s="1"/>
      <c r="F231" s="1"/>
      <c r="G231" s="1"/>
      <c r="H231" s="1"/>
      <c r="I231" s="1"/>
      <c r="J231" s="1"/>
      <c r="K231" s="1"/>
      <c r="L231" s="1"/>
      <c r="M231" s="1"/>
      <c r="N231" s="1"/>
      <c r="O231" s="1"/>
      <c r="P231" s="1"/>
      <c r="Q231" s="1"/>
      <c r="R231" s="1"/>
      <c r="S231" s="1"/>
      <c r="T231" s="1"/>
      <c r="U231" s="1"/>
      <c r="V231" s="1"/>
    </row>
    <row r="232" spans="2:22" ht="18.75" customHeight="1" x14ac:dyDescent="0.25">
      <c r="B232" s="1"/>
      <c r="C232" s="133"/>
      <c r="D232" s="1"/>
      <c r="E232" s="1"/>
      <c r="F232" s="1"/>
      <c r="G232" s="1"/>
      <c r="H232" s="1"/>
      <c r="I232" s="1"/>
      <c r="J232" s="1"/>
      <c r="K232" s="1"/>
      <c r="L232" s="1"/>
      <c r="M232" s="1"/>
      <c r="N232" s="1"/>
      <c r="O232" s="1"/>
      <c r="P232" s="1"/>
      <c r="Q232" s="1"/>
      <c r="R232" s="1"/>
      <c r="S232" s="1"/>
      <c r="T232" s="1"/>
      <c r="U232" s="1"/>
      <c r="V232" s="1"/>
    </row>
    <row r="233" spans="2:22" ht="18.75" customHeight="1" x14ac:dyDescent="0.25">
      <c r="B233" s="1"/>
      <c r="C233" s="133"/>
      <c r="D233" s="1"/>
      <c r="E233" s="1"/>
      <c r="F233" s="1"/>
      <c r="G233" s="1"/>
      <c r="H233" s="1"/>
      <c r="I233" s="1"/>
      <c r="J233" s="1"/>
      <c r="K233" s="1"/>
      <c r="L233" s="1"/>
      <c r="M233" s="1"/>
      <c r="N233" s="1"/>
      <c r="O233" s="1"/>
      <c r="P233" s="1"/>
      <c r="Q233" s="1"/>
      <c r="R233" s="1"/>
      <c r="S233" s="1"/>
      <c r="T233" s="1"/>
      <c r="U233" s="1"/>
      <c r="V233" s="1"/>
    </row>
    <row r="234" spans="2:22" ht="18.75" customHeight="1" x14ac:dyDescent="0.25">
      <c r="B234" s="1"/>
      <c r="C234" s="133"/>
      <c r="D234" s="1"/>
      <c r="E234" s="1"/>
      <c r="F234" s="1"/>
      <c r="G234" s="1"/>
      <c r="H234" s="1"/>
      <c r="I234" s="1"/>
      <c r="J234" s="1"/>
      <c r="K234" s="1"/>
      <c r="L234" s="1"/>
      <c r="M234" s="1"/>
      <c r="N234" s="1"/>
      <c r="O234" s="1"/>
      <c r="P234" s="1"/>
      <c r="Q234" s="1"/>
      <c r="R234" s="1"/>
      <c r="S234" s="1"/>
      <c r="T234" s="1"/>
      <c r="U234" s="1"/>
      <c r="V234" s="1"/>
    </row>
    <row r="235" spans="2:22" ht="18.75" customHeight="1" x14ac:dyDescent="0.25">
      <c r="B235" s="1"/>
      <c r="C235" s="133"/>
      <c r="D235" s="1"/>
      <c r="E235" s="1"/>
      <c r="F235" s="1"/>
      <c r="G235" s="1"/>
      <c r="H235" s="1"/>
      <c r="I235" s="1"/>
      <c r="J235" s="1"/>
      <c r="K235" s="1"/>
      <c r="L235" s="1"/>
      <c r="M235" s="1"/>
      <c r="N235" s="1"/>
      <c r="O235" s="1"/>
      <c r="P235" s="1"/>
      <c r="Q235" s="1"/>
      <c r="R235" s="1"/>
      <c r="S235" s="1"/>
      <c r="T235" s="1"/>
      <c r="U235" s="1"/>
      <c r="V235" s="1"/>
    </row>
    <row r="236" spans="2:22" ht="18.75" customHeight="1" x14ac:dyDescent="0.25">
      <c r="B236" s="1"/>
      <c r="C236" s="133"/>
      <c r="D236" s="1"/>
      <c r="E236" s="1"/>
      <c r="F236" s="1"/>
      <c r="G236" s="1"/>
      <c r="H236" s="1"/>
      <c r="I236" s="1"/>
      <c r="J236" s="1"/>
      <c r="K236" s="1"/>
      <c r="L236" s="1"/>
      <c r="M236" s="1"/>
      <c r="N236" s="1"/>
      <c r="O236" s="1"/>
      <c r="P236" s="1"/>
      <c r="Q236" s="1"/>
      <c r="R236" s="1"/>
      <c r="S236" s="1"/>
      <c r="T236" s="1"/>
      <c r="U236" s="1"/>
      <c r="V236" s="1"/>
    </row>
    <row r="237" spans="2:22" ht="18.75" customHeight="1" x14ac:dyDescent="0.25">
      <c r="B237" s="1"/>
      <c r="C237" s="133"/>
      <c r="D237" s="1"/>
      <c r="E237" s="1"/>
      <c r="F237" s="1"/>
      <c r="G237" s="1"/>
      <c r="H237" s="1"/>
      <c r="I237" s="1"/>
      <c r="J237" s="1"/>
      <c r="K237" s="1"/>
      <c r="L237" s="1"/>
      <c r="M237" s="1"/>
      <c r="N237" s="1"/>
      <c r="O237" s="1"/>
      <c r="P237" s="1"/>
      <c r="Q237" s="1"/>
      <c r="R237" s="1"/>
      <c r="S237" s="1"/>
      <c r="T237" s="1"/>
      <c r="U237" s="1"/>
      <c r="V237" s="1"/>
    </row>
    <row r="238" spans="2:22" ht="18.75" customHeight="1" x14ac:dyDescent="0.25">
      <c r="B238" s="1"/>
      <c r="C238" s="133"/>
      <c r="D238" s="1"/>
      <c r="E238" s="1"/>
      <c r="F238" s="1"/>
      <c r="G238" s="1"/>
      <c r="H238" s="1"/>
      <c r="I238" s="1"/>
      <c r="J238" s="1"/>
      <c r="K238" s="1"/>
      <c r="L238" s="1"/>
      <c r="M238" s="1"/>
      <c r="N238" s="1"/>
      <c r="O238" s="1"/>
      <c r="P238" s="1"/>
      <c r="Q238" s="1"/>
      <c r="R238" s="1"/>
      <c r="S238" s="1"/>
      <c r="T238" s="1"/>
      <c r="U238" s="1"/>
      <c r="V238" s="1"/>
    </row>
    <row r="239" spans="2:22" ht="18.75" customHeight="1" x14ac:dyDescent="0.25">
      <c r="B239" s="1"/>
      <c r="C239" s="133"/>
      <c r="D239" s="1"/>
      <c r="E239" s="1"/>
      <c r="F239" s="1"/>
      <c r="G239" s="1"/>
      <c r="H239" s="1"/>
      <c r="I239" s="1"/>
      <c r="J239" s="1"/>
      <c r="K239" s="1"/>
      <c r="L239" s="1"/>
      <c r="M239" s="1"/>
      <c r="N239" s="1"/>
      <c r="O239" s="1"/>
      <c r="P239" s="1"/>
      <c r="Q239" s="1"/>
      <c r="R239" s="1"/>
      <c r="S239" s="1"/>
      <c r="T239" s="1"/>
      <c r="U239" s="1"/>
      <c r="V239" s="1"/>
    </row>
    <row r="240" spans="2:22" ht="18.75" customHeight="1" x14ac:dyDescent="0.25">
      <c r="B240" s="1"/>
      <c r="C240" s="133"/>
      <c r="D240" s="1"/>
      <c r="E240" s="1"/>
      <c r="F240" s="1"/>
      <c r="G240" s="1"/>
      <c r="H240" s="1"/>
      <c r="I240" s="1"/>
      <c r="J240" s="1"/>
      <c r="K240" s="1"/>
      <c r="L240" s="1"/>
      <c r="M240" s="1"/>
      <c r="N240" s="1"/>
      <c r="O240" s="1"/>
      <c r="P240" s="1"/>
      <c r="Q240" s="1"/>
      <c r="R240" s="1"/>
      <c r="S240" s="1"/>
      <c r="T240" s="1"/>
      <c r="U240" s="1"/>
      <c r="V240" s="1"/>
    </row>
    <row r="241" spans="2:22" ht="18.75" customHeight="1" x14ac:dyDescent="0.25">
      <c r="B241" s="1"/>
      <c r="C241" s="133"/>
      <c r="D241" s="1"/>
      <c r="E241" s="1"/>
      <c r="F241" s="1"/>
      <c r="G241" s="1"/>
      <c r="H241" s="1"/>
      <c r="I241" s="1"/>
      <c r="J241" s="1"/>
      <c r="K241" s="1"/>
      <c r="L241" s="1"/>
      <c r="M241" s="1"/>
      <c r="N241" s="1"/>
      <c r="O241" s="1"/>
      <c r="P241" s="1"/>
      <c r="Q241" s="1"/>
      <c r="R241" s="1"/>
      <c r="S241" s="1"/>
      <c r="T241" s="1"/>
      <c r="U241" s="1"/>
      <c r="V241" s="1"/>
    </row>
    <row r="242" spans="2:22" ht="18.75" customHeight="1" x14ac:dyDescent="0.25">
      <c r="B242" s="1"/>
      <c r="C242" s="133"/>
      <c r="D242" s="1"/>
      <c r="E242" s="1"/>
      <c r="F242" s="1"/>
      <c r="G242" s="1"/>
      <c r="H242" s="1"/>
      <c r="I242" s="1"/>
      <c r="J242" s="1"/>
      <c r="K242" s="1"/>
      <c r="L242" s="1"/>
      <c r="M242" s="1"/>
      <c r="N242" s="1"/>
      <c r="O242" s="1"/>
      <c r="P242" s="1"/>
      <c r="Q242" s="1"/>
      <c r="R242" s="1"/>
      <c r="S242" s="1"/>
      <c r="T242" s="1"/>
      <c r="U242" s="1"/>
      <c r="V242" s="1"/>
    </row>
    <row r="243" spans="2:22" ht="18.75" customHeight="1" x14ac:dyDescent="0.25">
      <c r="B243" s="1"/>
      <c r="C243" s="133"/>
      <c r="D243" s="1"/>
      <c r="E243" s="1"/>
      <c r="F243" s="1"/>
      <c r="G243" s="1"/>
      <c r="H243" s="1"/>
      <c r="I243" s="1"/>
      <c r="J243" s="1"/>
      <c r="K243" s="1"/>
      <c r="L243" s="1"/>
      <c r="M243" s="1"/>
      <c r="N243" s="1"/>
      <c r="O243" s="1"/>
      <c r="P243" s="1"/>
      <c r="Q243" s="1"/>
      <c r="R243" s="1"/>
      <c r="S243" s="1"/>
      <c r="T243" s="1"/>
      <c r="U243" s="1"/>
      <c r="V243" s="1"/>
    </row>
    <row r="244" spans="2:22" ht="18.75" customHeight="1" x14ac:dyDescent="0.25">
      <c r="B244" s="1"/>
      <c r="C244" s="133"/>
      <c r="D244" s="1"/>
      <c r="E244" s="1"/>
      <c r="F244" s="1"/>
      <c r="G244" s="1"/>
      <c r="H244" s="1"/>
      <c r="I244" s="1"/>
      <c r="J244" s="1"/>
      <c r="K244" s="1"/>
      <c r="L244" s="1"/>
      <c r="M244" s="1"/>
      <c r="N244" s="1"/>
      <c r="O244" s="1"/>
      <c r="P244" s="1"/>
      <c r="Q244" s="1"/>
      <c r="R244" s="1"/>
      <c r="S244" s="1"/>
      <c r="T244" s="1"/>
      <c r="U244" s="1"/>
      <c r="V244" s="1"/>
    </row>
    <row r="245" spans="2:22" ht="18.75" customHeight="1" x14ac:dyDescent="0.25">
      <c r="B245" s="1"/>
      <c r="C245" s="133"/>
      <c r="D245" s="1"/>
      <c r="E245" s="1"/>
      <c r="F245" s="1"/>
      <c r="G245" s="1"/>
      <c r="H245" s="1"/>
      <c r="I245" s="1"/>
      <c r="J245" s="1"/>
      <c r="K245" s="1"/>
      <c r="L245" s="1"/>
      <c r="M245" s="1"/>
      <c r="N245" s="1"/>
      <c r="O245" s="1"/>
      <c r="P245" s="1"/>
      <c r="Q245" s="1"/>
      <c r="R245" s="1"/>
      <c r="S245" s="1"/>
      <c r="T245" s="1"/>
      <c r="U245" s="1"/>
      <c r="V245" s="1"/>
    </row>
    <row r="246" spans="2:22" ht="18.75" customHeight="1" x14ac:dyDescent="0.25">
      <c r="B246" s="1"/>
      <c r="C246" s="133"/>
      <c r="D246" s="1"/>
      <c r="E246" s="1"/>
      <c r="F246" s="1"/>
      <c r="G246" s="1"/>
      <c r="H246" s="1"/>
      <c r="I246" s="1"/>
      <c r="J246" s="1"/>
      <c r="K246" s="1"/>
      <c r="L246" s="1"/>
      <c r="M246" s="1"/>
      <c r="N246" s="1"/>
      <c r="O246" s="1"/>
      <c r="P246" s="1"/>
      <c r="Q246" s="1"/>
      <c r="R246" s="1"/>
      <c r="S246" s="1"/>
      <c r="T246" s="1"/>
      <c r="U246" s="1"/>
      <c r="V246" s="1"/>
    </row>
    <row r="247" spans="2:22" ht="18.75" customHeight="1" x14ac:dyDescent="0.25">
      <c r="B247" s="1"/>
      <c r="C247" s="133"/>
      <c r="D247" s="1"/>
      <c r="E247" s="1"/>
      <c r="F247" s="1"/>
      <c r="G247" s="1"/>
      <c r="H247" s="1"/>
      <c r="I247" s="1"/>
      <c r="J247" s="1"/>
      <c r="K247" s="1"/>
      <c r="L247" s="1"/>
      <c r="M247" s="1"/>
      <c r="N247" s="1"/>
      <c r="O247" s="1"/>
      <c r="P247" s="1"/>
      <c r="Q247" s="1"/>
      <c r="R247" s="1"/>
      <c r="S247" s="1"/>
      <c r="T247" s="1"/>
      <c r="U247" s="1"/>
      <c r="V247" s="1"/>
    </row>
    <row r="248" spans="2:22" ht="18.75" customHeight="1" x14ac:dyDescent="0.25">
      <c r="B248" s="1"/>
      <c r="C248" s="133"/>
      <c r="D248" s="1"/>
      <c r="E248" s="1"/>
      <c r="F248" s="1"/>
      <c r="G248" s="1"/>
      <c r="H248" s="1"/>
      <c r="I248" s="1"/>
      <c r="J248" s="1"/>
      <c r="K248" s="1"/>
      <c r="L248" s="1"/>
      <c r="M248" s="1"/>
      <c r="N248" s="1"/>
      <c r="O248" s="1"/>
      <c r="P248" s="1"/>
      <c r="Q248" s="1"/>
      <c r="R248" s="1"/>
      <c r="S248" s="1"/>
      <c r="T248" s="1"/>
      <c r="U248" s="1"/>
      <c r="V248" s="1"/>
    </row>
    <row r="249" spans="2:22" ht="18.75" customHeight="1" x14ac:dyDescent="0.25">
      <c r="B249" s="1"/>
      <c r="C249" s="133"/>
      <c r="D249" s="1"/>
      <c r="E249" s="1"/>
      <c r="F249" s="1"/>
      <c r="G249" s="1"/>
      <c r="H249" s="1"/>
      <c r="I249" s="1"/>
      <c r="J249" s="1"/>
      <c r="K249" s="1"/>
      <c r="L249" s="1"/>
      <c r="M249" s="1"/>
      <c r="N249" s="1"/>
      <c r="O249" s="1"/>
      <c r="P249" s="1"/>
      <c r="Q249" s="1"/>
      <c r="R249" s="1"/>
      <c r="S249" s="1"/>
      <c r="T249" s="1"/>
      <c r="U249" s="1"/>
      <c r="V249" s="1"/>
    </row>
    <row r="250" spans="2:22" ht="18.75" customHeight="1" x14ac:dyDescent="0.25">
      <c r="B250" s="1"/>
      <c r="C250" s="133"/>
      <c r="D250" s="1"/>
      <c r="E250" s="1"/>
      <c r="F250" s="1"/>
      <c r="G250" s="1"/>
      <c r="H250" s="1"/>
      <c r="I250" s="1"/>
      <c r="J250" s="1"/>
      <c r="K250" s="1"/>
      <c r="L250" s="1"/>
      <c r="M250" s="1"/>
      <c r="N250" s="1"/>
      <c r="O250" s="1"/>
      <c r="P250" s="1"/>
      <c r="Q250" s="1"/>
      <c r="R250" s="1"/>
      <c r="S250" s="1"/>
      <c r="T250" s="1"/>
      <c r="U250" s="1"/>
      <c r="V250" s="1"/>
    </row>
    <row r="251" spans="2:22" ht="18.75" customHeight="1" x14ac:dyDescent="0.25">
      <c r="B251" s="1"/>
      <c r="C251" s="133"/>
      <c r="D251" s="1"/>
      <c r="E251" s="1"/>
      <c r="F251" s="1"/>
      <c r="G251" s="1"/>
      <c r="H251" s="1"/>
      <c r="I251" s="1"/>
      <c r="J251" s="1"/>
      <c r="K251" s="1"/>
      <c r="L251" s="1"/>
      <c r="M251" s="1"/>
      <c r="N251" s="1"/>
      <c r="O251" s="1"/>
      <c r="P251" s="1"/>
      <c r="Q251" s="1"/>
      <c r="R251" s="1"/>
      <c r="S251" s="1"/>
      <c r="T251" s="1"/>
      <c r="U251" s="1"/>
      <c r="V251" s="1"/>
    </row>
    <row r="252" spans="2:22" ht="18.75" customHeight="1" x14ac:dyDescent="0.25">
      <c r="B252" s="1"/>
      <c r="C252" s="133"/>
      <c r="D252" s="1"/>
      <c r="E252" s="1"/>
      <c r="F252" s="1"/>
      <c r="G252" s="1"/>
      <c r="H252" s="1"/>
      <c r="I252" s="1"/>
      <c r="J252" s="1"/>
      <c r="K252" s="1"/>
      <c r="L252" s="1"/>
      <c r="M252" s="1"/>
      <c r="N252" s="1"/>
      <c r="O252" s="1"/>
      <c r="P252" s="1"/>
      <c r="Q252" s="1"/>
      <c r="R252" s="1"/>
      <c r="S252" s="1"/>
      <c r="T252" s="1"/>
      <c r="U252" s="1"/>
      <c r="V252" s="1"/>
    </row>
    <row r="253" spans="2:22" ht="18.75" customHeight="1" x14ac:dyDescent="0.25">
      <c r="B253" s="1"/>
      <c r="C253" s="133"/>
      <c r="D253" s="1"/>
      <c r="E253" s="1"/>
      <c r="F253" s="1"/>
      <c r="G253" s="1"/>
      <c r="H253" s="1"/>
      <c r="I253" s="1"/>
      <c r="J253" s="1"/>
      <c r="K253" s="1"/>
      <c r="L253" s="1"/>
      <c r="M253" s="1"/>
      <c r="N253" s="1"/>
      <c r="O253" s="1"/>
      <c r="P253" s="1"/>
      <c r="Q253" s="1"/>
      <c r="R253" s="1"/>
      <c r="S253" s="1"/>
      <c r="T253" s="1"/>
      <c r="U253" s="1"/>
      <c r="V253" s="1"/>
    </row>
    <row r="254" spans="2:22" ht="18.75" customHeight="1" x14ac:dyDescent="0.25">
      <c r="B254" s="1"/>
      <c r="C254" s="133"/>
      <c r="D254" s="1"/>
      <c r="E254" s="1"/>
      <c r="F254" s="1"/>
      <c r="G254" s="1"/>
      <c r="H254" s="1"/>
      <c r="I254" s="1"/>
      <c r="J254" s="1"/>
      <c r="K254" s="1"/>
      <c r="L254" s="1"/>
      <c r="M254" s="1"/>
      <c r="N254" s="1"/>
      <c r="O254" s="1"/>
      <c r="P254" s="1"/>
      <c r="Q254" s="1"/>
      <c r="R254" s="1"/>
      <c r="S254" s="1"/>
      <c r="T254" s="1"/>
      <c r="U254" s="1"/>
      <c r="V254" s="1"/>
    </row>
    <row r="255" spans="2:22" ht="18.75" customHeight="1" x14ac:dyDescent="0.25">
      <c r="B255" s="1"/>
      <c r="C255" s="133"/>
      <c r="D255" s="1"/>
      <c r="E255" s="1"/>
      <c r="F255" s="1"/>
      <c r="G255" s="1"/>
      <c r="H255" s="1"/>
      <c r="I255" s="1"/>
      <c r="J255" s="1"/>
      <c r="K255" s="1"/>
      <c r="L255" s="1"/>
      <c r="M255" s="1"/>
      <c r="N255" s="1"/>
      <c r="O255" s="1"/>
      <c r="P255" s="1"/>
      <c r="Q255" s="1"/>
      <c r="R255" s="1"/>
      <c r="S255" s="1"/>
      <c r="T255" s="1"/>
      <c r="U255" s="1"/>
      <c r="V255" s="1"/>
    </row>
    <row r="256" spans="2:22" ht="18.75" customHeight="1" x14ac:dyDescent="0.25">
      <c r="B256" s="1"/>
      <c r="C256" s="133"/>
      <c r="D256" s="1"/>
      <c r="E256" s="1"/>
      <c r="F256" s="1"/>
      <c r="G256" s="1"/>
      <c r="H256" s="1"/>
      <c r="I256" s="1"/>
      <c r="J256" s="1"/>
      <c r="K256" s="1"/>
      <c r="L256" s="1"/>
      <c r="M256" s="1"/>
      <c r="N256" s="1"/>
      <c r="O256" s="1"/>
      <c r="P256" s="1"/>
      <c r="Q256" s="1"/>
      <c r="R256" s="1"/>
      <c r="S256" s="1"/>
      <c r="T256" s="1"/>
      <c r="U256" s="1"/>
      <c r="V256" s="1"/>
    </row>
    <row r="257" spans="2:22" ht="18.75" customHeight="1" x14ac:dyDescent="0.25">
      <c r="B257" s="1"/>
      <c r="C257" s="133"/>
      <c r="D257" s="1"/>
      <c r="E257" s="1"/>
      <c r="F257" s="1"/>
      <c r="G257" s="1"/>
      <c r="H257" s="1"/>
      <c r="I257" s="1"/>
      <c r="J257" s="1"/>
      <c r="K257" s="1"/>
      <c r="L257" s="1"/>
      <c r="M257" s="1"/>
      <c r="N257" s="1"/>
      <c r="O257" s="1"/>
      <c r="P257" s="1"/>
      <c r="Q257" s="1"/>
      <c r="R257" s="1"/>
      <c r="S257" s="1"/>
      <c r="T257" s="1"/>
      <c r="U257" s="1"/>
      <c r="V257" s="1"/>
    </row>
    <row r="258" spans="2:22" ht="18.75" customHeight="1" x14ac:dyDescent="0.25">
      <c r="B258" s="1"/>
      <c r="C258" s="133"/>
      <c r="D258" s="1"/>
      <c r="E258" s="1"/>
      <c r="F258" s="1"/>
      <c r="G258" s="1"/>
      <c r="H258" s="1"/>
      <c r="I258" s="1"/>
      <c r="J258" s="1"/>
      <c r="K258" s="1"/>
      <c r="L258" s="1"/>
      <c r="M258" s="1"/>
      <c r="N258" s="1"/>
      <c r="O258" s="1"/>
      <c r="P258" s="1"/>
      <c r="Q258" s="1"/>
      <c r="R258" s="1"/>
      <c r="S258" s="1"/>
      <c r="T258" s="1"/>
      <c r="U258" s="1"/>
      <c r="V258" s="1"/>
    </row>
    <row r="259" spans="2:22" ht="18.75" customHeight="1" x14ac:dyDescent="0.25">
      <c r="B259" s="1"/>
      <c r="C259" s="133"/>
      <c r="D259" s="1"/>
      <c r="E259" s="1"/>
      <c r="F259" s="1"/>
      <c r="G259" s="1"/>
      <c r="H259" s="1"/>
      <c r="I259" s="1"/>
      <c r="J259" s="1"/>
      <c r="K259" s="1"/>
      <c r="L259" s="1"/>
      <c r="M259" s="1"/>
      <c r="N259" s="1"/>
      <c r="O259" s="1"/>
      <c r="P259" s="1"/>
      <c r="Q259" s="1"/>
      <c r="R259" s="1"/>
      <c r="S259" s="1"/>
      <c r="T259" s="1"/>
      <c r="U259" s="1"/>
      <c r="V259" s="1"/>
    </row>
    <row r="260" spans="2:22" ht="18.75" customHeight="1" x14ac:dyDescent="0.25">
      <c r="B260" s="1"/>
      <c r="C260" s="133"/>
      <c r="D260" s="1"/>
      <c r="E260" s="1"/>
      <c r="F260" s="1"/>
      <c r="G260" s="1"/>
      <c r="H260" s="1"/>
      <c r="I260" s="1"/>
      <c r="J260" s="1"/>
      <c r="K260" s="1"/>
      <c r="L260" s="1"/>
      <c r="M260" s="1"/>
      <c r="N260" s="1"/>
      <c r="O260" s="1"/>
      <c r="P260" s="1"/>
      <c r="Q260" s="1"/>
      <c r="R260" s="1"/>
      <c r="S260" s="1"/>
      <c r="T260" s="1"/>
      <c r="U260" s="1"/>
      <c r="V260" s="1"/>
    </row>
    <row r="261" spans="2:22" ht="18.75" customHeight="1" x14ac:dyDescent="0.25">
      <c r="B261" s="1"/>
      <c r="C261" s="133"/>
      <c r="D261" s="1"/>
      <c r="E261" s="1"/>
      <c r="F261" s="1"/>
      <c r="G261" s="1"/>
      <c r="H261" s="1"/>
      <c r="I261" s="1"/>
      <c r="J261" s="1"/>
      <c r="K261" s="1"/>
      <c r="L261" s="1"/>
      <c r="M261" s="1"/>
      <c r="N261" s="1"/>
      <c r="O261" s="1"/>
      <c r="P261" s="1"/>
      <c r="Q261" s="1"/>
      <c r="R261" s="1"/>
      <c r="S261" s="1"/>
      <c r="T261" s="1"/>
      <c r="U261" s="1"/>
      <c r="V261" s="1"/>
    </row>
    <row r="262" spans="2:22" ht="18.75" customHeight="1" x14ac:dyDescent="0.25">
      <c r="B262" s="1"/>
      <c r="C262" s="133"/>
      <c r="D262" s="1"/>
      <c r="E262" s="1"/>
      <c r="F262" s="1"/>
      <c r="G262" s="1"/>
      <c r="H262" s="1"/>
      <c r="I262" s="1"/>
      <c r="J262" s="1"/>
      <c r="K262" s="1"/>
      <c r="L262" s="1"/>
      <c r="M262" s="1"/>
      <c r="N262" s="1"/>
      <c r="O262" s="1"/>
      <c r="P262" s="1"/>
      <c r="Q262" s="1"/>
      <c r="R262" s="1"/>
      <c r="S262" s="1"/>
      <c r="T262" s="1"/>
      <c r="U262" s="1"/>
      <c r="V262" s="1"/>
    </row>
    <row r="263" spans="2:22" ht="18.75" customHeight="1" x14ac:dyDescent="0.25">
      <c r="B263" s="1"/>
      <c r="C263" s="133"/>
      <c r="D263" s="1"/>
      <c r="E263" s="1"/>
      <c r="F263" s="1"/>
      <c r="G263" s="1"/>
      <c r="H263" s="1"/>
      <c r="I263" s="1"/>
      <c r="J263" s="1"/>
      <c r="K263" s="1"/>
      <c r="L263" s="1"/>
      <c r="M263" s="1"/>
      <c r="N263" s="1"/>
      <c r="O263" s="1"/>
      <c r="P263" s="1"/>
      <c r="Q263" s="1"/>
      <c r="R263" s="1"/>
      <c r="S263" s="1"/>
      <c r="T263" s="1"/>
      <c r="U263" s="1"/>
      <c r="V263" s="1"/>
    </row>
    <row r="264" spans="2:22" ht="18.75" customHeight="1" x14ac:dyDescent="0.25">
      <c r="B264" s="1"/>
      <c r="C264" s="133"/>
      <c r="D264" s="1"/>
      <c r="E264" s="1"/>
      <c r="F264" s="1"/>
      <c r="G264" s="1"/>
      <c r="H264" s="1"/>
      <c r="I264" s="1"/>
      <c r="J264" s="1"/>
      <c r="K264" s="1"/>
      <c r="L264" s="1"/>
      <c r="M264" s="1"/>
      <c r="N264" s="1"/>
      <c r="O264" s="1"/>
      <c r="P264" s="1"/>
      <c r="Q264" s="1"/>
      <c r="R264" s="1"/>
      <c r="S264" s="1"/>
      <c r="T264" s="1"/>
      <c r="U264" s="1"/>
      <c r="V264" s="1"/>
    </row>
    <row r="265" spans="2:22" ht="18.75" customHeight="1" x14ac:dyDescent="0.25">
      <c r="B265" s="1"/>
      <c r="C265" s="133"/>
      <c r="D265" s="1"/>
      <c r="E265" s="1"/>
      <c r="F265" s="1"/>
      <c r="G265" s="1"/>
      <c r="H265" s="1"/>
      <c r="I265" s="1"/>
      <c r="J265" s="1"/>
      <c r="K265" s="1"/>
      <c r="L265" s="1"/>
      <c r="M265" s="1"/>
      <c r="N265" s="1"/>
      <c r="O265" s="1"/>
      <c r="P265" s="1"/>
      <c r="Q265" s="1"/>
      <c r="R265" s="1"/>
      <c r="S265" s="1"/>
      <c r="T265" s="1"/>
      <c r="U265" s="1"/>
      <c r="V265" s="1"/>
    </row>
    <row r="266" spans="2:22" ht="18.75" customHeight="1" x14ac:dyDescent="0.25">
      <c r="B266" s="1"/>
      <c r="C266" s="133"/>
      <c r="D266" s="1"/>
      <c r="E266" s="1"/>
      <c r="F266" s="1"/>
      <c r="G266" s="1"/>
      <c r="H266" s="1"/>
      <c r="I266" s="1"/>
      <c r="J266" s="1"/>
      <c r="K266" s="1"/>
      <c r="L266" s="1"/>
      <c r="M266" s="1"/>
      <c r="N266" s="1"/>
      <c r="O266" s="1"/>
      <c r="P266" s="1"/>
      <c r="Q266" s="1"/>
      <c r="R266" s="1"/>
      <c r="S266" s="1"/>
      <c r="T266" s="1"/>
      <c r="U266" s="1"/>
      <c r="V266" s="1"/>
    </row>
    <row r="267" spans="2:22" ht="18.75" customHeight="1" x14ac:dyDescent="0.25">
      <c r="B267" s="1"/>
      <c r="C267" s="133"/>
      <c r="D267" s="1"/>
      <c r="E267" s="1"/>
      <c r="F267" s="1"/>
      <c r="G267" s="1"/>
      <c r="H267" s="1"/>
      <c r="I267" s="1"/>
      <c r="J267" s="1"/>
      <c r="K267" s="1"/>
      <c r="L267" s="1"/>
      <c r="M267" s="1"/>
      <c r="N267" s="1"/>
      <c r="O267" s="1"/>
      <c r="P267" s="1"/>
      <c r="Q267" s="1"/>
      <c r="R267" s="1"/>
      <c r="S267" s="1"/>
      <c r="T267" s="1"/>
      <c r="U267" s="1"/>
      <c r="V267" s="1"/>
    </row>
    <row r="268" spans="2:22" ht="18.75" customHeight="1" x14ac:dyDescent="0.25">
      <c r="B268" s="1"/>
      <c r="C268" s="133"/>
      <c r="D268" s="1"/>
      <c r="E268" s="1"/>
      <c r="F268" s="1"/>
      <c r="G268" s="1"/>
      <c r="H268" s="1"/>
      <c r="I268" s="1"/>
      <c r="J268" s="1"/>
      <c r="K268" s="1"/>
      <c r="L268" s="1"/>
      <c r="M268" s="1"/>
      <c r="N268" s="1"/>
      <c r="O268" s="1"/>
      <c r="P268" s="1"/>
      <c r="Q268" s="1"/>
      <c r="R268" s="1"/>
      <c r="S268" s="1"/>
      <c r="T268" s="1"/>
      <c r="U268" s="1"/>
      <c r="V268" s="1"/>
    </row>
    <row r="269" spans="2:22" ht="18.75" customHeight="1" x14ac:dyDescent="0.25">
      <c r="B269" s="1"/>
      <c r="C269" s="133"/>
      <c r="D269" s="1"/>
      <c r="E269" s="1"/>
      <c r="F269" s="1"/>
      <c r="G269" s="1"/>
      <c r="H269" s="1"/>
      <c r="I269" s="1"/>
      <c r="J269" s="1"/>
      <c r="K269" s="1"/>
      <c r="L269" s="1"/>
      <c r="M269" s="1"/>
      <c r="N269" s="1"/>
      <c r="O269" s="1"/>
      <c r="P269" s="1"/>
      <c r="Q269" s="1"/>
      <c r="R269" s="1"/>
      <c r="S269" s="1"/>
      <c r="T269" s="1"/>
      <c r="U269" s="1"/>
      <c r="V269" s="1"/>
    </row>
    <row r="270" spans="2:22" ht="18.75" customHeight="1" x14ac:dyDescent="0.25">
      <c r="B270" s="1"/>
      <c r="C270" s="133"/>
      <c r="D270" s="1"/>
      <c r="E270" s="1"/>
      <c r="F270" s="1"/>
      <c r="G270" s="1"/>
      <c r="H270" s="1"/>
      <c r="I270" s="1"/>
      <c r="J270" s="1"/>
      <c r="K270" s="1"/>
      <c r="L270" s="1"/>
      <c r="M270" s="1"/>
      <c r="N270" s="1"/>
      <c r="O270" s="1"/>
      <c r="P270" s="1"/>
      <c r="Q270" s="1"/>
      <c r="R270" s="1"/>
      <c r="S270" s="1"/>
      <c r="T270" s="1"/>
      <c r="U270" s="1"/>
      <c r="V270" s="1"/>
    </row>
    <row r="271" spans="2:22" ht="18.75" customHeight="1" x14ac:dyDescent="0.25">
      <c r="B271" s="1"/>
      <c r="C271" s="133"/>
      <c r="D271" s="1"/>
      <c r="E271" s="1"/>
      <c r="F271" s="1"/>
      <c r="G271" s="1"/>
      <c r="H271" s="1"/>
      <c r="I271" s="1"/>
      <c r="J271" s="1"/>
      <c r="K271" s="1"/>
      <c r="L271" s="1"/>
      <c r="M271" s="1"/>
      <c r="N271" s="1"/>
      <c r="O271" s="1"/>
      <c r="P271" s="1"/>
      <c r="Q271" s="1"/>
      <c r="R271" s="1"/>
      <c r="S271" s="1"/>
      <c r="T271" s="1"/>
      <c r="U271" s="1"/>
      <c r="V271" s="1"/>
    </row>
    <row r="272" spans="2:22" ht="18.75" customHeight="1" x14ac:dyDescent="0.25">
      <c r="B272" s="1"/>
      <c r="C272" s="133"/>
      <c r="D272" s="1"/>
      <c r="E272" s="1"/>
      <c r="F272" s="1"/>
      <c r="G272" s="1"/>
      <c r="H272" s="1"/>
      <c r="I272" s="1"/>
      <c r="J272" s="1"/>
      <c r="K272" s="1"/>
      <c r="L272" s="1"/>
      <c r="M272" s="1"/>
      <c r="N272" s="1"/>
      <c r="O272" s="1"/>
      <c r="P272" s="1"/>
      <c r="Q272" s="1"/>
      <c r="R272" s="1"/>
      <c r="S272" s="1"/>
      <c r="T272" s="1"/>
      <c r="U272" s="1"/>
      <c r="V272" s="1"/>
    </row>
    <row r="273" spans="2:22" ht="18.75" customHeight="1" x14ac:dyDescent="0.25">
      <c r="B273" s="1"/>
      <c r="C273" s="133"/>
      <c r="D273" s="1"/>
      <c r="E273" s="1"/>
      <c r="F273" s="1"/>
      <c r="G273" s="1"/>
      <c r="H273" s="1"/>
      <c r="I273" s="1"/>
      <c r="J273" s="1"/>
      <c r="K273" s="1"/>
      <c r="L273" s="1"/>
      <c r="M273" s="1"/>
      <c r="N273" s="1"/>
      <c r="O273" s="1"/>
      <c r="P273" s="1"/>
      <c r="Q273" s="1"/>
      <c r="R273" s="1"/>
      <c r="S273" s="1"/>
      <c r="T273" s="1"/>
      <c r="U273" s="1"/>
      <c r="V273" s="1"/>
    </row>
    <row r="274" spans="2:22" ht="18.75" customHeight="1" x14ac:dyDescent="0.25">
      <c r="B274" s="1"/>
      <c r="C274" s="133"/>
      <c r="D274" s="1"/>
      <c r="E274" s="1"/>
      <c r="F274" s="1"/>
      <c r="G274" s="1"/>
      <c r="H274" s="1"/>
      <c r="I274" s="1"/>
      <c r="J274" s="1"/>
      <c r="K274" s="1"/>
      <c r="L274" s="1"/>
      <c r="M274" s="1"/>
      <c r="N274" s="1"/>
      <c r="O274" s="1"/>
      <c r="P274" s="1"/>
      <c r="Q274" s="1"/>
      <c r="R274" s="1"/>
      <c r="S274" s="1"/>
      <c r="T274" s="1"/>
      <c r="U274" s="1"/>
      <c r="V274" s="1"/>
    </row>
    <row r="275" spans="2:22" ht="18.75" customHeight="1" x14ac:dyDescent="0.25">
      <c r="B275" s="1"/>
      <c r="C275" s="133"/>
      <c r="D275" s="1"/>
      <c r="E275" s="1"/>
      <c r="F275" s="1"/>
      <c r="G275" s="1"/>
      <c r="H275" s="1"/>
      <c r="I275" s="1"/>
      <c r="J275" s="1"/>
      <c r="K275" s="1"/>
      <c r="L275" s="1"/>
      <c r="M275" s="1"/>
      <c r="N275" s="1"/>
      <c r="O275" s="1"/>
      <c r="P275" s="1"/>
      <c r="Q275" s="1"/>
      <c r="R275" s="1"/>
      <c r="S275" s="1"/>
      <c r="T275" s="1"/>
      <c r="U275" s="1"/>
      <c r="V275" s="1"/>
    </row>
    <row r="276" spans="2:22" ht="18.75" customHeight="1" x14ac:dyDescent="0.25">
      <c r="B276" s="1"/>
      <c r="C276" s="133"/>
      <c r="D276" s="1"/>
      <c r="E276" s="1"/>
      <c r="F276" s="1"/>
      <c r="G276" s="1"/>
      <c r="H276" s="1"/>
      <c r="I276" s="1"/>
      <c r="J276" s="1"/>
      <c r="K276" s="1"/>
      <c r="L276" s="1"/>
      <c r="M276" s="1"/>
      <c r="N276" s="1"/>
      <c r="O276" s="1"/>
      <c r="P276" s="1"/>
      <c r="Q276" s="1"/>
      <c r="R276" s="1"/>
      <c r="S276" s="1"/>
      <c r="T276" s="1"/>
      <c r="U276" s="1"/>
      <c r="V276" s="1"/>
    </row>
    <row r="277" spans="2:22" ht="18.75" customHeight="1" x14ac:dyDescent="0.25">
      <c r="B277" s="1"/>
      <c r="C277" s="133"/>
      <c r="D277" s="1"/>
      <c r="E277" s="1"/>
      <c r="F277" s="1"/>
      <c r="G277" s="1"/>
      <c r="H277" s="1"/>
      <c r="I277" s="1"/>
      <c r="J277" s="1"/>
      <c r="K277" s="1"/>
      <c r="L277" s="1"/>
      <c r="M277" s="1"/>
      <c r="N277" s="1"/>
      <c r="O277" s="1"/>
      <c r="P277" s="1"/>
      <c r="Q277" s="1"/>
      <c r="R277" s="1"/>
      <c r="S277" s="1"/>
      <c r="T277" s="1"/>
      <c r="U277" s="1"/>
      <c r="V277" s="1"/>
    </row>
    <row r="278" spans="2:22" ht="18.75" customHeight="1" x14ac:dyDescent="0.25">
      <c r="B278" s="1"/>
      <c r="C278" s="133"/>
      <c r="D278" s="1"/>
      <c r="E278" s="1"/>
      <c r="F278" s="1"/>
      <c r="G278" s="1"/>
      <c r="H278" s="1"/>
      <c r="I278" s="1"/>
      <c r="J278" s="1"/>
      <c r="K278" s="1"/>
      <c r="L278" s="1"/>
      <c r="M278" s="1"/>
      <c r="N278" s="1"/>
      <c r="O278" s="1"/>
      <c r="P278" s="1"/>
      <c r="Q278" s="1"/>
      <c r="R278" s="1"/>
      <c r="S278" s="1"/>
      <c r="T278" s="1"/>
      <c r="U278" s="1"/>
      <c r="V278" s="1"/>
    </row>
    <row r="279" spans="2:22" ht="18.75" customHeight="1" x14ac:dyDescent="0.25">
      <c r="B279" s="1"/>
      <c r="C279" s="133"/>
      <c r="D279" s="1"/>
      <c r="E279" s="1"/>
      <c r="F279" s="1"/>
      <c r="G279" s="1"/>
      <c r="H279" s="1"/>
      <c r="I279" s="1"/>
      <c r="J279" s="1"/>
      <c r="K279" s="1"/>
      <c r="L279" s="1"/>
      <c r="M279" s="1"/>
      <c r="N279" s="1"/>
      <c r="O279" s="1"/>
      <c r="P279" s="1"/>
      <c r="Q279" s="1"/>
      <c r="R279" s="1"/>
      <c r="S279" s="1"/>
      <c r="T279" s="1"/>
      <c r="U279" s="1"/>
      <c r="V279" s="1"/>
    </row>
    <row r="280" spans="2:22" ht="18.75" customHeight="1" x14ac:dyDescent="0.25">
      <c r="B280" s="1"/>
      <c r="C280" s="133"/>
      <c r="D280" s="1"/>
      <c r="E280" s="1"/>
      <c r="F280" s="1"/>
      <c r="G280" s="1"/>
      <c r="H280" s="1"/>
      <c r="I280" s="1"/>
      <c r="J280" s="1"/>
      <c r="K280" s="1"/>
      <c r="L280" s="1"/>
      <c r="M280" s="1"/>
      <c r="N280" s="1"/>
      <c r="O280" s="1"/>
      <c r="P280" s="1"/>
      <c r="Q280" s="1"/>
      <c r="R280" s="1"/>
      <c r="S280" s="1"/>
      <c r="T280" s="1"/>
      <c r="U280" s="1"/>
      <c r="V280" s="1"/>
    </row>
    <row r="281" spans="2:22" ht="18.75" customHeight="1" x14ac:dyDescent="0.25">
      <c r="B281" s="1"/>
      <c r="C281" s="133"/>
      <c r="D281" s="1"/>
      <c r="E281" s="1"/>
      <c r="F281" s="1"/>
      <c r="G281" s="1"/>
      <c r="H281" s="1"/>
      <c r="I281" s="1"/>
      <c r="J281" s="1"/>
      <c r="K281" s="1"/>
      <c r="L281" s="1"/>
      <c r="M281" s="1"/>
      <c r="N281" s="1"/>
      <c r="O281" s="1"/>
      <c r="P281" s="1"/>
      <c r="Q281" s="1"/>
      <c r="R281" s="1"/>
      <c r="S281" s="1"/>
      <c r="T281" s="1"/>
      <c r="U281" s="1"/>
      <c r="V281" s="1"/>
    </row>
    <row r="282" spans="2:22" ht="18.75" customHeight="1" x14ac:dyDescent="0.25">
      <c r="B282" s="1"/>
      <c r="C282" s="133"/>
      <c r="D282" s="1"/>
      <c r="E282" s="1"/>
      <c r="F282" s="1"/>
      <c r="G282" s="1"/>
      <c r="H282" s="1"/>
      <c r="I282" s="1"/>
      <c r="J282" s="1"/>
      <c r="K282" s="1"/>
      <c r="L282" s="1"/>
      <c r="M282" s="1"/>
      <c r="N282" s="1"/>
      <c r="O282" s="1"/>
      <c r="P282" s="1"/>
      <c r="Q282" s="1"/>
      <c r="R282" s="1"/>
      <c r="S282" s="1"/>
      <c r="T282" s="1"/>
      <c r="U282" s="1"/>
      <c r="V282" s="1"/>
    </row>
    <row r="283" spans="2:22" ht="18.75" customHeight="1" x14ac:dyDescent="0.25">
      <c r="B283" s="1"/>
      <c r="C283" s="133"/>
      <c r="D283" s="1"/>
      <c r="E283" s="1"/>
      <c r="F283" s="1"/>
      <c r="G283" s="1"/>
      <c r="H283" s="1"/>
      <c r="I283" s="1"/>
      <c r="J283" s="1"/>
      <c r="K283" s="1"/>
      <c r="L283" s="1"/>
      <c r="M283" s="1"/>
      <c r="N283" s="1"/>
      <c r="O283" s="1"/>
      <c r="P283" s="1"/>
      <c r="Q283" s="1"/>
      <c r="R283" s="1"/>
      <c r="S283" s="1"/>
      <c r="T283" s="1"/>
      <c r="U283" s="1"/>
      <c r="V283" s="1"/>
    </row>
    <row r="284" spans="2:22" ht="18.75" customHeight="1" x14ac:dyDescent="0.25">
      <c r="B284" s="1"/>
      <c r="C284" s="133"/>
      <c r="D284" s="1"/>
      <c r="E284" s="1"/>
      <c r="F284" s="1"/>
      <c r="G284" s="1"/>
      <c r="H284" s="1"/>
      <c r="I284" s="1"/>
      <c r="J284" s="1"/>
      <c r="K284" s="1"/>
      <c r="L284" s="1"/>
      <c r="M284" s="1"/>
      <c r="N284" s="1"/>
      <c r="O284" s="1"/>
      <c r="P284" s="1"/>
      <c r="Q284" s="1"/>
      <c r="R284" s="1"/>
      <c r="S284" s="1"/>
      <c r="T284" s="1"/>
      <c r="U284" s="1"/>
      <c r="V284" s="1"/>
    </row>
    <row r="285" spans="2:22" ht="18.75" customHeight="1" x14ac:dyDescent="0.25">
      <c r="B285" s="1"/>
      <c r="C285" s="133"/>
      <c r="D285" s="1"/>
      <c r="E285" s="1"/>
      <c r="F285" s="1"/>
      <c r="G285" s="1"/>
      <c r="H285" s="1"/>
      <c r="I285" s="1"/>
      <c r="J285" s="1"/>
      <c r="K285" s="1"/>
      <c r="L285" s="1"/>
      <c r="M285" s="1"/>
      <c r="N285" s="1"/>
      <c r="O285" s="1"/>
      <c r="P285" s="1"/>
      <c r="Q285" s="1"/>
      <c r="R285" s="1"/>
      <c r="S285" s="1"/>
      <c r="T285" s="1"/>
      <c r="U285" s="1"/>
      <c r="V285" s="1"/>
    </row>
    <row r="286" spans="2:22" ht="18.75" customHeight="1" x14ac:dyDescent="0.25">
      <c r="B286" s="1"/>
      <c r="C286" s="133"/>
      <c r="D286" s="1"/>
      <c r="E286" s="1"/>
      <c r="F286" s="1"/>
      <c r="G286" s="1"/>
      <c r="H286" s="1"/>
      <c r="I286" s="1"/>
      <c r="J286" s="1"/>
      <c r="K286" s="1"/>
      <c r="L286" s="1"/>
      <c r="M286" s="1"/>
      <c r="N286" s="1"/>
      <c r="O286" s="1"/>
      <c r="P286" s="1"/>
      <c r="Q286" s="1"/>
      <c r="R286" s="1"/>
      <c r="S286" s="1"/>
      <c r="T286" s="1"/>
      <c r="U286" s="1"/>
      <c r="V286" s="1"/>
    </row>
    <row r="287" spans="2:22" ht="18.75" customHeight="1" x14ac:dyDescent="0.25">
      <c r="B287" s="1"/>
      <c r="C287" s="133"/>
      <c r="D287" s="1"/>
      <c r="E287" s="1"/>
      <c r="F287" s="1"/>
      <c r="G287" s="1"/>
      <c r="H287" s="1"/>
      <c r="I287" s="1"/>
      <c r="J287" s="1"/>
      <c r="K287" s="1"/>
      <c r="L287" s="1"/>
      <c r="M287" s="1"/>
      <c r="N287" s="1"/>
      <c r="O287" s="1"/>
      <c r="P287" s="1"/>
      <c r="Q287" s="1"/>
      <c r="R287" s="1"/>
      <c r="S287" s="1"/>
      <c r="T287" s="1"/>
      <c r="U287" s="1"/>
      <c r="V287" s="1"/>
    </row>
    <row r="288" spans="2:22" ht="18.75" customHeight="1" x14ac:dyDescent="0.25">
      <c r="B288" s="1"/>
      <c r="C288" s="133"/>
      <c r="D288" s="1"/>
      <c r="E288" s="1"/>
      <c r="F288" s="1"/>
      <c r="G288" s="1"/>
      <c r="H288" s="1"/>
      <c r="I288" s="1"/>
      <c r="J288" s="1"/>
      <c r="K288" s="1"/>
      <c r="L288" s="1"/>
      <c r="M288" s="1"/>
      <c r="N288" s="1"/>
      <c r="O288" s="1"/>
      <c r="P288" s="1"/>
      <c r="Q288" s="1"/>
      <c r="R288" s="1"/>
      <c r="S288" s="1"/>
      <c r="T288" s="1"/>
      <c r="U288" s="1"/>
      <c r="V288" s="1"/>
    </row>
    <row r="289" spans="2:22" ht="18.75" customHeight="1" x14ac:dyDescent="0.25">
      <c r="B289" s="1"/>
      <c r="C289" s="133"/>
      <c r="D289" s="1"/>
      <c r="E289" s="1"/>
      <c r="F289" s="1"/>
      <c r="G289" s="1"/>
      <c r="H289" s="1"/>
      <c r="I289" s="1"/>
      <c r="J289" s="1"/>
      <c r="K289" s="1"/>
      <c r="L289" s="1"/>
      <c r="M289" s="1"/>
      <c r="N289" s="1"/>
      <c r="O289" s="1"/>
      <c r="P289" s="1"/>
      <c r="Q289" s="1"/>
      <c r="R289" s="1"/>
      <c r="S289" s="1"/>
      <c r="T289" s="1"/>
      <c r="U289" s="1"/>
      <c r="V289" s="1"/>
    </row>
    <row r="290" spans="2:22" ht="18.75" customHeight="1" x14ac:dyDescent="0.25">
      <c r="B290" s="1"/>
      <c r="C290" s="133"/>
      <c r="D290" s="1"/>
      <c r="E290" s="1"/>
      <c r="F290" s="1"/>
      <c r="G290" s="1"/>
      <c r="H290" s="1"/>
      <c r="I290" s="1"/>
      <c r="J290" s="1"/>
      <c r="K290" s="1"/>
      <c r="L290" s="1"/>
      <c r="M290" s="1"/>
      <c r="N290" s="1"/>
      <c r="O290" s="1"/>
      <c r="P290" s="1"/>
      <c r="Q290" s="1"/>
      <c r="R290" s="1"/>
      <c r="S290" s="1"/>
      <c r="T290" s="1"/>
      <c r="U290" s="1"/>
      <c r="V290" s="1"/>
    </row>
    <row r="291" spans="2:22" ht="18.75" customHeight="1" x14ac:dyDescent="0.25">
      <c r="B291" s="1"/>
      <c r="C291" s="133"/>
      <c r="D291" s="1"/>
      <c r="E291" s="1"/>
      <c r="F291" s="1"/>
      <c r="G291" s="1"/>
      <c r="H291" s="1"/>
      <c r="I291" s="1"/>
      <c r="J291" s="1"/>
      <c r="K291" s="1"/>
      <c r="L291" s="1"/>
      <c r="M291" s="1"/>
      <c r="N291" s="1"/>
      <c r="O291" s="1"/>
      <c r="P291" s="1"/>
      <c r="Q291" s="1"/>
      <c r="R291" s="1"/>
      <c r="S291" s="1"/>
      <c r="T291" s="1"/>
      <c r="U291" s="1"/>
      <c r="V291" s="1"/>
    </row>
    <row r="292" spans="2:22" ht="18.75" customHeight="1" x14ac:dyDescent="0.25">
      <c r="B292" s="1"/>
      <c r="C292" s="133"/>
      <c r="D292" s="1"/>
      <c r="E292" s="1"/>
      <c r="F292" s="1"/>
      <c r="G292" s="1"/>
      <c r="H292" s="1"/>
      <c r="I292" s="1"/>
      <c r="J292" s="1"/>
      <c r="K292" s="1"/>
      <c r="L292" s="1"/>
      <c r="M292" s="1"/>
      <c r="N292" s="1"/>
      <c r="O292" s="1"/>
      <c r="P292" s="1"/>
      <c r="Q292" s="1"/>
      <c r="R292" s="1"/>
      <c r="S292" s="1"/>
      <c r="T292" s="1"/>
      <c r="U292" s="1"/>
      <c r="V292" s="1"/>
    </row>
    <row r="293" spans="2:22" ht="18.75" customHeight="1" x14ac:dyDescent="0.25">
      <c r="B293" s="1"/>
      <c r="C293" s="133"/>
      <c r="D293" s="1"/>
      <c r="E293" s="1"/>
      <c r="F293" s="1"/>
      <c r="G293" s="1"/>
      <c r="H293" s="1"/>
      <c r="I293" s="1"/>
      <c r="J293" s="1"/>
      <c r="K293" s="1"/>
      <c r="L293" s="1"/>
      <c r="M293" s="1"/>
      <c r="N293" s="1"/>
      <c r="O293" s="1"/>
      <c r="P293" s="1"/>
      <c r="Q293" s="1"/>
      <c r="R293" s="1"/>
      <c r="S293" s="1"/>
      <c r="T293" s="1"/>
      <c r="U293" s="1"/>
      <c r="V293" s="1"/>
    </row>
    <row r="294" spans="2:22" ht="18.75" customHeight="1" x14ac:dyDescent="0.25">
      <c r="B294" s="1"/>
      <c r="C294" s="133"/>
      <c r="D294" s="1"/>
      <c r="E294" s="1"/>
      <c r="F294" s="1"/>
      <c r="G294" s="1"/>
      <c r="H294" s="1"/>
      <c r="I294" s="1"/>
      <c r="J294" s="1"/>
      <c r="K294" s="1"/>
      <c r="L294" s="1"/>
      <c r="M294" s="1"/>
      <c r="N294" s="1"/>
      <c r="O294" s="1"/>
      <c r="P294" s="1"/>
      <c r="Q294" s="1"/>
      <c r="R294" s="1"/>
      <c r="S294" s="1"/>
      <c r="T294" s="1"/>
      <c r="U294" s="1"/>
      <c r="V294" s="1"/>
    </row>
    <row r="295" spans="2:22" ht="18.75" customHeight="1" x14ac:dyDescent="0.25">
      <c r="B295" s="1"/>
      <c r="C295" s="133"/>
      <c r="D295" s="1"/>
      <c r="E295" s="1"/>
      <c r="F295" s="1"/>
      <c r="G295" s="1"/>
      <c r="H295" s="1"/>
      <c r="I295" s="1"/>
      <c r="J295" s="1"/>
      <c r="K295" s="1"/>
      <c r="L295" s="1"/>
      <c r="M295" s="1"/>
      <c r="N295" s="1"/>
      <c r="O295" s="1"/>
      <c r="P295" s="1"/>
      <c r="Q295" s="1"/>
      <c r="R295" s="1"/>
      <c r="S295" s="1"/>
      <c r="T295" s="1"/>
      <c r="U295" s="1"/>
      <c r="V295" s="1"/>
    </row>
    <row r="296" spans="2:22" ht="18.75" customHeight="1" x14ac:dyDescent="0.25">
      <c r="B296" s="1"/>
      <c r="C296" s="133"/>
      <c r="D296" s="1"/>
      <c r="E296" s="1"/>
      <c r="F296" s="1"/>
      <c r="G296" s="1"/>
      <c r="H296" s="1"/>
      <c r="I296" s="1"/>
      <c r="J296" s="1"/>
      <c r="K296" s="1"/>
      <c r="L296" s="1"/>
      <c r="M296" s="1"/>
      <c r="N296" s="1"/>
      <c r="O296" s="1"/>
      <c r="P296" s="1"/>
      <c r="Q296" s="1"/>
      <c r="R296" s="1"/>
      <c r="S296" s="1"/>
      <c r="T296" s="1"/>
      <c r="U296" s="1"/>
      <c r="V296" s="1"/>
    </row>
    <row r="297" spans="2:22" ht="18.75" customHeight="1" x14ac:dyDescent="0.25">
      <c r="B297" s="1"/>
      <c r="C297" s="133"/>
      <c r="D297" s="1"/>
      <c r="E297" s="1"/>
      <c r="F297" s="1"/>
      <c r="G297" s="1"/>
      <c r="H297" s="1"/>
      <c r="I297" s="1"/>
      <c r="J297" s="1"/>
      <c r="K297" s="1"/>
      <c r="L297" s="1"/>
      <c r="M297" s="1"/>
      <c r="N297" s="1"/>
      <c r="O297" s="1"/>
      <c r="P297" s="1"/>
      <c r="Q297" s="1"/>
      <c r="R297" s="1"/>
      <c r="S297" s="1"/>
      <c r="T297" s="1"/>
      <c r="U297" s="1"/>
      <c r="V297" s="1"/>
    </row>
    <row r="298" spans="2:22" ht="18.75" customHeight="1" x14ac:dyDescent="0.25">
      <c r="B298" s="1"/>
      <c r="C298" s="133"/>
      <c r="D298" s="1"/>
      <c r="E298" s="1"/>
      <c r="F298" s="1"/>
      <c r="G298" s="1"/>
      <c r="H298" s="1"/>
      <c r="I298" s="1"/>
      <c r="J298" s="1"/>
      <c r="K298" s="1"/>
      <c r="L298" s="1"/>
      <c r="M298" s="1"/>
      <c r="N298" s="1"/>
      <c r="O298" s="1"/>
      <c r="P298" s="1"/>
      <c r="Q298" s="1"/>
      <c r="R298" s="1"/>
      <c r="S298" s="1"/>
      <c r="T298" s="1"/>
      <c r="U298" s="1"/>
      <c r="V298" s="1"/>
    </row>
    <row r="299" spans="2:22" ht="18.75" customHeight="1" x14ac:dyDescent="0.25">
      <c r="B299" s="1"/>
      <c r="C299" s="133"/>
      <c r="D299" s="1"/>
      <c r="E299" s="1"/>
      <c r="F299" s="1"/>
      <c r="G299" s="1"/>
      <c r="H299" s="1"/>
      <c r="I299" s="1"/>
      <c r="J299" s="1"/>
      <c r="K299" s="1"/>
      <c r="L299" s="1"/>
      <c r="M299" s="1"/>
      <c r="N299" s="1"/>
      <c r="O299" s="1"/>
      <c r="P299" s="1"/>
      <c r="Q299" s="1"/>
      <c r="R299" s="1"/>
      <c r="S299" s="1"/>
      <c r="T299" s="1"/>
      <c r="U299" s="1"/>
      <c r="V299" s="1"/>
    </row>
    <row r="300" spans="2:22" ht="18.75" customHeight="1" x14ac:dyDescent="0.25">
      <c r="B300" s="1"/>
      <c r="C300" s="133"/>
      <c r="D300" s="1"/>
      <c r="E300" s="1"/>
      <c r="F300" s="1"/>
      <c r="G300" s="1"/>
      <c r="H300" s="1"/>
      <c r="I300" s="1"/>
      <c r="J300" s="1"/>
      <c r="K300" s="1"/>
      <c r="L300" s="1"/>
      <c r="M300" s="1"/>
      <c r="N300" s="1"/>
      <c r="O300" s="1"/>
      <c r="P300" s="1"/>
      <c r="Q300" s="1"/>
      <c r="R300" s="1"/>
      <c r="S300" s="1"/>
      <c r="T300" s="1"/>
      <c r="U300" s="1"/>
      <c r="V300" s="1"/>
    </row>
    <row r="301" spans="2:22" ht="18.75" customHeight="1" x14ac:dyDescent="0.25">
      <c r="B301" s="1"/>
      <c r="C301" s="133"/>
      <c r="D301" s="1"/>
      <c r="E301" s="1"/>
      <c r="F301" s="1"/>
      <c r="G301" s="1"/>
      <c r="H301" s="1"/>
      <c r="I301" s="1"/>
      <c r="J301" s="1"/>
      <c r="K301" s="1"/>
      <c r="L301" s="1"/>
      <c r="M301" s="1"/>
      <c r="N301" s="1"/>
      <c r="O301" s="1"/>
      <c r="P301" s="1"/>
      <c r="Q301" s="1"/>
      <c r="R301" s="1"/>
      <c r="S301" s="1"/>
      <c r="T301" s="1"/>
      <c r="U301" s="1"/>
      <c r="V301" s="1"/>
    </row>
    <row r="302" spans="2:22" ht="18.75" customHeight="1" x14ac:dyDescent="0.25">
      <c r="B302" s="1"/>
      <c r="C302" s="133"/>
      <c r="D302" s="1"/>
      <c r="E302" s="1"/>
      <c r="F302" s="1"/>
      <c r="G302" s="1"/>
      <c r="H302" s="1"/>
      <c r="I302" s="1"/>
      <c r="J302" s="1"/>
      <c r="K302" s="1"/>
      <c r="L302" s="1"/>
      <c r="M302" s="1"/>
      <c r="N302" s="1"/>
      <c r="O302" s="1"/>
      <c r="P302" s="1"/>
      <c r="Q302" s="1"/>
      <c r="R302" s="1"/>
      <c r="S302" s="1"/>
      <c r="T302" s="1"/>
      <c r="U302" s="1"/>
      <c r="V302" s="1"/>
    </row>
    <row r="303" spans="2:22" ht="18.75" customHeight="1" x14ac:dyDescent="0.25">
      <c r="B303" s="1"/>
      <c r="C303" s="133"/>
      <c r="D303" s="1"/>
      <c r="E303" s="1"/>
      <c r="F303" s="1"/>
      <c r="G303" s="1"/>
      <c r="H303" s="1"/>
      <c r="I303" s="1"/>
      <c r="J303" s="1"/>
      <c r="K303" s="1"/>
      <c r="L303" s="1"/>
      <c r="M303" s="1"/>
      <c r="N303" s="1"/>
      <c r="O303" s="1"/>
      <c r="P303" s="1"/>
      <c r="Q303" s="1"/>
      <c r="R303" s="1"/>
      <c r="S303" s="1"/>
      <c r="T303" s="1"/>
      <c r="U303" s="1"/>
      <c r="V303" s="1"/>
    </row>
    <row r="304" spans="2:22" ht="18.75" customHeight="1" x14ac:dyDescent="0.25">
      <c r="B304" s="1"/>
      <c r="C304" s="133"/>
      <c r="D304" s="1"/>
      <c r="E304" s="1"/>
      <c r="F304" s="1"/>
      <c r="G304" s="1"/>
      <c r="H304" s="1"/>
      <c r="I304" s="1"/>
      <c r="J304" s="1"/>
      <c r="K304" s="1"/>
      <c r="L304" s="1"/>
      <c r="M304" s="1"/>
      <c r="N304" s="1"/>
      <c r="O304" s="1"/>
      <c r="P304" s="1"/>
      <c r="Q304" s="1"/>
      <c r="R304" s="1"/>
      <c r="S304" s="1"/>
      <c r="T304" s="1"/>
      <c r="U304" s="1"/>
      <c r="V304" s="1"/>
    </row>
    <row r="305" spans="2:22" ht="18.75" customHeight="1" x14ac:dyDescent="0.25">
      <c r="B305" s="1"/>
      <c r="C305" s="133"/>
      <c r="D305" s="1"/>
      <c r="E305" s="1"/>
      <c r="F305" s="1"/>
      <c r="G305" s="1"/>
      <c r="H305" s="1"/>
      <c r="I305" s="1"/>
      <c r="J305" s="1"/>
      <c r="K305" s="1"/>
      <c r="L305" s="1"/>
      <c r="M305" s="1"/>
      <c r="N305" s="1"/>
      <c r="O305" s="1"/>
      <c r="P305" s="1"/>
      <c r="Q305" s="1"/>
      <c r="R305" s="1"/>
      <c r="S305" s="1"/>
      <c r="T305" s="1"/>
      <c r="U305" s="1"/>
      <c r="V305" s="1"/>
    </row>
    <row r="306" spans="2:22" ht="18.75" customHeight="1" x14ac:dyDescent="0.25">
      <c r="B306" s="1"/>
      <c r="C306" s="133"/>
      <c r="D306" s="1"/>
      <c r="E306" s="1"/>
      <c r="F306" s="1"/>
      <c r="G306" s="1"/>
      <c r="H306" s="1"/>
      <c r="I306" s="1"/>
      <c r="J306" s="1"/>
      <c r="K306" s="1"/>
      <c r="L306" s="1"/>
      <c r="M306" s="1"/>
      <c r="N306" s="1"/>
      <c r="O306" s="1"/>
      <c r="P306" s="1"/>
      <c r="Q306" s="1"/>
      <c r="R306" s="1"/>
      <c r="S306" s="1"/>
      <c r="T306" s="1"/>
      <c r="U306" s="1"/>
      <c r="V306" s="1"/>
    </row>
    <row r="307" spans="2:22" ht="18.75" customHeight="1" x14ac:dyDescent="0.25">
      <c r="B307" s="1"/>
      <c r="C307" s="133"/>
      <c r="D307" s="1"/>
      <c r="E307" s="1"/>
      <c r="F307" s="1"/>
      <c r="G307" s="1"/>
      <c r="H307" s="1"/>
      <c r="I307" s="1"/>
      <c r="J307" s="1"/>
      <c r="K307" s="1"/>
      <c r="L307" s="1"/>
      <c r="M307" s="1"/>
      <c r="N307" s="1"/>
      <c r="O307" s="1"/>
      <c r="P307" s="1"/>
      <c r="Q307" s="1"/>
      <c r="R307" s="1"/>
      <c r="S307" s="1"/>
      <c r="T307" s="1"/>
      <c r="U307" s="1"/>
      <c r="V307" s="1"/>
    </row>
    <row r="308" spans="2:22" ht="18.75" customHeight="1" x14ac:dyDescent="0.25">
      <c r="B308" s="1"/>
      <c r="C308" s="133"/>
      <c r="D308" s="1"/>
      <c r="E308" s="1"/>
      <c r="F308" s="1"/>
      <c r="G308" s="1"/>
      <c r="H308" s="1"/>
      <c r="I308" s="1"/>
      <c r="J308" s="1"/>
      <c r="K308" s="1"/>
      <c r="L308" s="1"/>
      <c r="M308" s="1"/>
      <c r="N308" s="1"/>
      <c r="O308" s="1"/>
      <c r="P308" s="1"/>
      <c r="Q308" s="1"/>
      <c r="R308" s="1"/>
      <c r="S308" s="1"/>
      <c r="T308" s="1"/>
      <c r="U308" s="1"/>
      <c r="V308" s="1"/>
    </row>
    <row r="309" spans="2:22" ht="18.75" customHeight="1" x14ac:dyDescent="0.25">
      <c r="B309" s="1"/>
      <c r="C309" s="133"/>
      <c r="D309" s="1"/>
      <c r="E309" s="1"/>
      <c r="F309" s="1"/>
      <c r="G309" s="1"/>
      <c r="H309" s="1"/>
      <c r="I309" s="1"/>
      <c r="J309" s="1"/>
      <c r="K309" s="1"/>
      <c r="L309" s="1"/>
      <c r="M309" s="1"/>
      <c r="N309" s="1"/>
      <c r="O309" s="1"/>
      <c r="P309" s="1"/>
      <c r="Q309" s="1"/>
      <c r="R309" s="1"/>
      <c r="S309" s="1"/>
      <c r="T309" s="1"/>
      <c r="U309" s="1"/>
      <c r="V309" s="1"/>
    </row>
    <row r="310" spans="2:22" ht="18.75" customHeight="1" x14ac:dyDescent="0.25">
      <c r="B310" s="1"/>
      <c r="C310" s="133"/>
      <c r="D310" s="1"/>
      <c r="E310" s="1"/>
      <c r="F310" s="1"/>
      <c r="G310" s="1"/>
      <c r="H310" s="1"/>
      <c r="I310" s="1"/>
      <c r="J310" s="1"/>
      <c r="K310" s="1"/>
      <c r="L310" s="1"/>
      <c r="M310" s="1"/>
      <c r="N310" s="1"/>
      <c r="O310" s="1"/>
      <c r="P310" s="1"/>
      <c r="Q310" s="1"/>
      <c r="R310" s="1"/>
      <c r="S310" s="1"/>
      <c r="T310" s="1"/>
      <c r="U310" s="1"/>
      <c r="V310" s="1"/>
    </row>
    <row r="311" spans="2:22" ht="18.75" customHeight="1" x14ac:dyDescent="0.25">
      <c r="B311" s="1"/>
      <c r="C311" s="133"/>
      <c r="D311" s="1"/>
      <c r="E311" s="1"/>
      <c r="F311" s="1"/>
      <c r="G311" s="1"/>
      <c r="H311" s="1"/>
      <c r="I311" s="1"/>
      <c r="J311" s="1"/>
      <c r="K311" s="1"/>
      <c r="L311" s="1"/>
      <c r="M311" s="1"/>
      <c r="N311" s="1"/>
      <c r="O311" s="1"/>
      <c r="P311" s="1"/>
      <c r="Q311" s="1"/>
      <c r="R311" s="1"/>
      <c r="S311" s="1"/>
      <c r="T311" s="1"/>
      <c r="U311" s="1"/>
      <c r="V311" s="1"/>
    </row>
    <row r="312" spans="2:22" ht="18.75" customHeight="1" x14ac:dyDescent="0.25">
      <c r="B312" s="1"/>
      <c r="C312" s="133"/>
      <c r="D312" s="1"/>
      <c r="E312" s="1"/>
      <c r="F312" s="1"/>
      <c r="G312" s="1"/>
      <c r="H312" s="1"/>
      <c r="I312" s="1"/>
      <c r="J312" s="1"/>
      <c r="K312" s="1"/>
      <c r="L312" s="1"/>
      <c r="M312" s="1"/>
      <c r="N312" s="1"/>
      <c r="O312" s="1"/>
      <c r="P312" s="1"/>
      <c r="Q312" s="1"/>
      <c r="R312" s="1"/>
      <c r="S312" s="1"/>
      <c r="T312" s="1"/>
      <c r="U312" s="1"/>
      <c r="V312" s="1"/>
    </row>
    <row r="313" spans="2:22" ht="18.75" customHeight="1" x14ac:dyDescent="0.25">
      <c r="B313" s="1"/>
      <c r="C313" s="133"/>
      <c r="D313" s="1"/>
      <c r="E313" s="1"/>
      <c r="F313" s="1"/>
      <c r="G313" s="1"/>
      <c r="H313" s="1"/>
      <c r="I313" s="1"/>
      <c r="J313" s="1"/>
      <c r="K313" s="1"/>
      <c r="L313" s="1"/>
      <c r="M313" s="1"/>
      <c r="N313" s="1"/>
      <c r="O313" s="1"/>
      <c r="P313" s="1"/>
      <c r="Q313" s="1"/>
      <c r="R313" s="1"/>
      <c r="S313" s="1"/>
      <c r="T313" s="1"/>
      <c r="U313" s="1"/>
      <c r="V313" s="1"/>
    </row>
    <row r="314" spans="2:22" ht="18.75" customHeight="1" x14ac:dyDescent="0.25">
      <c r="B314" s="1"/>
      <c r="C314" s="133"/>
      <c r="D314" s="1"/>
      <c r="E314" s="1"/>
      <c r="F314" s="1"/>
      <c r="G314" s="1"/>
      <c r="H314" s="1"/>
      <c r="I314" s="1"/>
      <c r="J314" s="1"/>
      <c r="K314" s="1"/>
      <c r="L314" s="1"/>
      <c r="M314" s="1"/>
      <c r="N314" s="1"/>
      <c r="O314" s="1"/>
      <c r="P314" s="1"/>
      <c r="Q314" s="1"/>
      <c r="R314" s="1"/>
      <c r="S314" s="1"/>
      <c r="T314" s="1"/>
      <c r="U314" s="1"/>
      <c r="V314" s="1"/>
    </row>
    <row r="315" spans="2:22" ht="18.75" customHeight="1" x14ac:dyDescent="0.25">
      <c r="B315" s="1"/>
      <c r="C315" s="133"/>
      <c r="D315" s="1"/>
      <c r="E315" s="1"/>
      <c r="F315" s="1"/>
      <c r="G315" s="1"/>
      <c r="H315" s="1"/>
      <c r="I315" s="1"/>
      <c r="J315" s="1"/>
      <c r="K315" s="1"/>
      <c r="L315" s="1"/>
      <c r="M315" s="1"/>
      <c r="N315" s="1"/>
      <c r="O315" s="1"/>
      <c r="P315" s="1"/>
      <c r="Q315" s="1"/>
      <c r="R315" s="1"/>
      <c r="S315" s="1"/>
      <c r="T315" s="1"/>
      <c r="U315" s="1"/>
      <c r="V315" s="1"/>
    </row>
    <row r="316" spans="2:22" ht="18.75" customHeight="1" x14ac:dyDescent="0.25">
      <c r="B316" s="1"/>
      <c r="C316" s="133"/>
      <c r="D316" s="1"/>
      <c r="E316" s="1"/>
      <c r="F316" s="1"/>
      <c r="G316" s="1"/>
      <c r="H316" s="1"/>
      <c r="I316" s="1"/>
      <c r="J316" s="1"/>
      <c r="K316" s="1"/>
      <c r="L316" s="1"/>
      <c r="M316" s="1"/>
      <c r="N316" s="1"/>
      <c r="O316" s="1"/>
      <c r="P316" s="1"/>
      <c r="Q316" s="1"/>
      <c r="R316" s="1"/>
      <c r="S316" s="1"/>
      <c r="T316" s="1"/>
      <c r="U316" s="1"/>
      <c r="V316" s="1"/>
    </row>
    <row r="317" spans="2:22" ht="18.75" customHeight="1" x14ac:dyDescent="0.25">
      <c r="B317" s="1"/>
      <c r="C317" s="133"/>
      <c r="D317" s="1"/>
      <c r="E317" s="1"/>
      <c r="F317" s="1"/>
      <c r="G317" s="1"/>
      <c r="H317" s="1"/>
      <c r="I317" s="1"/>
      <c r="J317" s="1"/>
      <c r="K317" s="1"/>
      <c r="L317" s="1"/>
      <c r="M317" s="1"/>
      <c r="N317" s="1"/>
      <c r="O317" s="1"/>
      <c r="P317" s="1"/>
      <c r="Q317" s="1"/>
      <c r="R317" s="1"/>
      <c r="S317" s="1"/>
      <c r="T317" s="1"/>
      <c r="U317" s="1"/>
      <c r="V317" s="1"/>
    </row>
    <row r="318" spans="2:22" ht="18.75" customHeight="1" x14ac:dyDescent="0.25">
      <c r="B318" s="1"/>
      <c r="C318" s="133"/>
      <c r="D318" s="1"/>
      <c r="E318" s="1"/>
      <c r="F318" s="1"/>
      <c r="G318" s="1"/>
      <c r="H318" s="1"/>
      <c r="I318" s="1"/>
      <c r="J318" s="1"/>
      <c r="K318" s="1"/>
      <c r="L318" s="1"/>
      <c r="M318" s="1"/>
      <c r="N318" s="1"/>
      <c r="O318" s="1"/>
      <c r="P318" s="1"/>
      <c r="Q318" s="1"/>
      <c r="R318" s="1"/>
      <c r="S318" s="1"/>
      <c r="T318" s="1"/>
      <c r="U318" s="1"/>
      <c r="V318" s="1"/>
    </row>
    <row r="319" spans="2:22" ht="18.75" customHeight="1" x14ac:dyDescent="0.25">
      <c r="B319" s="1"/>
      <c r="C319" s="133"/>
      <c r="D319" s="1"/>
      <c r="E319" s="1"/>
      <c r="F319" s="1"/>
      <c r="G319" s="1"/>
      <c r="H319" s="1"/>
      <c r="I319" s="1"/>
      <c r="J319" s="1"/>
      <c r="K319" s="1"/>
      <c r="L319" s="1"/>
      <c r="M319" s="1"/>
      <c r="N319" s="1"/>
      <c r="O319" s="1"/>
      <c r="P319" s="1"/>
      <c r="Q319" s="1"/>
      <c r="R319" s="1"/>
      <c r="S319" s="1"/>
      <c r="T319" s="1"/>
      <c r="U319" s="1"/>
      <c r="V319" s="1"/>
    </row>
    <row r="320" spans="2:22" ht="18.75" customHeight="1" x14ac:dyDescent="0.25">
      <c r="B320" s="1"/>
      <c r="C320" s="133"/>
      <c r="D320" s="1"/>
      <c r="E320" s="1"/>
      <c r="F320" s="1"/>
      <c r="G320" s="1"/>
      <c r="H320" s="1"/>
      <c r="I320" s="1"/>
      <c r="J320" s="1"/>
      <c r="K320" s="1"/>
      <c r="L320" s="1"/>
      <c r="M320" s="1"/>
      <c r="N320" s="1"/>
      <c r="O320" s="1"/>
      <c r="P320" s="1"/>
      <c r="Q320" s="1"/>
      <c r="R320" s="1"/>
      <c r="S320" s="1"/>
      <c r="T320" s="1"/>
      <c r="U320" s="1"/>
      <c r="V320" s="1"/>
    </row>
    <row r="321" spans="2:22" ht="18.75" customHeight="1" x14ac:dyDescent="0.25">
      <c r="B321" s="2"/>
      <c r="C321" s="134"/>
      <c r="D321" s="2"/>
      <c r="E321" s="2"/>
      <c r="F321" s="2"/>
      <c r="G321" s="2"/>
      <c r="H321" s="2"/>
      <c r="I321" s="2"/>
      <c r="J321" s="2"/>
      <c r="K321" s="2"/>
      <c r="L321" s="2"/>
      <c r="M321" s="2"/>
      <c r="N321" s="2"/>
      <c r="O321" s="2"/>
      <c r="P321" s="2"/>
      <c r="Q321" s="2"/>
      <c r="R321" s="2"/>
      <c r="S321" s="2"/>
      <c r="T321" s="2"/>
      <c r="U321" s="1"/>
      <c r="V321" s="1"/>
    </row>
    <row r="322" spans="2:22" ht="18.75" customHeight="1" x14ac:dyDescent="0.25">
      <c r="B322" s="2"/>
      <c r="C322" s="134"/>
      <c r="D322" s="2"/>
      <c r="E322" s="2"/>
      <c r="F322" s="2"/>
      <c r="G322" s="2"/>
      <c r="H322" s="2"/>
      <c r="I322" s="2"/>
      <c r="J322" s="2"/>
      <c r="K322" s="2"/>
      <c r="L322" s="2"/>
      <c r="M322" s="2"/>
      <c r="N322" s="2"/>
      <c r="O322" s="2"/>
      <c r="P322" s="2"/>
      <c r="Q322" s="2"/>
      <c r="R322" s="2"/>
      <c r="S322" s="2"/>
      <c r="T322" s="2"/>
      <c r="U322" s="1"/>
      <c r="V322" s="1"/>
    </row>
    <row r="323" spans="2:22" ht="18.75" customHeight="1" x14ac:dyDescent="0.25">
      <c r="B323" s="2"/>
      <c r="C323" s="134"/>
      <c r="D323" s="2"/>
      <c r="E323" s="2"/>
      <c r="F323" s="2"/>
      <c r="G323" s="2"/>
      <c r="H323" s="2"/>
      <c r="I323" s="2"/>
      <c r="J323" s="2"/>
      <c r="K323" s="2"/>
      <c r="L323" s="2"/>
      <c r="M323" s="2"/>
      <c r="N323" s="2"/>
      <c r="O323" s="2"/>
      <c r="P323" s="2"/>
      <c r="Q323" s="2"/>
      <c r="R323" s="2"/>
      <c r="S323" s="2"/>
      <c r="T323" s="2"/>
      <c r="U323" s="2"/>
      <c r="V323" s="2"/>
    </row>
    <row r="324" spans="2:22" ht="18.75" customHeight="1" x14ac:dyDescent="0.25">
      <c r="B324" s="2"/>
      <c r="C324" s="134"/>
      <c r="D324" s="2"/>
      <c r="E324" s="2"/>
      <c r="F324" s="2"/>
      <c r="G324" s="2"/>
      <c r="H324" s="2"/>
      <c r="I324" s="2"/>
      <c r="J324" s="2"/>
      <c r="K324" s="2"/>
      <c r="L324" s="2"/>
      <c r="M324" s="2"/>
      <c r="N324" s="2"/>
      <c r="O324" s="2"/>
      <c r="P324" s="2"/>
      <c r="Q324" s="2"/>
      <c r="R324" s="2"/>
      <c r="S324" s="2"/>
      <c r="T324" s="2"/>
      <c r="U324" s="2"/>
      <c r="V324" s="2"/>
    </row>
    <row r="325" spans="2:22" ht="18.75" customHeight="1" x14ac:dyDescent="0.25">
      <c r="B325" s="2"/>
      <c r="C325" s="134"/>
      <c r="D325" s="2"/>
      <c r="E325" s="2"/>
      <c r="F325" s="2"/>
      <c r="G325" s="2"/>
      <c r="H325" s="2"/>
      <c r="I325" s="2"/>
      <c r="J325" s="2"/>
      <c r="K325" s="2"/>
      <c r="L325" s="2"/>
      <c r="M325" s="2"/>
      <c r="N325" s="2"/>
      <c r="O325" s="2"/>
      <c r="P325" s="2"/>
      <c r="Q325" s="2"/>
      <c r="R325" s="2"/>
      <c r="S325" s="2"/>
      <c r="T325" s="2"/>
      <c r="U325" s="2"/>
      <c r="V325" s="2"/>
    </row>
    <row r="326" spans="2:22" ht="18.75" customHeight="1" x14ac:dyDescent="0.25">
      <c r="B326" s="2"/>
      <c r="C326" s="134"/>
      <c r="D326" s="2"/>
      <c r="E326" s="2"/>
      <c r="F326" s="2"/>
      <c r="G326" s="2"/>
      <c r="H326" s="2"/>
      <c r="I326" s="2"/>
      <c r="J326" s="2"/>
      <c r="K326" s="2"/>
      <c r="L326" s="2"/>
      <c r="M326" s="2"/>
      <c r="N326" s="2"/>
      <c r="O326" s="2"/>
      <c r="P326" s="2"/>
      <c r="Q326" s="2"/>
      <c r="R326" s="2"/>
      <c r="S326" s="2"/>
      <c r="T326" s="2"/>
      <c r="U326" s="2"/>
      <c r="V326" s="2"/>
    </row>
    <row r="327" spans="2:22" ht="18.75" customHeight="1" x14ac:dyDescent="0.25">
      <c r="B327" s="2"/>
      <c r="C327" s="134"/>
      <c r="D327" s="2"/>
      <c r="E327" s="2"/>
      <c r="F327" s="2"/>
      <c r="G327" s="2"/>
      <c r="H327" s="2"/>
      <c r="I327" s="2"/>
      <c r="J327" s="2"/>
      <c r="K327" s="2"/>
      <c r="L327" s="2"/>
      <c r="M327" s="2"/>
      <c r="N327" s="2"/>
      <c r="O327" s="2"/>
      <c r="P327" s="2"/>
      <c r="Q327" s="2"/>
      <c r="R327" s="2"/>
      <c r="S327" s="2"/>
      <c r="T327" s="2"/>
      <c r="U327" s="2"/>
      <c r="V327" s="2"/>
    </row>
    <row r="328" spans="2:22" ht="18.75" customHeight="1" x14ac:dyDescent="0.25">
      <c r="B328" s="2"/>
      <c r="C328" s="134"/>
      <c r="D328" s="2"/>
      <c r="E328" s="2"/>
      <c r="F328" s="2"/>
      <c r="G328" s="2"/>
      <c r="H328" s="2"/>
      <c r="I328" s="2"/>
      <c r="J328" s="2"/>
      <c r="K328" s="2"/>
      <c r="L328" s="2"/>
      <c r="M328" s="2"/>
      <c r="N328" s="2"/>
      <c r="O328" s="2"/>
      <c r="P328" s="2"/>
      <c r="Q328" s="2"/>
      <c r="R328" s="2"/>
      <c r="S328" s="2"/>
      <c r="T328" s="2"/>
      <c r="U328" s="2"/>
      <c r="V328" s="2"/>
    </row>
    <row r="329" spans="2:22" ht="18.75" customHeight="1" x14ac:dyDescent="0.25">
      <c r="B329" s="2"/>
      <c r="C329" s="134"/>
      <c r="D329" s="2"/>
      <c r="E329" s="2"/>
      <c r="F329" s="2"/>
      <c r="G329" s="2"/>
      <c r="H329" s="2"/>
      <c r="I329" s="2"/>
      <c r="J329" s="2"/>
      <c r="K329" s="2"/>
      <c r="L329" s="2"/>
      <c r="M329" s="2"/>
      <c r="N329" s="2"/>
      <c r="O329" s="2"/>
      <c r="P329" s="2"/>
      <c r="Q329" s="2"/>
      <c r="R329" s="2"/>
      <c r="S329" s="2"/>
      <c r="T329" s="2"/>
      <c r="U329" s="2"/>
      <c r="V329" s="2"/>
    </row>
    <row r="330" spans="2:22" ht="18.75" customHeight="1" x14ac:dyDescent="0.25">
      <c r="B330" s="2"/>
      <c r="C330" s="134"/>
      <c r="D330" s="2"/>
      <c r="E330" s="2"/>
      <c r="F330" s="2"/>
      <c r="G330" s="2"/>
      <c r="H330" s="2"/>
      <c r="I330" s="2"/>
      <c r="J330" s="2"/>
      <c r="K330" s="2"/>
      <c r="L330" s="2"/>
      <c r="M330" s="2"/>
      <c r="N330" s="2"/>
      <c r="O330" s="2"/>
      <c r="P330" s="2"/>
      <c r="Q330" s="2"/>
      <c r="R330" s="2"/>
      <c r="S330" s="2"/>
      <c r="T330" s="2"/>
      <c r="U330" s="2"/>
      <c r="V330" s="2"/>
    </row>
    <row r="331" spans="2:22" ht="18.75" customHeight="1" x14ac:dyDescent="0.25">
      <c r="B331" s="2"/>
      <c r="C331" s="134"/>
      <c r="D331" s="2"/>
      <c r="E331" s="2"/>
      <c r="F331" s="2"/>
      <c r="G331" s="2"/>
      <c r="H331" s="2"/>
      <c r="I331" s="2"/>
      <c r="J331" s="2"/>
      <c r="K331" s="2"/>
      <c r="L331" s="2"/>
      <c r="M331" s="2"/>
      <c r="N331" s="2"/>
      <c r="O331" s="2"/>
      <c r="P331" s="2"/>
      <c r="Q331" s="2"/>
      <c r="R331" s="2"/>
      <c r="S331" s="2"/>
      <c r="T331" s="2"/>
      <c r="U331" s="2"/>
      <c r="V331" s="2"/>
    </row>
    <row r="332" spans="2:22" ht="18.75" customHeight="1" x14ac:dyDescent="0.25">
      <c r="B332" s="2"/>
      <c r="C332" s="134"/>
      <c r="D332" s="2"/>
      <c r="E332" s="2"/>
      <c r="F332" s="2"/>
      <c r="G332" s="2"/>
      <c r="H332" s="2"/>
      <c r="I332" s="2"/>
      <c r="J332" s="2"/>
      <c r="K332" s="2"/>
      <c r="L332" s="2"/>
      <c r="M332" s="2"/>
      <c r="N332" s="2"/>
      <c r="O332" s="2"/>
      <c r="P332" s="2"/>
      <c r="Q332" s="2"/>
      <c r="R332" s="2"/>
      <c r="S332" s="2"/>
      <c r="T332" s="2"/>
      <c r="U332" s="2"/>
      <c r="V332" s="2"/>
    </row>
    <row r="333" spans="2:22" ht="18.75" customHeight="1" x14ac:dyDescent="0.25">
      <c r="B333" s="2"/>
      <c r="C333" s="134"/>
      <c r="D333" s="2"/>
      <c r="E333" s="2"/>
      <c r="F333" s="2"/>
      <c r="G333" s="2"/>
      <c r="H333" s="2"/>
      <c r="I333" s="2"/>
      <c r="J333" s="2"/>
      <c r="K333" s="2"/>
      <c r="L333" s="2"/>
      <c r="M333" s="2"/>
      <c r="N333" s="2"/>
      <c r="O333" s="2"/>
      <c r="P333" s="2"/>
      <c r="Q333" s="2"/>
      <c r="R333" s="2"/>
      <c r="S333" s="2"/>
      <c r="T333" s="2"/>
      <c r="U333" s="2"/>
      <c r="V333" s="2"/>
    </row>
    <row r="334" spans="2:22" ht="18.75" customHeight="1" x14ac:dyDescent="0.25">
      <c r="B334" s="2"/>
      <c r="C334" s="134"/>
      <c r="D334" s="2"/>
      <c r="E334" s="2"/>
      <c r="F334" s="2"/>
      <c r="G334" s="2"/>
      <c r="H334" s="2"/>
      <c r="I334" s="2"/>
      <c r="J334" s="2"/>
      <c r="K334" s="2"/>
      <c r="L334" s="2"/>
      <c r="M334" s="2"/>
      <c r="N334" s="2"/>
      <c r="O334" s="2"/>
      <c r="P334" s="2"/>
      <c r="Q334" s="2"/>
      <c r="R334" s="2"/>
      <c r="S334" s="2"/>
      <c r="T334" s="2"/>
      <c r="U334" s="2"/>
      <c r="V334" s="2"/>
    </row>
    <row r="335" spans="2:22" ht="18.75" customHeight="1" x14ac:dyDescent="0.25">
      <c r="B335" s="2"/>
      <c r="C335" s="134"/>
      <c r="D335" s="2"/>
      <c r="E335" s="2"/>
      <c r="F335" s="2"/>
      <c r="G335" s="2"/>
      <c r="H335" s="2"/>
      <c r="I335" s="2"/>
      <c r="J335" s="2"/>
      <c r="K335" s="2"/>
      <c r="L335" s="2"/>
      <c r="M335" s="2"/>
      <c r="N335" s="2"/>
      <c r="O335" s="2"/>
      <c r="P335" s="2"/>
      <c r="Q335" s="2"/>
      <c r="R335" s="2"/>
      <c r="S335" s="2"/>
      <c r="T335" s="2"/>
      <c r="U335" s="2"/>
      <c r="V335" s="2"/>
    </row>
    <row r="336" spans="2:22" ht="18.75" customHeight="1" x14ac:dyDescent="0.25">
      <c r="B336" s="2"/>
      <c r="C336" s="134"/>
      <c r="D336" s="2"/>
      <c r="E336" s="2"/>
      <c r="F336" s="2"/>
      <c r="G336" s="2"/>
      <c r="H336" s="2"/>
      <c r="I336" s="2"/>
      <c r="J336" s="2"/>
      <c r="K336" s="2"/>
      <c r="L336" s="2"/>
      <c r="M336" s="2"/>
      <c r="N336" s="2"/>
      <c r="O336" s="2"/>
      <c r="P336" s="2"/>
      <c r="Q336" s="2"/>
      <c r="R336" s="2"/>
      <c r="S336" s="2"/>
      <c r="T336" s="2"/>
      <c r="U336" s="2"/>
      <c r="V336" s="2"/>
    </row>
  </sheetData>
  <mergeCells count="200">
    <mergeCell ref="B124:B158"/>
    <mergeCell ref="C124:C129"/>
    <mergeCell ref="Q124:R125"/>
    <mergeCell ref="S124:T125"/>
    <mergeCell ref="Q126:T126"/>
    <mergeCell ref="Q127:S127"/>
    <mergeCell ref="Q128:S128"/>
    <mergeCell ref="Q129:S129"/>
    <mergeCell ref="C147:C151"/>
    <mergeCell ref="C157:T158"/>
    <mergeCell ref="C140:T141"/>
    <mergeCell ref="C142:C146"/>
    <mergeCell ref="Q142:R143"/>
    <mergeCell ref="S142:T143"/>
    <mergeCell ref="Q144:S144"/>
    <mergeCell ref="Q145:S145"/>
    <mergeCell ref="Q146:S146"/>
    <mergeCell ref="Q149:S149"/>
    <mergeCell ref="Q150:S150"/>
    <mergeCell ref="Q151:S151"/>
    <mergeCell ref="C152:C156"/>
    <mergeCell ref="Q152:S152"/>
    <mergeCell ref="Q153:S153"/>
    <mergeCell ref="Q154:S154"/>
    <mergeCell ref="B159:B178"/>
    <mergeCell ref="C159:T160"/>
    <mergeCell ref="C161:C163"/>
    <mergeCell ref="Q161:S161"/>
    <mergeCell ref="Q162:S162"/>
    <mergeCell ref="Q163:S163"/>
    <mergeCell ref="C164:C166"/>
    <mergeCell ref="Q164:S164"/>
    <mergeCell ref="Q165:S165"/>
    <mergeCell ref="C172:C174"/>
    <mergeCell ref="Q172:S172"/>
    <mergeCell ref="Q173:S173"/>
    <mergeCell ref="Q174:S174"/>
    <mergeCell ref="C175:T176"/>
    <mergeCell ref="C177:T178"/>
    <mergeCell ref="Q166:S166"/>
    <mergeCell ref="C167:T168"/>
    <mergeCell ref="C169:C171"/>
    <mergeCell ref="Q169:S169"/>
    <mergeCell ref="Q170:S170"/>
    <mergeCell ref="Q171:S171"/>
    <mergeCell ref="Q155:S155"/>
    <mergeCell ref="Q147:R148"/>
    <mergeCell ref="Q132:S132"/>
    <mergeCell ref="Q133:S133"/>
    <mergeCell ref="Q134:S134"/>
    <mergeCell ref="C135:C139"/>
    <mergeCell ref="Q135:R136"/>
    <mergeCell ref="S135:T136"/>
    <mergeCell ref="Q137:S137"/>
    <mergeCell ref="Q138:S138"/>
    <mergeCell ref="Q139:S139"/>
    <mergeCell ref="C130:C134"/>
    <mergeCell ref="Q131:S131"/>
    <mergeCell ref="S147:T148"/>
    <mergeCell ref="E123:F123"/>
    <mergeCell ref="G123:H123"/>
    <mergeCell ref="I123:J123"/>
    <mergeCell ref="K123:L123"/>
    <mergeCell ref="M123:N123"/>
    <mergeCell ref="O123:P123"/>
    <mergeCell ref="Q123:T123"/>
    <mergeCell ref="C111:C115"/>
    <mergeCell ref="Q113:S113"/>
    <mergeCell ref="Q114:S114"/>
    <mergeCell ref="Q115:S115"/>
    <mergeCell ref="C116:C120"/>
    <mergeCell ref="Q116:S116"/>
    <mergeCell ref="Q117:S117"/>
    <mergeCell ref="Q118:S118"/>
    <mergeCell ref="Q119:S119"/>
    <mergeCell ref="B88:B122"/>
    <mergeCell ref="C88:C93"/>
    <mergeCell ref="Q90:T90"/>
    <mergeCell ref="Q91:S91"/>
    <mergeCell ref="Q92:S92"/>
    <mergeCell ref="Q93:S93"/>
    <mergeCell ref="C94:C98"/>
    <mergeCell ref="C104:T105"/>
    <mergeCell ref="C106:C110"/>
    <mergeCell ref="Q108:S108"/>
    <mergeCell ref="Q109:S109"/>
    <mergeCell ref="Q110:S110"/>
    <mergeCell ref="Q95:S95"/>
    <mergeCell ref="Q96:S96"/>
    <mergeCell ref="Q97:S97"/>
    <mergeCell ref="Q98:S98"/>
    <mergeCell ref="C99:C103"/>
    <mergeCell ref="Q101:S101"/>
    <mergeCell ref="Q102:S102"/>
    <mergeCell ref="Q103:S103"/>
    <mergeCell ref="C121:T122"/>
    <mergeCell ref="Q72:S72"/>
    <mergeCell ref="Q73:S73"/>
    <mergeCell ref="Q74:S74"/>
    <mergeCell ref="C75:C79"/>
    <mergeCell ref="Q77:S77"/>
    <mergeCell ref="Q78:S78"/>
    <mergeCell ref="Q79:S79"/>
    <mergeCell ref="Q87:T87"/>
    <mergeCell ref="E87:F87"/>
    <mergeCell ref="G87:H87"/>
    <mergeCell ref="I87:J87"/>
    <mergeCell ref="K87:L87"/>
    <mergeCell ref="M87:N87"/>
    <mergeCell ref="O87:P87"/>
    <mergeCell ref="Q75:T76"/>
    <mergeCell ref="C63:C67"/>
    <mergeCell ref="Q64:S64"/>
    <mergeCell ref="Q65:S65"/>
    <mergeCell ref="Q66:S66"/>
    <mergeCell ref="Q67:S67"/>
    <mergeCell ref="C68:T69"/>
    <mergeCell ref="B52:B86"/>
    <mergeCell ref="C52:C57"/>
    <mergeCell ref="Q55:S55"/>
    <mergeCell ref="Q56:S56"/>
    <mergeCell ref="Q57:S57"/>
    <mergeCell ref="C58:C62"/>
    <mergeCell ref="Q59:S59"/>
    <mergeCell ref="Q60:S60"/>
    <mergeCell ref="Q61:S61"/>
    <mergeCell ref="Q62:S62"/>
    <mergeCell ref="C80:C84"/>
    <mergeCell ref="Q80:S80"/>
    <mergeCell ref="Q81:S81"/>
    <mergeCell ref="Q82:S82"/>
    <mergeCell ref="Q83:S83"/>
    <mergeCell ref="C85:T86"/>
    <mergeCell ref="C70:C74"/>
    <mergeCell ref="Q70:T71"/>
    <mergeCell ref="E51:F51"/>
    <mergeCell ref="G51:H51"/>
    <mergeCell ref="I51:J51"/>
    <mergeCell ref="K51:L51"/>
    <mergeCell ref="M51:N51"/>
    <mergeCell ref="O51:P51"/>
    <mergeCell ref="Q51:T51"/>
    <mergeCell ref="C39:C43"/>
    <mergeCell ref="Q41:S41"/>
    <mergeCell ref="Q42:S42"/>
    <mergeCell ref="Q43:S43"/>
    <mergeCell ref="C44:C48"/>
    <mergeCell ref="Q44:S44"/>
    <mergeCell ref="Q45:S45"/>
    <mergeCell ref="Q46:S46"/>
    <mergeCell ref="Q47:S47"/>
    <mergeCell ref="C49:T50"/>
    <mergeCell ref="Q29:S29"/>
    <mergeCell ref="Q15:T15"/>
    <mergeCell ref="B16:B50"/>
    <mergeCell ref="C16:C21"/>
    <mergeCell ref="Q19:S19"/>
    <mergeCell ref="Q20:S20"/>
    <mergeCell ref="Q21:S21"/>
    <mergeCell ref="C22:C26"/>
    <mergeCell ref="Q23:S23"/>
    <mergeCell ref="E15:F15"/>
    <mergeCell ref="G15:H15"/>
    <mergeCell ref="I15:J15"/>
    <mergeCell ref="K15:L15"/>
    <mergeCell ref="M15:N15"/>
    <mergeCell ref="O15:P15"/>
    <mergeCell ref="C32:T33"/>
    <mergeCell ref="C34:C38"/>
    <mergeCell ref="Q36:S36"/>
    <mergeCell ref="Q38:S38"/>
    <mergeCell ref="Q24:S24"/>
    <mergeCell ref="Q30:S30"/>
    <mergeCell ref="Q31:S31"/>
    <mergeCell ref="Q39:R40"/>
    <mergeCell ref="S39:T40"/>
    <mergeCell ref="B2:D2"/>
    <mergeCell ref="F2:U2"/>
    <mergeCell ref="G3:H3"/>
    <mergeCell ref="I3:J3"/>
    <mergeCell ref="K3:L3"/>
    <mergeCell ref="M3:N3"/>
    <mergeCell ref="O3:P3"/>
    <mergeCell ref="Q3:R3"/>
    <mergeCell ref="Q37:S37"/>
    <mergeCell ref="C27:C31"/>
    <mergeCell ref="Q16:R17"/>
    <mergeCell ref="S16:T17"/>
    <mergeCell ref="Q27:R28"/>
    <mergeCell ref="S27:T28"/>
    <mergeCell ref="Q34:R35"/>
    <mergeCell ref="S34:T35"/>
    <mergeCell ref="F4:F5"/>
    <mergeCell ref="F6:F7"/>
    <mergeCell ref="F8:F9"/>
    <mergeCell ref="F10:F11"/>
    <mergeCell ref="F12:F13"/>
    <mergeCell ref="G12:U13"/>
    <mergeCell ref="Q25:S25"/>
    <mergeCell ref="Q26:S26"/>
  </mergeCells>
  <pageMargins left="0.7" right="0.7" top="0.75" bottom="0.75" header="0.3" footer="0.3"/>
  <ignoredErrors>
    <ignoredError sqref="S7:S9" formula="1"/>
  </ignoredError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36"/>
  <sheetViews>
    <sheetView workbookViewId="0"/>
  </sheetViews>
  <sheetFormatPr defaultColWidth="8.85546875" defaultRowHeight="18.75" customHeight="1" x14ac:dyDescent="0.25"/>
  <cols>
    <col min="1" max="1" width="8.85546875" style="1"/>
    <col min="2" max="2" width="18.140625" style="3" customWidth="1"/>
    <col min="3" max="3" width="19" style="135" bestFit="1" customWidth="1"/>
    <col min="4" max="4" width="34.7109375" style="3" bestFit="1" customWidth="1"/>
    <col min="5" max="20" width="9.85546875" style="3" customWidth="1"/>
    <col min="21" max="21" width="12.28515625" style="3" bestFit="1" customWidth="1"/>
    <col min="22" max="22" width="13.28515625" style="3" customWidth="1"/>
    <col min="23" max="80" width="8.85546875" style="1"/>
    <col min="81" max="88" width="8.85546875" style="2"/>
    <col min="89" max="16384" width="8.85546875" style="3"/>
  </cols>
  <sheetData>
    <row r="1" spans="1:88" s="1" customFormat="1" ht="18.75" customHeight="1" thickBot="1" x14ac:dyDescent="0.3">
      <c r="A1" s="13"/>
      <c r="B1" s="13"/>
      <c r="C1" s="13"/>
      <c r="D1" s="13"/>
      <c r="E1" s="13"/>
      <c r="F1" s="13"/>
      <c r="G1" s="13"/>
      <c r="H1" s="13"/>
      <c r="I1" s="13"/>
      <c r="J1" s="13"/>
      <c r="K1" s="13"/>
      <c r="L1" s="13"/>
      <c r="M1" s="13"/>
      <c r="N1" s="13"/>
      <c r="O1" s="13"/>
      <c r="P1" s="13"/>
      <c r="Q1" s="13"/>
      <c r="R1" s="13"/>
      <c r="S1" s="13"/>
      <c r="T1" s="13"/>
      <c r="U1" s="13"/>
    </row>
    <row r="2" spans="1:88" ht="30" customHeight="1" thickBot="1" x14ac:dyDescent="0.3">
      <c r="A2" s="13"/>
      <c r="B2" s="399" t="s">
        <v>151</v>
      </c>
      <c r="C2" s="380"/>
      <c r="D2" s="381"/>
      <c r="E2" s="13"/>
      <c r="F2" s="373" t="s">
        <v>200</v>
      </c>
      <c r="G2" s="374"/>
      <c r="H2" s="374"/>
      <c r="I2" s="374"/>
      <c r="J2" s="374"/>
      <c r="K2" s="374"/>
      <c r="L2" s="374"/>
      <c r="M2" s="374"/>
      <c r="N2" s="374"/>
      <c r="O2" s="374"/>
      <c r="P2" s="374"/>
      <c r="Q2" s="374"/>
      <c r="R2" s="374"/>
      <c r="S2" s="374"/>
      <c r="T2" s="374"/>
      <c r="U2" s="375"/>
      <c r="V2" s="1"/>
    </row>
    <row r="3" spans="1:88" ht="18.75" customHeight="1" thickBot="1" x14ac:dyDescent="0.3">
      <c r="A3" s="13"/>
      <c r="B3" s="16" t="s">
        <v>16</v>
      </c>
      <c r="C3" s="11" t="s">
        <v>110</v>
      </c>
      <c r="D3" s="17" t="s">
        <v>33</v>
      </c>
      <c r="E3" s="13"/>
      <c r="F3" s="12" t="s">
        <v>114</v>
      </c>
      <c r="G3" s="376" t="s">
        <v>0</v>
      </c>
      <c r="H3" s="377"/>
      <c r="I3" s="378" t="s">
        <v>1</v>
      </c>
      <c r="J3" s="377"/>
      <c r="K3" s="378" t="s">
        <v>2</v>
      </c>
      <c r="L3" s="377"/>
      <c r="M3" s="378" t="s">
        <v>3</v>
      </c>
      <c r="N3" s="377"/>
      <c r="O3" s="378" t="s">
        <v>4</v>
      </c>
      <c r="P3" s="377"/>
      <c r="Q3" s="378" t="s">
        <v>5</v>
      </c>
      <c r="R3" s="377"/>
      <c r="S3" s="177" t="s">
        <v>6</v>
      </c>
      <c r="T3" s="177" t="s">
        <v>7</v>
      </c>
      <c r="U3" s="19" t="s">
        <v>8</v>
      </c>
      <c r="V3" s="1"/>
    </row>
    <row r="4" spans="1:88" ht="18.75" customHeight="1" thickTop="1" x14ac:dyDescent="0.25">
      <c r="A4" s="13"/>
      <c r="B4" s="20" t="str">
        <f>START!F10</f>
        <v>Bench Press</v>
      </c>
      <c r="C4" s="218">
        <f>'Cycle 4'!C4+START!F26</f>
        <v>101.9622641509434</v>
      </c>
      <c r="D4" s="100" t="str">
        <f>IFERROR($S$124,"?")</f>
        <v>?</v>
      </c>
      <c r="E4" s="13"/>
      <c r="F4" s="371">
        <v>1</v>
      </c>
      <c r="G4" s="86">
        <f>'Cycle 1'!G4</f>
        <v>10</v>
      </c>
      <c r="H4" s="87">
        <f>'Cycle 1'!H4</f>
        <v>0.6</v>
      </c>
      <c r="I4" s="88">
        <f>'Cycle 1'!I4</f>
        <v>10</v>
      </c>
      <c r="J4" s="87">
        <f>'Cycle 1'!J4</f>
        <v>0.6</v>
      </c>
      <c r="K4" s="88">
        <f>'Cycle 1'!K4</f>
        <v>10</v>
      </c>
      <c r="L4" s="87">
        <f>'Cycle 1'!L4</f>
        <v>0.6</v>
      </c>
      <c r="M4" s="24">
        <f>'Cycle 1'!M4</f>
        <v>0</v>
      </c>
      <c r="N4" s="24">
        <f>'Cycle 1'!N4</f>
        <v>0</v>
      </c>
      <c r="O4" s="24">
        <f>'Cycle 1'!O4</f>
        <v>0</v>
      </c>
      <c r="P4" s="24">
        <f>'Cycle 1'!P4</f>
        <v>0</v>
      </c>
      <c r="Q4" s="24">
        <f>'Cycle 1'!Q4</f>
        <v>0</v>
      </c>
      <c r="R4" s="24">
        <f>'Cycle 1'!R4</f>
        <v>0</v>
      </c>
      <c r="S4" s="25">
        <f>L4</f>
        <v>0.6</v>
      </c>
      <c r="T4" s="22">
        <v>0.73333333333333339</v>
      </c>
      <c r="U4" s="217">
        <f t="shared" ref="U4:U11" si="0">S4-T4</f>
        <v>-0.13333333333333341</v>
      </c>
      <c r="V4" s="1"/>
    </row>
    <row r="5" spans="1:88" ht="18.75" customHeight="1" x14ac:dyDescent="0.25">
      <c r="A5" s="13"/>
      <c r="B5" s="26" t="s">
        <v>12</v>
      </c>
      <c r="C5" s="219">
        <f>'Cycle 4'!C5+START!F28</f>
        <v>127.78021978021978</v>
      </c>
      <c r="D5" s="101" t="str">
        <f>IFERROR($S$135,"?")</f>
        <v>?</v>
      </c>
      <c r="E5" s="13"/>
      <c r="F5" s="372"/>
      <c r="G5" s="27">
        <f>'Cycle 1'!G5</f>
        <v>8</v>
      </c>
      <c r="H5" s="28">
        <f>'Cycle 1'!H5</f>
        <v>0.62666666666666659</v>
      </c>
      <c r="I5" s="29">
        <f>'Cycle 1'!I5</f>
        <v>8</v>
      </c>
      <c r="J5" s="28">
        <f>'Cycle 1'!J5</f>
        <v>0.67666666666666664</v>
      </c>
      <c r="K5" s="32" t="str">
        <f>'Cycle 1'!K5</f>
        <v>8+</v>
      </c>
      <c r="L5" s="36">
        <f>'Cycle 1'!L5</f>
        <v>0.72666666666666668</v>
      </c>
      <c r="M5" s="24">
        <f>'Cycle 1'!M5</f>
        <v>0</v>
      </c>
      <c r="N5" s="24">
        <f>'Cycle 1'!N5</f>
        <v>0</v>
      </c>
      <c r="O5" s="24">
        <f>'Cycle 1'!O5</f>
        <v>0</v>
      </c>
      <c r="P5" s="24">
        <f>'Cycle 1'!P5</f>
        <v>0</v>
      </c>
      <c r="Q5" s="24">
        <f>'Cycle 1'!Q5</f>
        <v>0</v>
      </c>
      <c r="R5" s="24">
        <f>'Cycle 1'!R5</f>
        <v>0</v>
      </c>
      <c r="S5" s="30">
        <f>L5</f>
        <v>0.72666666666666668</v>
      </c>
      <c r="T5" s="28">
        <v>0.77666666666666673</v>
      </c>
      <c r="U5" s="31">
        <f t="shared" si="0"/>
        <v>-5.0000000000000044E-2</v>
      </c>
      <c r="V5" s="1"/>
    </row>
    <row r="6" spans="1:88" ht="18.75" customHeight="1" x14ac:dyDescent="0.25">
      <c r="A6" s="13"/>
      <c r="B6" s="20" t="str">
        <f>START!F11</f>
        <v>Deadlift</v>
      </c>
      <c r="C6" s="218">
        <f>'Cycle 4'!C6+START!F27</f>
        <v>136.31395348837211</v>
      </c>
      <c r="D6" s="100" t="str">
        <f>IFERROR($S$147,"?")</f>
        <v>?</v>
      </c>
      <c r="E6" s="13"/>
      <c r="F6" s="371">
        <v>2</v>
      </c>
      <c r="G6" s="21">
        <f>'Cycle 1'!G6</f>
        <v>10</v>
      </c>
      <c r="H6" s="22">
        <f>'Cycle 1'!H6</f>
        <v>0.6</v>
      </c>
      <c r="I6" s="23">
        <f>'Cycle 1'!I6</f>
        <v>10</v>
      </c>
      <c r="J6" s="22">
        <f>'Cycle 1'!J6</f>
        <v>0.6</v>
      </c>
      <c r="K6" s="23">
        <f>'Cycle 1'!K6</f>
        <v>10</v>
      </c>
      <c r="L6" s="22">
        <f>'Cycle 1'!L6</f>
        <v>0.6</v>
      </c>
      <c r="M6" s="24">
        <f>'Cycle 1'!M6</f>
        <v>0</v>
      </c>
      <c r="N6" s="24">
        <f>'Cycle 1'!N6</f>
        <v>0</v>
      </c>
      <c r="O6" s="24">
        <f>'Cycle 1'!O6</f>
        <v>0</v>
      </c>
      <c r="P6" s="24">
        <f>'Cycle 1'!P6</f>
        <v>0</v>
      </c>
      <c r="Q6" s="24">
        <f>'Cycle 1'!Q6</f>
        <v>0</v>
      </c>
      <c r="R6" s="24">
        <f>'Cycle 1'!R6</f>
        <v>0</v>
      </c>
      <c r="S6" s="25">
        <f>L6</f>
        <v>0.6</v>
      </c>
      <c r="T6" s="22">
        <v>0.73333333333333339</v>
      </c>
      <c r="U6" s="217">
        <f t="shared" si="0"/>
        <v>-0.13333333333333341</v>
      </c>
      <c r="V6" s="1"/>
    </row>
    <row r="7" spans="1:88" ht="18.75" customHeight="1" thickBot="1" x14ac:dyDescent="0.3">
      <c r="A7" s="13"/>
      <c r="B7" s="164" t="s">
        <v>13</v>
      </c>
      <c r="C7" s="220">
        <f>'Cycle 4'!C7+START!F29</f>
        <v>63.779069767441868</v>
      </c>
      <c r="D7" s="165" t="str">
        <f>IFERROR($S$142,"?")</f>
        <v>?</v>
      </c>
      <c r="E7" s="13"/>
      <c r="F7" s="372"/>
      <c r="G7" s="27">
        <f>'Cycle 1'!G7</f>
        <v>6</v>
      </c>
      <c r="H7" s="28">
        <f>'Cycle 1'!H7</f>
        <v>0.73333333333333328</v>
      </c>
      <c r="I7" s="29">
        <f>'Cycle 1'!I7</f>
        <v>6</v>
      </c>
      <c r="J7" s="28">
        <f>'Cycle 1'!J7</f>
        <v>0.73333333333333328</v>
      </c>
      <c r="K7" s="29">
        <f>'Cycle 1'!K7</f>
        <v>6</v>
      </c>
      <c r="L7" s="28">
        <f>'Cycle 1'!L7</f>
        <v>0.78333333333333333</v>
      </c>
      <c r="M7" s="5">
        <f>'Cycle 1'!M7</f>
        <v>6</v>
      </c>
      <c r="N7" s="95">
        <f>'Cycle 1'!N7</f>
        <v>0.78333333333333333</v>
      </c>
      <c r="O7" s="24">
        <f>'Cycle 1'!O7</f>
        <v>0</v>
      </c>
      <c r="P7" s="24">
        <f>'Cycle 1'!P7</f>
        <v>0</v>
      </c>
      <c r="Q7" s="24">
        <f>'Cycle 1'!Q7</f>
        <v>0</v>
      </c>
      <c r="R7" s="24">
        <f>'Cycle 1'!R7</f>
        <v>0</v>
      </c>
      <c r="S7" s="33">
        <f>N7</f>
        <v>0.78333333333333333</v>
      </c>
      <c r="T7" s="28">
        <v>0.83333333333333337</v>
      </c>
      <c r="U7" s="31">
        <f t="shared" si="0"/>
        <v>-5.0000000000000044E-2</v>
      </c>
      <c r="V7" s="1"/>
    </row>
    <row r="8" spans="1:88" ht="18.75" customHeight="1" thickBot="1" x14ac:dyDescent="0.3">
      <c r="A8" s="13"/>
      <c r="B8" s="13"/>
      <c r="C8" s="13"/>
      <c r="D8" s="13"/>
      <c r="E8" s="13"/>
      <c r="F8" s="371">
        <v>3</v>
      </c>
      <c r="G8" s="21">
        <f>'Cycle 1'!G8</f>
        <v>10</v>
      </c>
      <c r="H8" s="22">
        <f>'Cycle 1'!H8</f>
        <v>0.6</v>
      </c>
      <c r="I8" s="23">
        <f>'Cycle 1'!I8</f>
        <v>10</v>
      </c>
      <c r="J8" s="22">
        <f>'Cycle 1'!J8</f>
        <v>0.6</v>
      </c>
      <c r="K8" s="23">
        <f>'Cycle 1'!K8</f>
        <v>10</v>
      </c>
      <c r="L8" s="22">
        <f>'Cycle 1'!L8</f>
        <v>0.6</v>
      </c>
      <c r="M8" s="24">
        <f>'Cycle 1'!M8</f>
        <v>0</v>
      </c>
      <c r="N8" s="24">
        <f>'Cycle 1'!N8</f>
        <v>0</v>
      </c>
      <c r="O8" s="24">
        <f>'Cycle 1'!O8</f>
        <v>0</v>
      </c>
      <c r="P8" s="24">
        <f>'Cycle 1'!P8</f>
        <v>0</v>
      </c>
      <c r="Q8" s="24">
        <f>'Cycle 1'!Q8</f>
        <v>0</v>
      </c>
      <c r="R8" s="24">
        <f>'Cycle 1'!R8</f>
        <v>0</v>
      </c>
      <c r="S8" s="25">
        <f>L8</f>
        <v>0.6</v>
      </c>
      <c r="T8" s="22">
        <v>0.73333333333333339</v>
      </c>
      <c r="U8" s="217">
        <f t="shared" si="0"/>
        <v>-0.13333333333333341</v>
      </c>
      <c r="V8" s="1"/>
    </row>
    <row r="9" spans="1:88" ht="18.75" customHeight="1" thickBot="1" x14ac:dyDescent="0.35">
      <c r="A9" s="13"/>
      <c r="B9" s="99" t="s">
        <v>9</v>
      </c>
      <c r="C9" s="158">
        <v>5</v>
      </c>
      <c r="D9" s="13"/>
      <c r="E9" s="13"/>
      <c r="F9" s="372"/>
      <c r="G9" s="27">
        <f>'Cycle 1'!G9</f>
        <v>4</v>
      </c>
      <c r="H9" s="28">
        <f>'Cycle 1'!H9</f>
        <v>0.83333333333333326</v>
      </c>
      <c r="I9" s="29">
        <f>'Cycle 1'!I9</f>
        <v>4</v>
      </c>
      <c r="J9" s="28">
        <f>'Cycle 1'!J9</f>
        <v>0.83333333333333326</v>
      </c>
      <c r="K9" s="29">
        <f>'Cycle 1'!K9</f>
        <v>4</v>
      </c>
      <c r="L9" s="28">
        <f>'Cycle 1'!L9</f>
        <v>0.83333333333333326</v>
      </c>
      <c r="M9" s="29">
        <f>'Cycle 1'!M9</f>
        <v>4</v>
      </c>
      <c r="N9" s="28">
        <f>'Cycle 1'!N9</f>
        <v>0.83333333333333326</v>
      </c>
      <c r="O9" s="34">
        <f>'Cycle 1'!O9</f>
        <v>4</v>
      </c>
      <c r="P9" s="95">
        <f>'Cycle 1'!P9</f>
        <v>0.83333333333333326</v>
      </c>
      <c r="Q9" s="24">
        <f>'Cycle 1'!Q9</f>
        <v>0</v>
      </c>
      <c r="R9" s="24">
        <f>'Cycle 1'!R9</f>
        <v>0</v>
      </c>
      <c r="S9" s="33">
        <f>H9</f>
        <v>0.83333333333333326</v>
      </c>
      <c r="T9" s="28">
        <v>0.8833333333333333</v>
      </c>
      <c r="U9" s="31">
        <f t="shared" si="0"/>
        <v>-5.0000000000000044E-2</v>
      </c>
      <c r="V9" s="1"/>
    </row>
    <row r="10" spans="1:88" ht="18.75" customHeight="1" x14ac:dyDescent="0.25">
      <c r="A10" s="13"/>
      <c r="B10" s="13"/>
      <c r="C10" s="13"/>
      <c r="D10" s="13"/>
      <c r="E10" s="13"/>
      <c r="F10" s="371">
        <v>4</v>
      </c>
      <c r="G10" s="21">
        <f>'Cycle 1'!G10</f>
        <v>10</v>
      </c>
      <c r="H10" s="22">
        <f>'Cycle 1'!H10</f>
        <v>0.6</v>
      </c>
      <c r="I10" s="23">
        <f>'Cycle 1'!I10</f>
        <v>10</v>
      </c>
      <c r="J10" s="22">
        <f>'Cycle 1'!J10</f>
        <v>0.6</v>
      </c>
      <c r="K10" s="23">
        <f>'Cycle 1'!K10</f>
        <v>10</v>
      </c>
      <c r="L10" s="22">
        <f>'Cycle 1'!L10</f>
        <v>0.6</v>
      </c>
      <c r="M10" s="24">
        <f>'Cycle 1'!M10</f>
        <v>0</v>
      </c>
      <c r="N10" s="24">
        <f>'Cycle 1'!N10</f>
        <v>0</v>
      </c>
      <c r="O10" s="24">
        <f>'Cycle 1'!O10</f>
        <v>0</v>
      </c>
      <c r="P10" s="24">
        <f>'Cycle 1'!P10</f>
        <v>0</v>
      </c>
      <c r="Q10" s="24">
        <f>'Cycle 1'!Q10</f>
        <v>0</v>
      </c>
      <c r="R10" s="24">
        <f>'Cycle 1'!R10</f>
        <v>0</v>
      </c>
      <c r="S10" s="25">
        <f>L10</f>
        <v>0.6</v>
      </c>
      <c r="T10" s="22">
        <v>0.73333333333333339</v>
      </c>
      <c r="U10" s="217">
        <f t="shared" si="0"/>
        <v>-0.13333333333333341</v>
      </c>
      <c r="V10" s="1"/>
    </row>
    <row r="11" spans="1:88" ht="18.75" customHeight="1" x14ac:dyDescent="0.25">
      <c r="A11" s="13"/>
      <c r="B11" s="13"/>
      <c r="C11" s="13"/>
      <c r="D11" s="13"/>
      <c r="E11" s="13"/>
      <c r="F11" s="372"/>
      <c r="G11" s="35" t="str">
        <f>'Cycle 1'!G11</f>
        <v>2+</v>
      </c>
      <c r="H11" s="36">
        <f>'Cycle 1'!H11</f>
        <v>0.89</v>
      </c>
      <c r="I11" s="32">
        <f>'Cycle 1'!I11</f>
        <v>2</v>
      </c>
      <c r="J11" s="36">
        <f>'Cycle 1'!J11</f>
        <v>0.89</v>
      </c>
      <c r="K11" s="32">
        <f>'Cycle 1'!K11</f>
        <v>2</v>
      </c>
      <c r="L11" s="36">
        <f>'Cycle 1'!L11</f>
        <v>0.84</v>
      </c>
      <c r="M11" s="32">
        <f>'Cycle 1'!M11</f>
        <v>2</v>
      </c>
      <c r="N11" s="36">
        <f>'Cycle 1'!N11</f>
        <v>0.84</v>
      </c>
      <c r="O11" s="32">
        <f>'Cycle 1'!O11</f>
        <v>2</v>
      </c>
      <c r="P11" s="36">
        <f>'Cycle 1'!P11</f>
        <v>0.84</v>
      </c>
      <c r="Q11" s="32">
        <f>'Cycle 1'!Q11</f>
        <v>2</v>
      </c>
      <c r="R11" s="36">
        <f>'Cycle 1'!R11</f>
        <v>0.84</v>
      </c>
      <c r="S11" s="37">
        <f>H11</f>
        <v>0.89</v>
      </c>
      <c r="T11" s="36">
        <v>0.94000000000000006</v>
      </c>
      <c r="U11" s="38">
        <f t="shared" si="0"/>
        <v>-5.0000000000000044E-2</v>
      </c>
      <c r="V11" s="1"/>
    </row>
    <row r="12" spans="1:88" ht="18.75" customHeight="1" x14ac:dyDescent="0.25">
      <c r="A12" s="13"/>
      <c r="B12" s="13"/>
      <c r="C12" s="13"/>
      <c r="D12" s="13"/>
      <c r="E12" s="13"/>
      <c r="F12" s="371">
        <v>5</v>
      </c>
      <c r="G12" s="383" t="s">
        <v>128</v>
      </c>
      <c r="H12" s="384"/>
      <c r="I12" s="384"/>
      <c r="J12" s="384"/>
      <c r="K12" s="384"/>
      <c r="L12" s="384"/>
      <c r="M12" s="384"/>
      <c r="N12" s="384"/>
      <c r="O12" s="384"/>
      <c r="P12" s="384"/>
      <c r="Q12" s="384"/>
      <c r="R12" s="384"/>
      <c r="S12" s="384"/>
      <c r="T12" s="384"/>
      <c r="U12" s="385"/>
      <c r="V12" s="1"/>
    </row>
    <row r="13" spans="1:88" ht="18.75" customHeight="1" thickBot="1" x14ac:dyDescent="0.3">
      <c r="A13" s="13"/>
      <c r="B13" s="13"/>
      <c r="C13" s="13"/>
      <c r="D13" s="13"/>
      <c r="E13" s="13"/>
      <c r="F13" s="382"/>
      <c r="G13" s="386"/>
      <c r="H13" s="387"/>
      <c r="I13" s="387"/>
      <c r="J13" s="387"/>
      <c r="K13" s="387"/>
      <c r="L13" s="387"/>
      <c r="M13" s="387"/>
      <c r="N13" s="387"/>
      <c r="O13" s="387"/>
      <c r="P13" s="387"/>
      <c r="Q13" s="387"/>
      <c r="R13" s="387"/>
      <c r="S13" s="387"/>
      <c r="T13" s="387"/>
      <c r="U13" s="388"/>
      <c r="V13" s="1"/>
    </row>
    <row r="14" spans="1:88" ht="18.75" customHeight="1" thickBot="1" x14ac:dyDescent="0.3">
      <c r="A14" s="13"/>
      <c r="B14" s="13"/>
      <c r="C14" s="13"/>
      <c r="D14" s="13"/>
      <c r="E14" s="13"/>
      <c r="F14" s="13"/>
      <c r="G14" s="13"/>
      <c r="H14" s="13"/>
      <c r="I14" s="13"/>
      <c r="J14" s="13"/>
      <c r="K14" s="13"/>
      <c r="L14" s="13"/>
      <c r="M14" s="13"/>
      <c r="N14" s="13"/>
      <c r="O14" s="13"/>
      <c r="P14" s="13"/>
      <c r="Q14" s="13"/>
      <c r="R14" s="13"/>
      <c r="S14" s="13"/>
      <c r="T14" s="13"/>
      <c r="U14" s="13"/>
      <c r="V14" s="1"/>
    </row>
    <row r="15" spans="1:88" s="8" customFormat="1" ht="18.75" customHeight="1" thickBot="1" x14ac:dyDescent="0.35">
      <c r="A15" s="39"/>
      <c r="B15" s="40" t="s">
        <v>114</v>
      </c>
      <c r="C15" s="255" t="s">
        <v>15</v>
      </c>
      <c r="D15" s="255" t="s">
        <v>16</v>
      </c>
      <c r="E15" s="369" t="s">
        <v>0</v>
      </c>
      <c r="F15" s="369"/>
      <c r="G15" s="369" t="s">
        <v>1</v>
      </c>
      <c r="H15" s="369"/>
      <c r="I15" s="369" t="s">
        <v>2</v>
      </c>
      <c r="J15" s="369"/>
      <c r="K15" s="369" t="s">
        <v>3</v>
      </c>
      <c r="L15" s="369"/>
      <c r="M15" s="369" t="s">
        <v>4</v>
      </c>
      <c r="N15" s="369"/>
      <c r="O15" s="369" t="s">
        <v>5</v>
      </c>
      <c r="P15" s="369"/>
      <c r="Q15" s="369"/>
      <c r="R15" s="369"/>
      <c r="S15" s="369"/>
      <c r="T15" s="370"/>
      <c r="U15" s="39"/>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7"/>
      <c r="CD15" s="7"/>
      <c r="CE15" s="7"/>
      <c r="CF15" s="7"/>
      <c r="CG15" s="7"/>
      <c r="CH15" s="7"/>
      <c r="CI15" s="7"/>
      <c r="CJ15" s="7"/>
    </row>
    <row r="16" spans="1:88" ht="18.75" customHeight="1" x14ac:dyDescent="0.25">
      <c r="A16" s="13"/>
      <c r="B16" s="306" t="s">
        <v>115</v>
      </c>
      <c r="C16" s="347" t="s">
        <v>92</v>
      </c>
      <c r="D16" s="253" t="str">
        <f>START!$F$10</f>
        <v>Bench Press</v>
      </c>
      <c r="E16" s="253">
        <f>$G$5</f>
        <v>8</v>
      </c>
      <c r="F16" s="253">
        <f>MROUND($C$4*$H$5,$C$9)</f>
        <v>65</v>
      </c>
      <c r="G16" s="253">
        <f>$I$5</f>
        <v>8</v>
      </c>
      <c r="H16" s="253">
        <f>MROUND($C$4*$J$5,$C$9)</f>
        <v>70</v>
      </c>
      <c r="I16" s="151" t="str">
        <f>$K$5</f>
        <v>8+</v>
      </c>
      <c r="J16" s="253">
        <f>MROUND($C$4*$L$5,$C$9)</f>
        <v>75</v>
      </c>
      <c r="K16" s="48"/>
      <c r="L16" s="48"/>
      <c r="M16" s="48"/>
      <c r="N16" s="48"/>
      <c r="O16" s="48"/>
      <c r="P16" s="48"/>
      <c r="Q16" s="317" t="s">
        <v>11</v>
      </c>
      <c r="R16" s="318"/>
      <c r="S16" s="321" t="str">
        <f>IFERROR($J$16/VLOOKUP($I$16,Config!$C:$G,5,FALSE),"?")</f>
        <v>?</v>
      </c>
      <c r="T16" s="322"/>
      <c r="U16" s="13"/>
      <c r="V16" s="1"/>
    </row>
    <row r="17" spans="1:22" ht="18.75" customHeight="1" x14ac:dyDescent="0.25">
      <c r="A17" s="13"/>
      <c r="B17" s="307"/>
      <c r="C17" s="348"/>
      <c r="D17" s="113" t="str">
        <f>START!$F$13</f>
        <v>Seated OHP</v>
      </c>
      <c r="E17" s="245">
        <f>$G$4</f>
        <v>10</v>
      </c>
      <c r="F17" s="245">
        <f>MROUND($C$7*$H$4,$C$9)</f>
        <v>40</v>
      </c>
      <c r="G17" s="245">
        <f>$I$4</f>
        <v>10</v>
      </c>
      <c r="H17" s="245">
        <f>MROUND($C$7*$J$4,$C$9)</f>
        <v>40</v>
      </c>
      <c r="I17" s="245">
        <f>$K$4</f>
        <v>10</v>
      </c>
      <c r="J17" s="245">
        <f>MROUND($C$7*$L$4,$C$9)</f>
        <v>40</v>
      </c>
      <c r="K17" s="43"/>
      <c r="L17" s="43"/>
      <c r="M17" s="43"/>
      <c r="N17" s="43"/>
      <c r="O17" s="43"/>
      <c r="P17" s="43"/>
      <c r="Q17" s="319"/>
      <c r="R17" s="320"/>
      <c r="S17" s="323"/>
      <c r="T17" s="324"/>
      <c r="U17" s="13"/>
      <c r="V17" s="1"/>
    </row>
    <row r="18" spans="1:22" ht="18.75" customHeight="1" x14ac:dyDescent="0.25">
      <c r="A18" s="13"/>
      <c r="B18" s="307"/>
      <c r="C18" s="348"/>
      <c r="D18" s="245" t="str">
        <f>START!$C$10</f>
        <v>Dumbbell Bench Press</v>
      </c>
      <c r="E18" s="245">
        <v>8</v>
      </c>
      <c r="F18" s="44"/>
      <c r="G18" s="245">
        <v>8</v>
      </c>
      <c r="H18" s="44"/>
      <c r="I18" s="245">
        <v>8</v>
      </c>
      <c r="J18" s="44"/>
      <c r="K18" s="245">
        <v>8</v>
      </c>
      <c r="L18" s="44"/>
      <c r="M18" s="43"/>
      <c r="N18" s="43"/>
      <c r="O18" s="43"/>
      <c r="P18" s="43"/>
      <c r="Q18" s="244"/>
      <c r="R18" s="245"/>
      <c r="S18" s="245"/>
      <c r="T18" s="256"/>
      <c r="U18" s="13"/>
      <c r="V18" s="1"/>
    </row>
    <row r="19" spans="1:22" ht="18.75" customHeight="1" x14ac:dyDescent="0.25">
      <c r="A19" s="13"/>
      <c r="B19" s="307"/>
      <c r="C19" s="348"/>
      <c r="D19" s="245" t="str">
        <f>START!$C$16</f>
        <v>Lateral Cable Raise</v>
      </c>
      <c r="E19" s="245">
        <v>10</v>
      </c>
      <c r="F19" s="44"/>
      <c r="G19" s="245">
        <v>10</v>
      </c>
      <c r="H19" s="44"/>
      <c r="I19" s="148" t="s">
        <v>19</v>
      </c>
      <c r="J19" s="44"/>
      <c r="K19" s="43"/>
      <c r="L19" s="43"/>
      <c r="M19" s="43"/>
      <c r="N19" s="43"/>
      <c r="O19" s="43"/>
      <c r="P19" s="43"/>
      <c r="Q19" s="295" t="s">
        <v>18</v>
      </c>
      <c r="R19" s="296"/>
      <c r="S19" s="296"/>
      <c r="T19" s="256" t="str">
        <f>IFERROR(E16+G16+I16+E18+G18+I18+K18,"?")</f>
        <v>?</v>
      </c>
      <c r="U19" s="13"/>
      <c r="V19" s="1"/>
    </row>
    <row r="20" spans="1:22" ht="18.75" customHeight="1" x14ac:dyDescent="0.25">
      <c r="A20" s="13"/>
      <c r="B20" s="307"/>
      <c r="C20" s="348"/>
      <c r="D20" s="245" t="str">
        <f>START!$C$17</f>
        <v>Cable Rear Lateral Raise</v>
      </c>
      <c r="E20" s="245">
        <v>12</v>
      </c>
      <c r="F20" s="45"/>
      <c r="G20" s="245">
        <v>12</v>
      </c>
      <c r="H20" s="45"/>
      <c r="I20" s="148" t="s">
        <v>19</v>
      </c>
      <c r="J20" s="45"/>
      <c r="K20" s="43"/>
      <c r="L20" s="43"/>
      <c r="M20" s="43"/>
      <c r="N20" s="43"/>
      <c r="O20" s="43"/>
      <c r="P20" s="43"/>
      <c r="Q20" s="295" t="s">
        <v>20</v>
      </c>
      <c r="R20" s="296"/>
      <c r="S20" s="296"/>
      <c r="T20" s="256" t="str">
        <f>IFERROR(E17+G17+I17+E19+G19+I19+E20+G20+I20,"?")</f>
        <v>?</v>
      </c>
      <c r="U20" s="13"/>
      <c r="V20" s="1"/>
    </row>
    <row r="21" spans="1:22" ht="18.75" customHeight="1" thickBot="1" x14ac:dyDescent="0.3">
      <c r="A21" s="13"/>
      <c r="B21" s="307"/>
      <c r="C21" s="349"/>
      <c r="D21" s="252" t="str">
        <f>START!$C$14</f>
        <v>Cable Tricep Extensions</v>
      </c>
      <c r="E21" s="252">
        <v>12</v>
      </c>
      <c r="F21" s="55"/>
      <c r="G21" s="252">
        <v>12</v>
      </c>
      <c r="H21" s="55"/>
      <c r="I21" s="252">
        <v>12</v>
      </c>
      <c r="J21" s="55"/>
      <c r="K21" s="149" t="s">
        <v>21</v>
      </c>
      <c r="L21" s="55"/>
      <c r="M21" s="53"/>
      <c r="N21" s="53"/>
      <c r="O21" s="53"/>
      <c r="P21" s="53"/>
      <c r="Q21" s="354" t="s">
        <v>22</v>
      </c>
      <c r="R21" s="355"/>
      <c r="S21" s="355"/>
      <c r="T21" s="115" t="str">
        <f>IFERROR(E21+G21+I21+K21,"?")</f>
        <v>?</v>
      </c>
      <c r="U21" s="13"/>
      <c r="V21" s="1"/>
    </row>
    <row r="22" spans="1:22" ht="18.75" customHeight="1" x14ac:dyDescent="0.25">
      <c r="A22" s="13"/>
      <c r="B22" s="307"/>
      <c r="C22" s="297" t="s">
        <v>190</v>
      </c>
      <c r="D22" s="98" t="s">
        <v>23</v>
      </c>
      <c r="E22" s="137">
        <v>10</v>
      </c>
      <c r="F22" s="47"/>
      <c r="G22" s="137">
        <v>10</v>
      </c>
      <c r="H22" s="47"/>
      <c r="I22" s="137">
        <v>10</v>
      </c>
      <c r="J22" s="47"/>
      <c r="K22" s="48"/>
      <c r="L22" s="48"/>
      <c r="M22" s="48"/>
      <c r="N22" s="48"/>
      <c r="O22" s="48"/>
      <c r="P22" s="48"/>
      <c r="Q22" s="136"/>
      <c r="R22" s="137"/>
      <c r="S22" s="137"/>
      <c r="T22" s="49"/>
      <c r="U22" s="13"/>
      <c r="V22" s="1"/>
    </row>
    <row r="23" spans="1:22" ht="18.75" customHeight="1" x14ac:dyDescent="0.25">
      <c r="A23" s="13"/>
      <c r="B23" s="307"/>
      <c r="C23" s="298"/>
      <c r="D23" s="250" t="str">
        <f>START!$C$19</f>
        <v>Lat Pulldowns</v>
      </c>
      <c r="E23" s="250">
        <v>12</v>
      </c>
      <c r="F23" s="50"/>
      <c r="G23" s="250">
        <v>12</v>
      </c>
      <c r="H23" s="50"/>
      <c r="I23" s="250">
        <v>12</v>
      </c>
      <c r="J23" s="50"/>
      <c r="K23" s="148" t="s">
        <v>21</v>
      </c>
      <c r="L23" s="50"/>
      <c r="M23" s="43"/>
      <c r="N23" s="43"/>
      <c r="O23" s="43"/>
      <c r="P23" s="43"/>
      <c r="Q23" s="314" t="s">
        <v>24</v>
      </c>
      <c r="R23" s="315"/>
      <c r="S23" s="315"/>
      <c r="T23" s="51" t="str">
        <f>IFERROR(G23+I23+K23+E23+E24+G24+I24+K24,"?")</f>
        <v>?</v>
      </c>
      <c r="U23" s="13"/>
      <c r="V23" s="1"/>
    </row>
    <row r="24" spans="1:22" ht="18.75" customHeight="1" x14ac:dyDescent="0.25">
      <c r="A24" s="13"/>
      <c r="B24" s="307"/>
      <c r="C24" s="298"/>
      <c r="D24" s="250" t="str">
        <f>START!$C$21</f>
        <v>Machine Rows</v>
      </c>
      <c r="E24" s="250">
        <v>12</v>
      </c>
      <c r="F24" s="50"/>
      <c r="G24" s="250">
        <v>12</v>
      </c>
      <c r="H24" s="50"/>
      <c r="I24" s="250">
        <v>12</v>
      </c>
      <c r="J24" s="50"/>
      <c r="K24" s="148" t="s">
        <v>21</v>
      </c>
      <c r="L24" s="50"/>
      <c r="M24" s="43"/>
      <c r="N24" s="43"/>
      <c r="O24" s="43"/>
      <c r="P24" s="43"/>
      <c r="Q24" s="314" t="s">
        <v>25</v>
      </c>
      <c r="R24" s="315"/>
      <c r="S24" s="315"/>
      <c r="T24" s="51">
        <f>IFERROR(G22+I22+K22+E22,"?")</f>
        <v>30</v>
      </c>
      <c r="U24" s="13"/>
      <c r="V24" s="1"/>
    </row>
    <row r="25" spans="1:22" ht="18.75" customHeight="1" x14ac:dyDescent="0.25">
      <c r="A25" s="13"/>
      <c r="B25" s="307"/>
      <c r="C25" s="298"/>
      <c r="D25" s="250" t="str">
        <f>START!$C$25</f>
        <v>Dumbbell Shrugs</v>
      </c>
      <c r="E25" s="250">
        <v>12</v>
      </c>
      <c r="F25" s="50"/>
      <c r="G25" s="250">
        <v>12</v>
      </c>
      <c r="H25" s="50"/>
      <c r="I25" s="250">
        <v>12</v>
      </c>
      <c r="J25" s="50"/>
      <c r="K25" s="148" t="s">
        <v>21</v>
      </c>
      <c r="L25" s="50"/>
      <c r="M25" s="43"/>
      <c r="N25" s="43"/>
      <c r="O25" s="43"/>
      <c r="P25" s="43"/>
      <c r="Q25" s="314" t="s">
        <v>26</v>
      </c>
      <c r="R25" s="315"/>
      <c r="S25" s="315"/>
      <c r="T25" s="51" t="str">
        <f>IFERROR(E25+G25+I25+K25,"?")</f>
        <v>?</v>
      </c>
      <c r="U25" s="13"/>
      <c r="V25" s="1"/>
    </row>
    <row r="26" spans="1:22" ht="18.75" customHeight="1" thickBot="1" x14ac:dyDescent="0.3">
      <c r="A26" s="13"/>
      <c r="B26" s="307"/>
      <c r="C26" s="299"/>
      <c r="D26" s="243" t="str">
        <f>START!$C$23</f>
        <v>Dumbbell Curls</v>
      </c>
      <c r="E26" s="243">
        <v>12</v>
      </c>
      <c r="F26" s="52"/>
      <c r="G26" s="243">
        <v>12</v>
      </c>
      <c r="H26" s="52"/>
      <c r="I26" s="243">
        <v>12</v>
      </c>
      <c r="J26" s="52"/>
      <c r="K26" s="149" t="s">
        <v>21</v>
      </c>
      <c r="L26" s="52"/>
      <c r="M26" s="53"/>
      <c r="N26" s="53"/>
      <c r="O26" s="53"/>
      <c r="P26" s="53"/>
      <c r="Q26" s="293" t="s">
        <v>27</v>
      </c>
      <c r="R26" s="294"/>
      <c r="S26" s="294"/>
      <c r="T26" s="54" t="str">
        <f>IFERROR(E26+G26+I26+K26,"?")</f>
        <v>?</v>
      </c>
      <c r="U26" s="13"/>
      <c r="V26" s="1"/>
    </row>
    <row r="27" spans="1:22" ht="18.75" customHeight="1" x14ac:dyDescent="0.25">
      <c r="A27" s="13"/>
      <c r="B27" s="307"/>
      <c r="C27" s="290" t="s">
        <v>93</v>
      </c>
      <c r="D27" s="251" t="str">
        <f>START!$F$12</f>
        <v>Squat</v>
      </c>
      <c r="E27" s="251">
        <f>$G$5</f>
        <v>8</v>
      </c>
      <c r="F27" s="251">
        <f>MROUND($C$5*$H$5,$C$9)</f>
        <v>80</v>
      </c>
      <c r="G27" s="251">
        <f>$I$5</f>
        <v>8</v>
      </c>
      <c r="H27" s="251">
        <f>MROUND($C$5*$J$5,$C$9)</f>
        <v>85</v>
      </c>
      <c r="I27" s="151" t="str">
        <f>$K$5</f>
        <v>8+</v>
      </c>
      <c r="J27" s="251">
        <f>MROUND($C$5*$L$5,$C$9)</f>
        <v>95</v>
      </c>
      <c r="K27" s="48"/>
      <c r="L27" s="48"/>
      <c r="M27" s="48"/>
      <c r="N27" s="48"/>
      <c r="O27" s="48"/>
      <c r="P27" s="48"/>
      <c r="Q27" s="325" t="s">
        <v>11</v>
      </c>
      <c r="R27" s="326"/>
      <c r="S27" s="321" t="str">
        <f>IFERROR($J$27/VLOOKUP($I$27,Config!$C:$G,5,FALSE),"?")</f>
        <v>?</v>
      </c>
      <c r="T27" s="322"/>
      <c r="U27" s="13"/>
      <c r="V27" s="1"/>
    </row>
    <row r="28" spans="1:22" ht="18.75" customHeight="1" thickBot="1" x14ac:dyDescent="0.3">
      <c r="A28" s="13"/>
      <c r="B28" s="307"/>
      <c r="C28" s="291"/>
      <c r="D28" s="247" t="str">
        <f>START!$C$26</f>
        <v>Leg Press</v>
      </c>
      <c r="E28" s="247">
        <v>10</v>
      </c>
      <c r="F28" s="44"/>
      <c r="G28" s="247">
        <v>10</v>
      </c>
      <c r="H28" s="44"/>
      <c r="I28" s="148" t="s">
        <v>19</v>
      </c>
      <c r="J28" s="44"/>
      <c r="K28" s="43"/>
      <c r="L28" s="43"/>
      <c r="M28" s="43"/>
      <c r="N28" s="43"/>
      <c r="O28" s="43"/>
      <c r="P28" s="43"/>
      <c r="Q28" s="327"/>
      <c r="R28" s="328"/>
      <c r="S28" s="323"/>
      <c r="T28" s="324"/>
      <c r="U28" s="13"/>
      <c r="V28" s="1"/>
    </row>
    <row r="29" spans="1:22" ht="18.75" customHeight="1" x14ac:dyDescent="0.25">
      <c r="A29" s="13"/>
      <c r="B29" s="307"/>
      <c r="C29" s="291"/>
      <c r="D29" s="247" t="str">
        <f>START!$C$28</f>
        <v>Lying Leg Curls</v>
      </c>
      <c r="E29" s="247">
        <v>12</v>
      </c>
      <c r="F29" s="44"/>
      <c r="G29" s="247">
        <v>12</v>
      </c>
      <c r="H29" s="44"/>
      <c r="I29" s="247">
        <v>12</v>
      </c>
      <c r="J29" s="44"/>
      <c r="K29" s="148" t="s">
        <v>21</v>
      </c>
      <c r="L29" s="44"/>
      <c r="M29" s="43"/>
      <c r="N29" s="43"/>
      <c r="O29" s="43"/>
      <c r="P29" s="43"/>
      <c r="Q29" s="310" t="s">
        <v>28</v>
      </c>
      <c r="R29" s="311"/>
      <c r="S29" s="311"/>
      <c r="T29" s="117" t="str">
        <f>IFERROR(E27+G27+I27+E28+G28+I28,"?")</f>
        <v>?</v>
      </c>
      <c r="U29" s="13"/>
      <c r="V29" s="1"/>
    </row>
    <row r="30" spans="1:22" ht="18.75" customHeight="1" x14ac:dyDescent="0.25">
      <c r="A30" s="13"/>
      <c r="B30" s="307"/>
      <c r="C30" s="291"/>
      <c r="D30" s="247" t="str">
        <f>START!$C$30</f>
        <v>Standing Calve Raises</v>
      </c>
      <c r="E30" s="247">
        <v>12</v>
      </c>
      <c r="F30" s="44"/>
      <c r="G30" s="247">
        <v>12</v>
      </c>
      <c r="H30" s="44"/>
      <c r="I30" s="247">
        <v>12</v>
      </c>
      <c r="J30" s="44"/>
      <c r="K30" s="148" t="s">
        <v>21</v>
      </c>
      <c r="L30" s="44"/>
      <c r="M30" s="43"/>
      <c r="N30" s="43"/>
      <c r="O30" s="43"/>
      <c r="P30" s="43"/>
      <c r="Q30" s="310" t="s">
        <v>29</v>
      </c>
      <c r="R30" s="311"/>
      <c r="S30" s="311"/>
      <c r="T30" s="117" t="str">
        <f>IFERROR(E29+G29+I29+K29,"?")</f>
        <v>?</v>
      </c>
      <c r="U30" s="13"/>
      <c r="V30" s="1"/>
    </row>
    <row r="31" spans="1:22" ht="18.75" customHeight="1" thickBot="1" x14ac:dyDescent="0.3">
      <c r="A31" s="13"/>
      <c r="B31" s="307"/>
      <c r="C31" s="292"/>
      <c r="D31" s="249"/>
      <c r="E31" s="249"/>
      <c r="F31" s="249"/>
      <c r="G31" s="249"/>
      <c r="H31" s="249"/>
      <c r="I31" s="249"/>
      <c r="J31" s="249"/>
      <c r="K31" s="249"/>
      <c r="L31" s="249"/>
      <c r="M31" s="53"/>
      <c r="N31" s="53"/>
      <c r="O31" s="53"/>
      <c r="P31" s="53"/>
      <c r="Q31" s="312" t="s">
        <v>30</v>
      </c>
      <c r="R31" s="313"/>
      <c r="S31" s="313"/>
      <c r="T31" s="118" t="str">
        <f>IFERROR(E30+G30+I30+K30,"?")</f>
        <v>?</v>
      </c>
      <c r="U31" s="13"/>
      <c r="V31" s="1"/>
    </row>
    <row r="32" spans="1:22" ht="18.75" customHeight="1" x14ac:dyDescent="0.25">
      <c r="A32" s="13"/>
      <c r="B32" s="307"/>
      <c r="C32" s="345" t="s">
        <v>31</v>
      </c>
      <c r="D32" s="345"/>
      <c r="E32" s="345"/>
      <c r="F32" s="345"/>
      <c r="G32" s="345"/>
      <c r="H32" s="345"/>
      <c r="I32" s="345"/>
      <c r="J32" s="345"/>
      <c r="K32" s="345"/>
      <c r="L32" s="345"/>
      <c r="M32" s="345"/>
      <c r="N32" s="345"/>
      <c r="O32" s="345"/>
      <c r="P32" s="345"/>
      <c r="Q32" s="345"/>
      <c r="R32" s="345"/>
      <c r="S32" s="345"/>
      <c r="T32" s="346"/>
      <c r="U32" s="13"/>
      <c r="V32" s="1"/>
    </row>
    <row r="33" spans="1:22" ht="18.75" customHeight="1" thickBot="1" x14ac:dyDescent="0.3">
      <c r="A33" s="13"/>
      <c r="B33" s="307"/>
      <c r="C33" s="345"/>
      <c r="D33" s="345"/>
      <c r="E33" s="345"/>
      <c r="F33" s="345"/>
      <c r="G33" s="345"/>
      <c r="H33" s="345"/>
      <c r="I33" s="345"/>
      <c r="J33" s="345"/>
      <c r="K33" s="345"/>
      <c r="L33" s="345"/>
      <c r="M33" s="345"/>
      <c r="N33" s="345"/>
      <c r="O33" s="345"/>
      <c r="P33" s="345"/>
      <c r="Q33" s="345"/>
      <c r="R33" s="345"/>
      <c r="S33" s="345"/>
      <c r="T33" s="346"/>
      <c r="U33" s="13"/>
      <c r="V33" s="1"/>
    </row>
    <row r="34" spans="1:22" ht="18.75" customHeight="1" x14ac:dyDescent="0.25">
      <c r="A34" s="13"/>
      <c r="B34" s="367"/>
      <c r="C34" s="347" t="s">
        <v>32</v>
      </c>
      <c r="D34" s="253" t="str">
        <f>D17</f>
        <v>Seated OHP</v>
      </c>
      <c r="E34" s="253">
        <f>$G$5</f>
        <v>8</v>
      </c>
      <c r="F34" s="253">
        <f>MROUND($C$7*$H$5,$C$9)</f>
        <v>40</v>
      </c>
      <c r="G34" s="253">
        <f>$I$5</f>
        <v>8</v>
      </c>
      <c r="H34" s="253">
        <f>MROUND($C$7*$J$5,$C$9)</f>
        <v>45</v>
      </c>
      <c r="I34" s="151" t="str">
        <f>$K$5</f>
        <v>8+</v>
      </c>
      <c r="J34" s="253">
        <f>MROUND($C$7*$L$5,$C$9)</f>
        <v>45</v>
      </c>
      <c r="K34" s="48"/>
      <c r="L34" s="48"/>
      <c r="M34" s="48"/>
      <c r="N34" s="48"/>
      <c r="O34" s="48"/>
      <c r="P34" s="48"/>
      <c r="Q34" s="317" t="s">
        <v>11</v>
      </c>
      <c r="R34" s="318"/>
      <c r="S34" s="321" t="str">
        <f>IFERROR($J$34/VLOOKUP($I$34,Config!$C:$G,5,FALSE),"?")</f>
        <v>?</v>
      </c>
      <c r="T34" s="322"/>
      <c r="U34" s="13"/>
      <c r="V34" s="1"/>
    </row>
    <row r="35" spans="1:22" ht="18.75" customHeight="1" thickBot="1" x14ac:dyDescent="0.3">
      <c r="A35" s="13"/>
      <c r="B35" s="367"/>
      <c r="C35" s="363"/>
      <c r="D35" s="245" t="str">
        <f>START!$C$11</f>
        <v>Incline Bench Press</v>
      </c>
      <c r="E35" s="245">
        <f>$G$4</f>
        <v>10</v>
      </c>
      <c r="F35" s="245">
        <f>IF(D35="Bench Press",MROUND($C$4*$H$4,$C$9),MROUND($C$4*$H$4*85%,$C$9))</f>
        <v>50</v>
      </c>
      <c r="G35" s="245">
        <f>$I$4</f>
        <v>10</v>
      </c>
      <c r="H35" s="245">
        <f>IF(D35="Bench Press",MROUND($C$4*$J$4,$C$9),MROUND($C$4*$J$4*85%,$C$9))</f>
        <v>50</v>
      </c>
      <c r="I35" s="245">
        <f>$K$4</f>
        <v>10</v>
      </c>
      <c r="J35" s="245">
        <f>IF(D35="Bench Press",MROUND($C$4*$L$4,$C$9),MROUND($C$4*$L$4*85%,$C$9))</f>
        <v>50</v>
      </c>
      <c r="K35" s="43"/>
      <c r="L35" s="43"/>
      <c r="M35" s="43"/>
      <c r="N35" s="43"/>
      <c r="O35" s="43"/>
      <c r="P35" s="43"/>
      <c r="Q35" s="329"/>
      <c r="R35" s="330"/>
      <c r="S35" s="323"/>
      <c r="T35" s="324"/>
      <c r="U35" s="13"/>
      <c r="V35" s="1"/>
    </row>
    <row r="36" spans="1:22" ht="18.75" customHeight="1" x14ac:dyDescent="0.25">
      <c r="A36" s="13"/>
      <c r="B36" s="367"/>
      <c r="C36" s="363"/>
      <c r="D36" s="245" t="str">
        <f>START!$C$15</f>
        <v>Lateral Dumbbell Raise</v>
      </c>
      <c r="E36" s="245">
        <v>10</v>
      </c>
      <c r="F36" s="44"/>
      <c r="G36" s="245">
        <v>10</v>
      </c>
      <c r="H36" s="44"/>
      <c r="I36" s="245">
        <v>10</v>
      </c>
      <c r="J36" s="44"/>
      <c r="K36" s="148" t="s">
        <v>19</v>
      </c>
      <c r="L36" s="44"/>
      <c r="M36" s="43"/>
      <c r="N36" s="43"/>
      <c r="O36" s="43"/>
      <c r="P36" s="43"/>
      <c r="Q36" s="295" t="s">
        <v>18</v>
      </c>
      <c r="R36" s="296"/>
      <c r="S36" s="296"/>
      <c r="T36" s="256" t="str">
        <f>IFERROR(E35+G35+I35+K35+E37+G37+I37+K37,"?")</f>
        <v>?</v>
      </c>
      <c r="U36" s="13"/>
      <c r="V36" s="1"/>
    </row>
    <row r="37" spans="1:22" ht="18.75" customHeight="1" thickBot="1" x14ac:dyDescent="0.3">
      <c r="A37" s="13"/>
      <c r="B37" s="367"/>
      <c r="C37" s="363"/>
      <c r="D37" s="245" t="str">
        <f>START!$C$12</f>
        <v>Cable Crossovers</v>
      </c>
      <c r="E37" s="245">
        <v>12</v>
      </c>
      <c r="F37" s="44"/>
      <c r="G37" s="245">
        <v>12</v>
      </c>
      <c r="H37" s="44"/>
      <c r="I37" s="245">
        <v>12</v>
      </c>
      <c r="J37" s="44"/>
      <c r="K37" s="148" t="s">
        <v>21</v>
      </c>
      <c r="L37" s="44"/>
      <c r="M37" s="43"/>
      <c r="N37" s="43"/>
      <c r="O37" s="43"/>
      <c r="P37" s="43"/>
      <c r="Q37" s="295" t="s">
        <v>20</v>
      </c>
      <c r="R37" s="296"/>
      <c r="S37" s="296"/>
      <c r="T37" s="256" t="str">
        <f>IFERROR(E34+G34+I34+E36+G36+I36+K36,"?")</f>
        <v>?</v>
      </c>
      <c r="U37" s="13"/>
      <c r="V37" s="1"/>
    </row>
    <row r="38" spans="1:22" ht="18.75" customHeight="1" thickBot="1" x14ac:dyDescent="0.3">
      <c r="A38" s="13"/>
      <c r="B38" s="367"/>
      <c r="C38" s="364"/>
      <c r="D38" s="252" t="str">
        <f>START!$C$13</f>
        <v>Dips</v>
      </c>
      <c r="E38" s="252">
        <v>12</v>
      </c>
      <c r="F38" s="52"/>
      <c r="G38" s="252">
        <v>12</v>
      </c>
      <c r="H38" s="52"/>
      <c r="I38" s="252">
        <v>12</v>
      </c>
      <c r="J38" s="52"/>
      <c r="K38" s="149" t="s">
        <v>21</v>
      </c>
      <c r="L38" s="52"/>
      <c r="M38" s="53"/>
      <c r="N38" s="53"/>
      <c r="O38" s="53"/>
      <c r="P38" s="53"/>
      <c r="Q38" s="354" t="s">
        <v>22</v>
      </c>
      <c r="R38" s="355"/>
      <c r="S38" s="355"/>
      <c r="T38" s="115" t="str">
        <f>IFERROR(E38+G38+I38+K38,"?")</f>
        <v>?</v>
      </c>
      <c r="U38" s="13"/>
      <c r="V38" s="10"/>
    </row>
    <row r="39" spans="1:22" ht="18.75" customHeight="1" x14ac:dyDescent="0.25">
      <c r="A39" s="13"/>
      <c r="B39" s="367"/>
      <c r="C39" s="297" t="s">
        <v>191</v>
      </c>
      <c r="D39" s="137" t="str">
        <f>START!$F$11</f>
        <v>Deadlift</v>
      </c>
      <c r="E39" s="137">
        <f>$G$5</f>
        <v>8</v>
      </c>
      <c r="F39" s="137">
        <f>MROUND($C$6*$H$5,$C$9)</f>
        <v>85</v>
      </c>
      <c r="G39" s="137">
        <f>$I$5</f>
        <v>8</v>
      </c>
      <c r="H39" s="137">
        <f>MROUND($C$6*$J$5,$C$9)</f>
        <v>90</v>
      </c>
      <c r="I39" s="151" t="str">
        <f>$K$5</f>
        <v>8+</v>
      </c>
      <c r="J39" s="137">
        <f>MROUND($C$6*$L$5,$C$9)</f>
        <v>100</v>
      </c>
      <c r="K39" s="48"/>
      <c r="L39" s="48"/>
      <c r="M39" s="48"/>
      <c r="N39" s="48"/>
      <c r="O39" s="48"/>
      <c r="P39" s="48"/>
      <c r="Q39" s="331" t="s">
        <v>11</v>
      </c>
      <c r="R39" s="332"/>
      <c r="S39" s="321" t="str">
        <f>IFERROR($J$39/VLOOKUP($I$39,Config!$C:$G,5,FALSE),"?")</f>
        <v>?</v>
      </c>
      <c r="T39" s="322"/>
      <c r="U39" s="13"/>
      <c r="V39" s="1"/>
    </row>
    <row r="40" spans="1:22" ht="18.75" customHeight="1" thickBot="1" x14ac:dyDescent="0.3">
      <c r="A40" s="13"/>
      <c r="B40" s="367"/>
      <c r="C40" s="298"/>
      <c r="D40" s="250" t="str">
        <f>START!$C$24</f>
        <v>Barbell Shrugs</v>
      </c>
      <c r="E40" s="250">
        <v>8</v>
      </c>
      <c r="F40" s="44"/>
      <c r="G40" s="250">
        <v>8</v>
      </c>
      <c r="H40" s="44"/>
      <c r="I40" s="250">
        <v>8</v>
      </c>
      <c r="J40" s="44"/>
      <c r="K40" s="43"/>
      <c r="L40" s="43"/>
      <c r="M40" s="43"/>
      <c r="N40" s="43"/>
      <c r="O40" s="43"/>
      <c r="P40" s="43"/>
      <c r="Q40" s="333"/>
      <c r="R40" s="334"/>
      <c r="S40" s="323"/>
      <c r="T40" s="324"/>
      <c r="U40" s="13"/>
      <c r="V40" s="1"/>
    </row>
    <row r="41" spans="1:22" ht="18.75" customHeight="1" x14ac:dyDescent="0.25">
      <c r="A41" s="13"/>
      <c r="B41" s="367"/>
      <c r="C41" s="298"/>
      <c r="D41" s="250" t="str">
        <f>START!$C$18</f>
        <v>Pull-Ups</v>
      </c>
      <c r="E41" s="250">
        <v>10</v>
      </c>
      <c r="F41" s="44"/>
      <c r="G41" s="148" t="s">
        <v>19</v>
      </c>
      <c r="H41" s="44"/>
      <c r="I41" s="43"/>
      <c r="J41" s="43"/>
      <c r="K41" s="43"/>
      <c r="L41" s="43"/>
      <c r="M41" s="43"/>
      <c r="N41" s="43"/>
      <c r="O41" s="43"/>
      <c r="P41" s="43"/>
      <c r="Q41" s="316" t="s">
        <v>24</v>
      </c>
      <c r="R41" s="315"/>
      <c r="S41" s="315"/>
      <c r="T41" s="51" t="str">
        <f>IFERROR(+G42+E42+E41+G41,"?")</f>
        <v>?</v>
      </c>
      <c r="U41" s="13"/>
      <c r="V41" s="1"/>
    </row>
    <row r="42" spans="1:22" ht="18.75" customHeight="1" x14ac:dyDescent="0.25">
      <c r="A42" s="13"/>
      <c r="B42" s="367"/>
      <c r="C42" s="298"/>
      <c r="D42" s="250" t="str">
        <f>START!$C$20</f>
        <v>T-Bar Rows</v>
      </c>
      <c r="E42" s="250">
        <v>10</v>
      </c>
      <c r="F42" s="44"/>
      <c r="G42" s="148" t="s">
        <v>19</v>
      </c>
      <c r="H42" s="44"/>
      <c r="I42" s="43"/>
      <c r="J42" s="43"/>
      <c r="K42" s="43"/>
      <c r="L42" s="43"/>
      <c r="M42" s="43"/>
      <c r="N42" s="43"/>
      <c r="O42" s="43"/>
      <c r="P42" s="43"/>
      <c r="Q42" s="314" t="s">
        <v>26</v>
      </c>
      <c r="R42" s="315"/>
      <c r="S42" s="315"/>
      <c r="T42" s="51">
        <f>IFERROR(E40+G40+I40,"?")</f>
        <v>24</v>
      </c>
      <c r="U42" s="13"/>
      <c r="V42" s="1"/>
    </row>
    <row r="43" spans="1:22" ht="18.75" customHeight="1" thickBot="1" x14ac:dyDescent="0.3">
      <c r="A43" s="13"/>
      <c r="B43" s="367"/>
      <c r="C43" s="299"/>
      <c r="D43" s="243" t="str">
        <f>START!$C$22</f>
        <v>Preacher Curls</v>
      </c>
      <c r="E43" s="243">
        <v>12</v>
      </c>
      <c r="F43" s="52"/>
      <c r="G43" s="243">
        <v>12</v>
      </c>
      <c r="H43" s="52"/>
      <c r="I43" s="243">
        <v>12</v>
      </c>
      <c r="J43" s="52"/>
      <c r="K43" s="149" t="s">
        <v>21</v>
      </c>
      <c r="L43" s="52"/>
      <c r="M43" s="53"/>
      <c r="N43" s="53"/>
      <c r="O43" s="53"/>
      <c r="P43" s="53"/>
      <c r="Q43" s="293" t="s">
        <v>27</v>
      </c>
      <c r="R43" s="294"/>
      <c r="S43" s="294"/>
      <c r="T43" s="54" t="str">
        <f>IFERROR(E43+G43+I43+K43,"?")</f>
        <v>?</v>
      </c>
      <c r="U43" s="13"/>
      <c r="V43" s="1"/>
    </row>
    <row r="44" spans="1:22" ht="18.75" customHeight="1" x14ac:dyDescent="0.25">
      <c r="A44" s="13"/>
      <c r="B44" s="367"/>
      <c r="C44" s="290" t="s">
        <v>94</v>
      </c>
      <c r="D44" s="251" t="str">
        <f>D27</f>
        <v>Squat</v>
      </c>
      <c r="E44" s="251">
        <f>$G$4</f>
        <v>10</v>
      </c>
      <c r="F44" s="251">
        <f>MROUND($C$5*$H$4,$C$9)</f>
        <v>75</v>
      </c>
      <c r="G44" s="251">
        <f>$I$4</f>
        <v>10</v>
      </c>
      <c r="H44" s="251">
        <f>MROUND($C$5*$J$4,$C$9)</f>
        <v>75</v>
      </c>
      <c r="I44" s="251">
        <f>$K$4</f>
        <v>10</v>
      </c>
      <c r="J44" s="251">
        <f>MROUND($C$5*$L$4,$C$9)</f>
        <v>75</v>
      </c>
      <c r="K44" s="48"/>
      <c r="L44" s="48"/>
      <c r="M44" s="48"/>
      <c r="N44" s="48"/>
      <c r="O44" s="48"/>
      <c r="P44" s="48"/>
      <c r="Q44" s="336"/>
      <c r="R44" s="337"/>
      <c r="S44" s="337"/>
      <c r="T44" s="129"/>
      <c r="U44" s="13"/>
      <c r="V44" s="1"/>
    </row>
    <row r="45" spans="1:22" ht="18.75" customHeight="1" x14ac:dyDescent="0.25">
      <c r="A45" s="13"/>
      <c r="B45" s="367"/>
      <c r="C45" s="291"/>
      <c r="D45" s="247" t="str">
        <f>START!$C$29</f>
        <v>Stiff-Leg Deadlifts</v>
      </c>
      <c r="E45" s="247">
        <v>10</v>
      </c>
      <c r="F45" s="44"/>
      <c r="G45" s="247">
        <v>10</v>
      </c>
      <c r="H45" s="44"/>
      <c r="I45" s="148" t="s">
        <v>19</v>
      </c>
      <c r="J45" s="44"/>
      <c r="K45" s="43"/>
      <c r="L45" s="43"/>
      <c r="M45" s="43"/>
      <c r="N45" s="43"/>
      <c r="O45" s="43"/>
      <c r="P45" s="43"/>
      <c r="Q45" s="310" t="s">
        <v>28</v>
      </c>
      <c r="R45" s="311"/>
      <c r="S45" s="311"/>
      <c r="T45" s="117" t="str">
        <f>IFERROR(G46+I46+K46+E44+G44+I44+E46,"?")</f>
        <v>?</v>
      </c>
      <c r="U45" s="13"/>
      <c r="V45" s="1"/>
    </row>
    <row r="46" spans="1:22" ht="18.75" customHeight="1" x14ac:dyDescent="0.25">
      <c r="A46" s="13"/>
      <c r="B46" s="367"/>
      <c r="C46" s="291"/>
      <c r="D46" s="247" t="str">
        <f>START!$C$27</f>
        <v>Leg Extensions</v>
      </c>
      <c r="E46" s="247">
        <v>12</v>
      </c>
      <c r="F46" s="44"/>
      <c r="G46" s="247">
        <v>12</v>
      </c>
      <c r="H46" s="44"/>
      <c r="I46" s="247">
        <v>12</v>
      </c>
      <c r="J46" s="44"/>
      <c r="K46" s="148" t="s">
        <v>21</v>
      </c>
      <c r="L46" s="44"/>
      <c r="M46" s="43"/>
      <c r="N46" s="43"/>
      <c r="O46" s="43"/>
      <c r="P46" s="43"/>
      <c r="Q46" s="310" t="s">
        <v>29</v>
      </c>
      <c r="R46" s="311"/>
      <c r="S46" s="311"/>
      <c r="T46" s="117" t="str">
        <f>IFERROR(E47+G47+I47+K47+E45+G45+I45+K45,"?")</f>
        <v>?</v>
      </c>
      <c r="U46" s="13"/>
      <c r="V46" s="1"/>
    </row>
    <row r="47" spans="1:22" ht="18.75" customHeight="1" x14ac:dyDescent="0.25">
      <c r="A47" s="13"/>
      <c r="B47" s="367"/>
      <c r="C47" s="291"/>
      <c r="D47" s="247" t="str">
        <f>START!$C$28</f>
        <v>Lying Leg Curls</v>
      </c>
      <c r="E47" s="247">
        <v>12</v>
      </c>
      <c r="F47" s="44"/>
      <c r="G47" s="247">
        <v>12</v>
      </c>
      <c r="H47" s="44"/>
      <c r="I47" s="247">
        <v>12</v>
      </c>
      <c r="J47" s="45"/>
      <c r="K47" s="148" t="s">
        <v>21</v>
      </c>
      <c r="L47" s="45"/>
      <c r="M47" s="43"/>
      <c r="N47" s="43"/>
      <c r="O47" s="43"/>
      <c r="P47" s="43"/>
      <c r="Q47" s="310" t="s">
        <v>30</v>
      </c>
      <c r="R47" s="311"/>
      <c r="S47" s="311"/>
      <c r="T47" s="117" t="str">
        <f>IFERROR(E48+G48+I48+K48,"?")</f>
        <v>?</v>
      </c>
      <c r="U47" s="13"/>
      <c r="V47" s="1"/>
    </row>
    <row r="48" spans="1:22" ht="18.75" customHeight="1" thickBot="1" x14ac:dyDescent="0.3">
      <c r="A48" s="13"/>
      <c r="B48" s="367"/>
      <c r="C48" s="292"/>
      <c r="D48" s="249" t="str">
        <f>START!$C$30</f>
        <v>Standing Calve Raises</v>
      </c>
      <c r="E48" s="249">
        <v>12</v>
      </c>
      <c r="F48" s="55"/>
      <c r="G48" s="249">
        <v>12</v>
      </c>
      <c r="H48" s="55"/>
      <c r="I48" s="249">
        <v>12</v>
      </c>
      <c r="J48" s="55"/>
      <c r="K48" s="149" t="s">
        <v>21</v>
      </c>
      <c r="L48" s="55"/>
      <c r="M48" s="53"/>
      <c r="N48" s="53"/>
      <c r="O48" s="53"/>
      <c r="P48" s="53"/>
      <c r="Q48" s="248"/>
      <c r="R48" s="249"/>
      <c r="S48" s="249"/>
      <c r="T48" s="118"/>
      <c r="U48" s="13"/>
      <c r="V48" s="1"/>
    </row>
    <row r="49" spans="1:22" ht="18.75" customHeight="1" x14ac:dyDescent="0.25">
      <c r="A49" s="13"/>
      <c r="B49" s="367"/>
      <c r="C49" s="344" t="s">
        <v>31</v>
      </c>
      <c r="D49" s="345"/>
      <c r="E49" s="345"/>
      <c r="F49" s="345"/>
      <c r="G49" s="345"/>
      <c r="H49" s="345"/>
      <c r="I49" s="345"/>
      <c r="J49" s="345"/>
      <c r="K49" s="345"/>
      <c r="L49" s="345"/>
      <c r="M49" s="345"/>
      <c r="N49" s="345"/>
      <c r="O49" s="345"/>
      <c r="P49" s="345"/>
      <c r="Q49" s="345"/>
      <c r="R49" s="345"/>
      <c r="S49" s="345"/>
      <c r="T49" s="346"/>
      <c r="U49" s="13"/>
      <c r="V49" s="1"/>
    </row>
    <row r="50" spans="1:22" ht="18.75" customHeight="1" thickBot="1" x14ac:dyDescent="0.3">
      <c r="A50" s="13"/>
      <c r="B50" s="368"/>
      <c r="C50" s="341"/>
      <c r="D50" s="342"/>
      <c r="E50" s="342"/>
      <c r="F50" s="342"/>
      <c r="G50" s="342"/>
      <c r="H50" s="342"/>
      <c r="I50" s="342"/>
      <c r="J50" s="342"/>
      <c r="K50" s="342"/>
      <c r="L50" s="342"/>
      <c r="M50" s="342"/>
      <c r="N50" s="342"/>
      <c r="O50" s="342"/>
      <c r="P50" s="342"/>
      <c r="Q50" s="342"/>
      <c r="R50" s="342"/>
      <c r="S50" s="342"/>
      <c r="T50" s="343"/>
      <c r="U50" s="13"/>
      <c r="V50" s="1"/>
    </row>
    <row r="51" spans="1:22" ht="18.75" customHeight="1" thickBot="1" x14ac:dyDescent="0.35">
      <c r="A51" s="13"/>
      <c r="B51" s="56" t="s">
        <v>114</v>
      </c>
      <c r="C51" s="246" t="s">
        <v>15</v>
      </c>
      <c r="D51" s="246" t="s">
        <v>16</v>
      </c>
      <c r="E51" s="309" t="s">
        <v>0</v>
      </c>
      <c r="F51" s="309"/>
      <c r="G51" s="309" t="s">
        <v>1</v>
      </c>
      <c r="H51" s="309"/>
      <c r="I51" s="309" t="s">
        <v>2</v>
      </c>
      <c r="J51" s="309"/>
      <c r="K51" s="309" t="s">
        <v>3</v>
      </c>
      <c r="L51" s="309"/>
      <c r="M51" s="309" t="s">
        <v>4</v>
      </c>
      <c r="N51" s="309"/>
      <c r="O51" s="309" t="s">
        <v>5</v>
      </c>
      <c r="P51" s="309"/>
      <c r="Q51" s="309"/>
      <c r="R51" s="309"/>
      <c r="S51" s="309"/>
      <c r="T51" s="335"/>
      <c r="U51" s="13"/>
      <c r="V51" s="1"/>
    </row>
    <row r="52" spans="1:22" ht="18.75" customHeight="1" x14ac:dyDescent="0.25">
      <c r="A52" s="13"/>
      <c r="B52" s="306" t="s">
        <v>116</v>
      </c>
      <c r="C52" s="347" t="s">
        <v>92</v>
      </c>
      <c r="D52" s="253" t="str">
        <f t="shared" ref="D52:D57" si="1">D16</f>
        <v>Bench Press</v>
      </c>
      <c r="E52" s="253">
        <f>$G$7</f>
        <v>6</v>
      </c>
      <c r="F52" s="253">
        <f>MROUND($C$4*$H$7,$C$9)</f>
        <v>75</v>
      </c>
      <c r="G52" s="253">
        <f>$I$7</f>
        <v>6</v>
      </c>
      <c r="H52" s="253">
        <f>MROUND($C$4*$J$7,$C$9)</f>
        <v>75</v>
      </c>
      <c r="I52" s="253">
        <f>$K$7</f>
        <v>6</v>
      </c>
      <c r="J52" s="253">
        <f>MROUND($C$4*$L$7,$C$9)</f>
        <v>80</v>
      </c>
      <c r="K52" s="253">
        <f>$M$7</f>
        <v>6</v>
      </c>
      <c r="L52" s="253">
        <f>MROUND($C$4*$N$7,$C$9)</f>
        <v>80</v>
      </c>
      <c r="M52" s="48"/>
      <c r="N52" s="48"/>
      <c r="O52" s="48"/>
      <c r="P52" s="48"/>
      <c r="Q52" s="120"/>
      <c r="R52" s="121"/>
      <c r="S52" s="121"/>
      <c r="T52" s="122"/>
      <c r="U52" s="13"/>
      <c r="V52" s="1"/>
    </row>
    <row r="53" spans="1:22" ht="18.75" customHeight="1" x14ac:dyDescent="0.25">
      <c r="A53" s="13"/>
      <c r="B53" s="307"/>
      <c r="C53" s="348"/>
      <c r="D53" s="245" t="str">
        <f t="shared" si="1"/>
        <v>Seated OHP</v>
      </c>
      <c r="E53" s="245">
        <f>$G$8</f>
        <v>10</v>
      </c>
      <c r="F53" s="245">
        <f>MROUND($C$7*$H$8,$C$9)</f>
        <v>40</v>
      </c>
      <c r="G53" s="245">
        <f>$I$8</f>
        <v>10</v>
      </c>
      <c r="H53" s="245">
        <f>MROUND($C$7*$J$8,$C$9)</f>
        <v>40</v>
      </c>
      <c r="I53" s="245">
        <f>$K$8</f>
        <v>10</v>
      </c>
      <c r="J53" s="245">
        <f>MROUND($C$7*$L$8,$C$9)</f>
        <v>40</v>
      </c>
      <c r="K53" s="43"/>
      <c r="L53" s="43"/>
      <c r="M53" s="43"/>
      <c r="N53" s="43"/>
      <c r="O53" s="43"/>
      <c r="P53" s="43"/>
      <c r="Q53" s="123"/>
      <c r="R53" s="124"/>
      <c r="S53" s="124"/>
      <c r="T53" s="125"/>
      <c r="U53" s="13"/>
      <c r="V53" s="1"/>
    </row>
    <row r="54" spans="1:22" ht="18.75" customHeight="1" x14ac:dyDescent="0.25">
      <c r="A54" s="13"/>
      <c r="B54" s="307"/>
      <c r="C54" s="348"/>
      <c r="D54" s="245" t="str">
        <f t="shared" si="1"/>
        <v>Dumbbell Bench Press</v>
      </c>
      <c r="E54" s="245">
        <v>8</v>
      </c>
      <c r="F54" s="44"/>
      <c r="G54" s="245">
        <v>8</v>
      </c>
      <c r="H54" s="44"/>
      <c r="I54" s="245">
        <v>8</v>
      </c>
      <c r="J54" s="44"/>
      <c r="K54" s="245">
        <v>8</v>
      </c>
      <c r="L54" s="44"/>
      <c r="M54" s="43"/>
      <c r="N54" s="43"/>
      <c r="O54" s="43"/>
      <c r="P54" s="43"/>
      <c r="Q54" s="126"/>
      <c r="R54" s="127"/>
      <c r="S54" s="127"/>
      <c r="T54" s="256"/>
      <c r="U54" s="13"/>
      <c r="V54" s="1"/>
    </row>
    <row r="55" spans="1:22" ht="18.75" customHeight="1" x14ac:dyDescent="0.25">
      <c r="A55" s="13"/>
      <c r="B55" s="307"/>
      <c r="C55" s="348"/>
      <c r="D55" s="245" t="str">
        <f t="shared" si="1"/>
        <v>Lateral Cable Raise</v>
      </c>
      <c r="E55" s="245">
        <v>10</v>
      </c>
      <c r="F55" s="44"/>
      <c r="G55" s="245">
        <v>10</v>
      </c>
      <c r="H55" s="44"/>
      <c r="I55" s="148" t="s">
        <v>19</v>
      </c>
      <c r="J55" s="44"/>
      <c r="K55" s="43"/>
      <c r="L55" s="43"/>
      <c r="M55" s="43"/>
      <c r="N55" s="43"/>
      <c r="O55" s="43"/>
      <c r="P55" s="43"/>
      <c r="Q55" s="295" t="s">
        <v>18</v>
      </c>
      <c r="R55" s="296"/>
      <c r="S55" s="296"/>
      <c r="T55" s="256">
        <f>IFERROR(E52+G52+I52+E54+G54+I54+K54,"?")</f>
        <v>50</v>
      </c>
      <c r="U55" s="13"/>
      <c r="V55" s="1"/>
    </row>
    <row r="56" spans="1:22" ht="18.75" customHeight="1" x14ac:dyDescent="0.25">
      <c r="A56" s="13"/>
      <c r="B56" s="307"/>
      <c r="C56" s="348"/>
      <c r="D56" s="245" t="str">
        <f t="shared" si="1"/>
        <v>Cable Rear Lateral Raise</v>
      </c>
      <c r="E56" s="245">
        <v>12</v>
      </c>
      <c r="F56" s="45"/>
      <c r="G56" s="245">
        <v>12</v>
      </c>
      <c r="H56" s="45"/>
      <c r="I56" s="148" t="s">
        <v>21</v>
      </c>
      <c r="J56" s="45"/>
      <c r="K56" s="43"/>
      <c r="L56" s="43"/>
      <c r="M56" s="43"/>
      <c r="N56" s="43"/>
      <c r="O56" s="43"/>
      <c r="P56" s="43"/>
      <c r="Q56" s="295" t="s">
        <v>20</v>
      </c>
      <c r="R56" s="296"/>
      <c r="S56" s="296"/>
      <c r="T56" s="256" t="str">
        <f>IFERROR(E53+G53+I53+E55+G55+I55+E56+G56+I56,"?")</f>
        <v>?</v>
      </c>
      <c r="U56" s="13"/>
      <c r="V56" s="1"/>
    </row>
    <row r="57" spans="1:22" ht="18.75" customHeight="1" thickBot="1" x14ac:dyDescent="0.3">
      <c r="A57" s="13"/>
      <c r="B57" s="307"/>
      <c r="C57" s="349"/>
      <c r="D57" s="252" t="str">
        <f t="shared" si="1"/>
        <v>Cable Tricep Extensions</v>
      </c>
      <c r="E57" s="252">
        <v>12</v>
      </c>
      <c r="F57" s="55"/>
      <c r="G57" s="252">
        <v>12</v>
      </c>
      <c r="H57" s="55"/>
      <c r="I57" s="252">
        <v>12</v>
      </c>
      <c r="J57" s="55"/>
      <c r="K57" s="149" t="s">
        <v>21</v>
      </c>
      <c r="L57" s="55"/>
      <c r="M57" s="53"/>
      <c r="N57" s="53"/>
      <c r="O57" s="53"/>
      <c r="P57" s="53"/>
      <c r="Q57" s="354" t="s">
        <v>22</v>
      </c>
      <c r="R57" s="355"/>
      <c r="S57" s="355"/>
      <c r="T57" s="115" t="str">
        <f>IFERROR(E57+G57+I57+K57,"?")</f>
        <v>?</v>
      </c>
      <c r="U57" s="13"/>
      <c r="V57" s="1"/>
    </row>
    <row r="58" spans="1:22" ht="18.75" customHeight="1" x14ac:dyDescent="0.25">
      <c r="A58" s="13"/>
      <c r="B58" s="307"/>
      <c r="C58" s="297" t="s">
        <v>190</v>
      </c>
      <c r="D58" s="98" t="s">
        <v>23</v>
      </c>
      <c r="E58" s="137">
        <v>10</v>
      </c>
      <c r="F58" s="47"/>
      <c r="G58" s="137">
        <v>10</v>
      </c>
      <c r="H58" s="47"/>
      <c r="I58" s="137">
        <v>10</v>
      </c>
      <c r="J58" s="47"/>
      <c r="K58" s="48"/>
      <c r="L58" s="48"/>
      <c r="M58" s="48"/>
      <c r="N58" s="48"/>
      <c r="O58" s="48"/>
      <c r="P58" s="48"/>
      <c r="Q58" s="136"/>
      <c r="R58" s="137"/>
      <c r="S58" s="137"/>
      <c r="T58" s="49"/>
      <c r="U58" s="13"/>
      <c r="V58" s="1"/>
    </row>
    <row r="59" spans="1:22" ht="18.75" customHeight="1" x14ac:dyDescent="0.25">
      <c r="A59" s="13"/>
      <c r="B59" s="307"/>
      <c r="C59" s="298"/>
      <c r="D59" s="250" t="str">
        <f>START!$C$19</f>
        <v>Lat Pulldowns</v>
      </c>
      <c r="E59" s="250">
        <v>12</v>
      </c>
      <c r="F59" s="50"/>
      <c r="G59" s="250">
        <v>12</v>
      </c>
      <c r="H59" s="50"/>
      <c r="I59" s="250">
        <v>12</v>
      </c>
      <c r="J59" s="50"/>
      <c r="K59" s="148" t="s">
        <v>21</v>
      </c>
      <c r="L59" s="50"/>
      <c r="M59" s="43"/>
      <c r="N59" s="43"/>
      <c r="O59" s="43"/>
      <c r="P59" s="43"/>
      <c r="Q59" s="314" t="s">
        <v>24</v>
      </c>
      <c r="R59" s="315"/>
      <c r="S59" s="315"/>
      <c r="T59" s="51" t="str">
        <f>IFERROR(G59+I59+K59+E59+E60+G60+I60+K60,"?")</f>
        <v>?</v>
      </c>
      <c r="U59" s="13"/>
      <c r="V59" s="1"/>
    </row>
    <row r="60" spans="1:22" ht="18.75" customHeight="1" x14ac:dyDescent="0.25">
      <c r="A60" s="13"/>
      <c r="B60" s="307"/>
      <c r="C60" s="298"/>
      <c r="D60" s="250" t="str">
        <f>START!$C$21</f>
        <v>Machine Rows</v>
      </c>
      <c r="E60" s="250">
        <v>12</v>
      </c>
      <c r="F60" s="50"/>
      <c r="G60" s="250">
        <v>12</v>
      </c>
      <c r="H60" s="50"/>
      <c r="I60" s="250">
        <v>12</v>
      </c>
      <c r="J60" s="50"/>
      <c r="K60" s="148" t="s">
        <v>21</v>
      </c>
      <c r="L60" s="50"/>
      <c r="M60" s="43"/>
      <c r="N60" s="43"/>
      <c r="O60" s="43"/>
      <c r="P60" s="43"/>
      <c r="Q60" s="314" t="s">
        <v>25</v>
      </c>
      <c r="R60" s="315"/>
      <c r="S60" s="315"/>
      <c r="T60" s="51">
        <f>IFERROR(G58+I58+K58+E58,"?")</f>
        <v>30</v>
      </c>
      <c r="U60" s="13"/>
      <c r="V60" s="1"/>
    </row>
    <row r="61" spans="1:22" ht="18.75" customHeight="1" x14ac:dyDescent="0.25">
      <c r="A61" s="13"/>
      <c r="B61" s="307"/>
      <c r="C61" s="298"/>
      <c r="D61" s="250" t="str">
        <f>START!$C$25</f>
        <v>Dumbbell Shrugs</v>
      </c>
      <c r="E61" s="250">
        <v>12</v>
      </c>
      <c r="F61" s="50"/>
      <c r="G61" s="250">
        <v>12</v>
      </c>
      <c r="H61" s="50"/>
      <c r="I61" s="250">
        <v>12</v>
      </c>
      <c r="J61" s="50"/>
      <c r="K61" s="148" t="s">
        <v>21</v>
      </c>
      <c r="L61" s="50"/>
      <c r="M61" s="43"/>
      <c r="N61" s="43"/>
      <c r="O61" s="43"/>
      <c r="P61" s="43"/>
      <c r="Q61" s="314" t="s">
        <v>26</v>
      </c>
      <c r="R61" s="315"/>
      <c r="S61" s="315"/>
      <c r="T61" s="51" t="str">
        <f>IFERROR(E61+G61+I61+K61,"?")</f>
        <v>?</v>
      </c>
      <c r="U61" s="13"/>
      <c r="V61" s="1"/>
    </row>
    <row r="62" spans="1:22" ht="18.75" customHeight="1" thickBot="1" x14ac:dyDescent="0.3">
      <c r="A62" s="13"/>
      <c r="B62" s="307"/>
      <c r="C62" s="299"/>
      <c r="D62" s="243" t="str">
        <f>START!$C$23</f>
        <v>Dumbbell Curls</v>
      </c>
      <c r="E62" s="243">
        <v>12</v>
      </c>
      <c r="F62" s="52"/>
      <c r="G62" s="243">
        <v>12</v>
      </c>
      <c r="H62" s="52"/>
      <c r="I62" s="243">
        <v>12</v>
      </c>
      <c r="J62" s="52"/>
      <c r="K62" s="149" t="s">
        <v>21</v>
      </c>
      <c r="L62" s="52"/>
      <c r="M62" s="53"/>
      <c r="N62" s="53"/>
      <c r="O62" s="53"/>
      <c r="P62" s="53"/>
      <c r="Q62" s="293" t="s">
        <v>27</v>
      </c>
      <c r="R62" s="294"/>
      <c r="S62" s="294"/>
      <c r="T62" s="54" t="str">
        <f>IFERROR(E62+G62+I62+K62,"?")</f>
        <v>?</v>
      </c>
      <c r="U62" s="13"/>
      <c r="V62" s="1"/>
    </row>
    <row r="63" spans="1:22" ht="18.75" customHeight="1" x14ac:dyDescent="0.25">
      <c r="A63" s="13"/>
      <c r="B63" s="307"/>
      <c r="C63" s="290" t="s">
        <v>93</v>
      </c>
      <c r="D63" s="251" t="str">
        <f>D27</f>
        <v>Squat</v>
      </c>
      <c r="E63" s="251">
        <f>$G$7</f>
        <v>6</v>
      </c>
      <c r="F63" s="251">
        <f>MROUND($C$5*$H$7,$C$9)</f>
        <v>95</v>
      </c>
      <c r="G63" s="251">
        <f>$I$7</f>
        <v>6</v>
      </c>
      <c r="H63" s="251">
        <f>MROUND($C$5*$J$7,$C$9)</f>
        <v>95</v>
      </c>
      <c r="I63" s="251">
        <f>$K$7</f>
        <v>6</v>
      </c>
      <c r="J63" s="251">
        <f>MROUND($C$5*$L$7,$C$9)</f>
        <v>100</v>
      </c>
      <c r="K63" s="251">
        <f>$M$7</f>
        <v>6</v>
      </c>
      <c r="L63" s="251">
        <f>MROUND($C$5*$N$7,$C$9)</f>
        <v>100</v>
      </c>
      <c r="M63" s="48"/>
      <c r="N63" s="48"/>
      <c r="O63" s="48"/>
      <c r="P63" s="48"/>
      <c r="Q63" s="130"/>
      <c r="R63" s="131"/>
      <c r="S63" s="131"/>
      <c r="T63" s="132"/>
      <c r="U63" s="13"/>
      <c r="V63" s="1"/>
    </row>
    <row r="64" spans="1:22" ht="18.75" customHeight="1" x14ac:dyDescent="0.25">
      <c r="A64" s="13"/>
      <c r="B64" s="307"/>
      <c r="C64" s="392"/>
      <c r="D64" s="247" t="str">
        <f>START!$C$26</f>
        <v>Leg Press</v>
      </c>
      <c r="E64" s="247">
        <v>10</v>
      </c>
      <c r="F64" s="44"/>
      <c r="G64" s="247">
        <v>10</v>
      </c>
      <c r="H64" s="44"/>
      <c r="I64" s="148" t="s">
        <v>19</v>
      </c>
      <c r="J64" s="44"/>
      <c r="K64" s="43"/>
      <c r="L64" s="43"/>
      <c r="M64" s="43"/>
      <c r="N64" s="43"/>
      <c r="O64" s="43"/>
      <c r="P64" s="43"/>
      <c r="Q64" s="310" t="s">
        <v>28</v>
      </c>
      <c r="R64" s="311"/>
      <c r="S64" s="311"/>
      <c r="T64" s="117" t="str">
        <f>IFERROR(E63+G63+I63=K63+E64+G64+I64,"?")</f>
        <v>?</v>
      </c>
      <c r="U64" s="13"/>
      <c r="V64" s="1"/>
    </row>
    <row r="65" spans="1:22" ht="18.75" customHeight="1" x14ac:dyDescent="0.25">
      <c r="A65" s="13"/>
      <c r="B65" s="307"/>
      <c r="C65" s="392"/>
      <c r="D65" s="247" t="str">
        <f>START!$C$28</f>
        <v>Lying Leg Curls</v>
      </c>
      <c r="E65" s="247">
        <v>12</v>
      </c>
      <c r="F65" s="44"/>
      <c r="G65" s="247">
        <v>12</v>
      </c>
      <c r="H65" s="44"/>
      <c r="I65" s="247">
        <v>12</v>
      </c>
      <c r="J65" s="44"/>
      <c r="K65" s="148" t="s">
        <v>21</v>
      </c>
      <c r="L65" s="44"/>
      <c r="M65" s="43"/>
      <c r="N65" s="43"/>
      <c r="O65" s="43"/>
      <c r="P65" s="43"/>
      <c r="Q65" s="310" t="s">
        <v>29</v>
      </c>
      <c r="R65" s="311"/>
      <c r="S65" s="311"/>
      <c r="T65" s="117" t="str">
        <f>IFERROR(E65+G65+I65+K65,"?")</f>
        <v>?</v>
      </c>
      <c r="U65" s="13"/>
      <c r="V65" s="1"/>
    </row>
    <row r="66" spans="1:22" ht="18.75" customHeight="1" x14ac:dyDescent="0.25">
      <c r="A66" s="13"/>
      <c r="B66" s="307"/>
      <c r="C66" s="392"/>
      <c r="D66" s="247" t="str">
        <f>START!$C$30</f>
        <v>Standing Calve Raises</v>
      </c>
      <c r="E66" s="247">
        <v>12</v>
      </c>
      <c r="F66" s="44"/>
      <c r="G66" s="247">
        <v>12</v>
      </c>
      <c r="H66" s="44"/>
      <c r="I66" s="247">
        <v>12</v>
      </c>
      <c r="J66" s="44"/>
      <c r="K66" s="148" t="s">
        <v>21</v>
      </c>
      <c r="L66" s="44"/>
      <c r="M66" s="43"/>
      <c r="N66" s="43"/>
      <c r="O66" s="43"/>
      <c r="P66" s="43"/>
      <c r="Q66" s="310" t="s">
        <v>30</v>
      </c>
      <c r="R66" s="311"/>
      <c r="S66" s="311"/>
      <c r="T66" s="117" t="str">
        <f>IFERROR(E66+G66+I66+K66,"?")</f>
        <v>?</v>
      </c>
      <c r="U66" s="13"/>
      <c r="V66" s="1"/>
    </row>
    <row r="67" spans="1:22" ht="18.75" customHeight="1" thickBot="1" x14ac:dyDescent="0.3">
      <c r="A67" s="13"/>
      <c r="B67" s="307"/>
      <c r="C67" s="393"/>
      <c r="D67" s="249"/>
      <c r="E67" s="249"/>
      <c r="F67" s="249"/>
      <c r="G67" s="249"/>
      <c r="H67" s="249"/>
      <c r="I67" s="249"/>
      <c r="J67" s="249"/>
      <c r="K67" s="249"/>
      <c r="L67" s="249"/>
      <c r="M67" s="53"/>
      <c r="N67" s="53"/>
      <c r="O67" s="53"/>
      <c r="P67" s="53"/>
      <c r="Q67" s="312"/>
      <c r="R67" s="313"/>
      <c r="S67" s="313"/>
      <c r="T67" s="118"/>
      <c r="U67" s="13"/>
      <c r="V67" s="1"/>
    </row>
    <row r="68" spans="1:22" ht="18.75" customHeight="1" x14ac:dyDescent="0.25">
      <c r="A68" s="13"/>
      <c r="B68" s="307"/>
      <c r="C68" s="344" t="s">
        <v>31</v>
      </c>
      <c r="D68" s="345"/>
      <c r="E68" s="345"/>
      <c r="F68" s="345"/>
      <c r="G68" s="345"/>
      <c r="H68" s="345"/>
      <c r="I68" s="345"/>
      <c r="J68" s="345"/>
      <c r="K68" s="345"/>
      <c r="L68" s="345"/>
      <c r="M68" s="345"/>
      <c r="N68" s="345"/>
      <c r="O68" s="345"/>
      <c r="P68" s="345"/>
      <c r="Q68" s="345"/>
      <c r="R68" s="345"/>
      <c r="S68" s="345"/>
      <c r="T68" s="346"/>
      <c r="U68" s="13"/>
      <c r="V68" s="1"/>
    </row>
    <row r="69" spans="1:22" ht="18.75" customHeight="1" thickBot="1" x14ac:dyDescent="0.3">
      <c r="A69" s="13"/>
      <c r="B69" s="307"/>
      <c r="C69" s="341"/>
      <c r="D69" s="342"/>
      <c r="E69" s="342"/>
      <c r="F69" s="342"/>
      <c r="G69" s="342"/>
      <c r="H69" s="342"/>
      <c r="I69" s="342"/>
      <c r="J69" s="342"/>
      <c r="K69" s="342"/>
      <c r="L69" s="342"/>
      <c r="M69" s="342"/>
      <c r="N69" s="342"/>
      <c r="O69" s="342"/>
      <c r="P69" s="342"/>
      <c r="Q69" s="342"/>
      <c r="R69" s="342"/>
      <c r="S69" s="342"/>
      <c r="T69" s="343"/>
      <c r="U69" s="13"/>
      <c r="V69" s="1"/>
    </row>
    <row r="70" spans="1:22" ht="18.75" customHeight="1" x14ac:dyDescent="0.25">
      <c r="A70" s="13"/>
      <c r="B70" s="307"/>
      <c r="C70" s="347" t="s">
        <v>32</v>
      </c>
      <c r="D70" s="253" t="str">
        <f>D17</f>
        <v>Seated OHP</v>
      </c>
      <c r="E70" s="253">
        <f>$G$7</f>
        <v>6</v>
      </c>
      <c r="F70" s="253">
        <f>MROUND($C$7*$H$7,$C$9)</f>
        <v>45</v>
      </c>
      <c r="G70" s="253">
        <f>$I$7</f>
        <v>6</v>
      </c>
      <c r="H70" s="253">
        <f>MROUND($C$7*$J$7,$C$9)</f>
        <v>45</v>
      </c>
      <c r="I70" s="253">
        <f>$K$7</f>
        <v>6</v>
      </c>
      <c r="J70" s="253">
        <f>MROUND($C$7*$L$7,$C$9)</f>
        <v>50</v>
      </c>
      <c r="K70" s="253">
        <f>$M$7</f>
        <v>6</v>
      </c>
      <c r="L70" s="253">
        <f>MROUND($C$7*$N$7,$C$9)</f>
        <v>50</v>
      </c>
      <c r="M70" s="48"/>
      <c r="N70" s="48"/>
      <c r="O70" s="48"/>
      <c r="P70" s="48"/>
      <c r="Q70" s="350"/>
      <c r="R70" s="394"/>
      <c r="S70" s="394"/>
      <c r="T70" s="351"/>
      <c r="U70" s="13"/>
      <c r="V70" s="1"/>
    </row>
    <row r="71" spans="1:22" ht="18.75" customHeight="1" x14ac:dyDescent="0.25">
      <c r="A71" s="13"/>
      <c r="B71" s="307"/>
      <c r="C71" s="363"/>
      <c r="D71" s="245" t="str">
        <f>START!$C$11</f>
        <v>Incline Bench Press</v>
      </c>
      <c r="E71" s="245">
        <f>$G$4</f>
        <v>10</v>
      </c>
      <c r="F71" s="245">
        <f>IF(D35="Bench Press",MROUND($C$4*$H$6,$C$9),MROUND($C$4*$H$6*85%,$C$9))</f>
        <v>50</v>
      </c>
      <c r="G71" s="245">
        <f>$I$4</f>
        <v>10</v>
      </c>
      <c r="H71" s="245">
        <f>IF(D35="Bench Press",MROUND($C$4*$J$6,$C$9),MROUND($C$4*$J$6*85%,$C$9))</f>
        <v>50</v>
      </c>
      <c r="I71" s="245">
        <f>$K$4</f>
        <v>10</v>
      </c>
      <c r="J71" s="245">
        <f>IF(D35="Bench Press",MROUND($C$4*$L$6,$C$9),MROUND($C$4*$L$6*85%,$C$9))</f>
        <v>50</v>
      </c>
      <c r="K71" s="43"/>
      <c r="L71" s="43"/>
      <c r="M71" s="43"/>
      <c r="N71" s="43"/>
      <c r="O71" s="43"/>
      <c r="P71" s="43"/>
      <c r="Q71" s="395"/>
      <c r="R71" s="396"/>
      <c r="S71" s="396"/>
      <c r="T71" s="397"/>
      <c r="U71" s="13"/>
      <c r="V71" s="1"/>
    </row>
    <row r="72" spans="1:22" ht="18.75" customHeight="1" x14ac:dyDescent="0.25">
      <c r="A72" s="13"/>
      <c r="B72" s="307"/>
      <c r="C72" s="363"/>
      <c r="D72" s="245" t="str">
        <f>START!$C$15</f>
        <v>Lateral Dumbbell Raise</v>
      </c>
      <c r="E72" s="245">
        <v>10</v>
      </c>
      <c r="F72" s="44"/>
      <c r="G72" s="245">
        <v>10</v>
      </c>
      <c r="H72" s="44"/>
      <c r="I72" s="245">
        <v>10</v>
      </c>
      <c r="J72" s="44"/>
      <c r="K72" s="148" t="s">
        <v>19</v>
      </c>
      <c r="L72" s="44"/>
      <c r="M72" s="43"/>
      <c r="N72" s="43"/>
      <c r="O72" s="43"/>
      <c r="P72" s="43"/>
      <c r="Q72" s="295" t="s">
        <v>18</v>
      </c>
      <c r="R72" s="296"/>
      <c r="S72" s="296"/>
      <c r="T72" s="256" t="str">
        <f>IFERROR(E71+G71+I71+E73+G73+I73+K73,"?")</f>
        <v>?</v>
      </c>
      <c r="U72" s="13"/>
      <c r="V72" s="1"/>
    </row>
    <row r="73" spans="1:22" ht="18.75" customHeight="1" x14ac:dyDescent="0.25">
      <c r="A73" s="13"/>
      <c r="B73" s="307"/>
      <c r="C73" s="363"/>
      <c r="D73" s="245" t="str">
        <f>START!$C$12</f>
        <v>Cable Crossovers</v>
      </c>
      <c r="E73" s="245">
        <v>12</v>
      </c>
      <c r="F73" s="44"/>
      <c r="G73" s="245">
        <v>12</v>
      </c>
      <c r="H73" s="44"/>
      <c r="I73" s="245">
        <v>12</v>
      </c>
      <c r="J73" s="44"/>
      <c r="K73" s="148" t="s">
        <v>21</v>
      </c>
      <c r="L73" s="44"/>
      <c r="M73" s="43"/>
      <c r="N73" s="43"/>
      <c r="O73" s="43"/>
      <c r="P73" s="43"/>
      <c r="Q73" s="295" t="s">
        <v>20</v>
      </c>
      <c r="R73" s="296"/>
      <c r="S73" s="296"/>
      <c r="T73" s="256" t="str">
        <f>IFERROR(E70+G70+I70+E72+G72+I72+K72,"?")</f>
        <v>?</v>
      </c>
      <c r="U73" s="13"/>
      <c r="V73" s="1"/>
    </row>
    <row r="74" spans="1:22" ht="18.75" customHeight="1" thickBot="1" x14ac:dyDescent="0.3">
      <c r="A74" s="13"/>
      <c r="B74" s="307"/>
      <c r="C74" s="364"/>
      <c r="D74" s="252" t="str">
        <f>START!$C$13</f>
        <v>Dips</v>
      </c>
      <c r="E74" s="252">
        <v>12</v>
      </c>
      <c r="F74" s="52"/>
      <c r="G74" s="252">
        <v>12</v>
      </c>
      <c r="H74" s="52"/>
      <c r="I74" s="252">
        <v>12</v>
      </c>
      <c r="J74" s="52"/>
      <c r="K74" s="149" t="s">
        <v>21</v>
      </c>
      <c r="L74" s="52"/>
      <c r="M74" s="53"/>
      <c r="N74" s="53"/>
      <c r="O74" s="53"/>
      <c r="P74" s="53"/>
      <c r="Q74" s="354" t="s">
        <v>22</v>
      </c>
      <c r="R74" s="355"/>
      <c r="S74" s="355"/>
      <c r="T74" s="115" t="str">
        <f>IFERROR(E74+G74+I74+K74,"?")</f>
        <v>?</v>
      </c>
      <c r="U74" s="13"/>
      <c r="V74" s="1"/>
    </row>
    <row r="75" spans="1:22" ht="18.75" customHeight="1" x14ac:dyDescent="0.25">
      <c r="A75" s="13"/>
      <c r="B75" s="307"/>
      <c r="C75" s="297" t="s">
        <v>191</v>
      </c>
      <c r="D75" s="137" t="str">
        <f>START!$F$11</f>
        <v>Deadlift</v>
      </c>
      <c r="E75" s="137">
        <f>$G$7</f>
        <v>6</v>
      </c>
      <c r="F75" s="137">
        <f>MROUND($C$6*$H$7,$C$9)</f>
        <v>100</v>
      </c>
      <c r="G75" s="137">
        <f>$I$7</f>
        <v>6</v>
      </c>
      <c r="H75" s="137">
        <f>MROUND($C$6*$J$7,$C$9)</f>
        <v>100</v>
      </c>
      <c r="I75" s="137">
        <f>$K$7</f>
        <v>6</v>
      </c>
      <c r="J75" s="137">
        <f>MROUND($C$6*$L$7,$C$9)</f>
        <v>105</v>
      </c>
      <c r="K75" s="137">
        <f>$M$7</f>
        <v>6</v>
      </c>
      <c r="L75" s="137">
        <f>MROUND($C$6*$N$7,$C$9)</f>
        <v>105</v>
      </c>
      <c r="M75" s="48"/>
      <c r="N75" s="48"/>
      <c r="O75" s="48"/>
      <c r="P75" s="48"/>
      <c r="Q75" s="300"/>
      <c r="R75" s="301"/>
      <c r="S75" s="301"/>
      <c r="T75" s="302"/>
      <c r="U75" s="13"/>
      <c r="V75" s="1"/>
    </row>
    <row r="76" spans="1:22" ht="18.75" customHeight="1" x14ac:dyDescent="0.25">
      <c r="A76" s="13"/>
      <c r="B76" s="307"/>
      <c r="C76" s="298"/>
      <c r="D76" s="250" t="str">
        <f>START!$C$24</f>
        <v>Barbell Shrugs</v>
      </c>
      <c r="E76" s="250">
        <v>8</v>
      </c>
      <c r="F76" s="44"/>
      <c r="G76" s="250">
        <v>8</v>
      </c>
      <c r="H76" s="44"/>
      <c r="I76" s="250">
        <v>8</v>
      </c>
      <c r="J76" s="44"/>
      <c r="K76" s="43"/>
      <c r="L76" s="43"/>
      <c r="M76" s="43"/>
      <c r="N76" s="43"/>
      <c r="O76" s="43"/>
      <c r="P76" s="43"/>
      <c r="Q76" s="303"/>
      <c r="R76" s="304"/>
      <c r="S76" s="304"/>
      <c r="T76" s="305"/>
      <c r="U76" s="13"/>
      <c r="V76" s="1"/>
    </row>
    <row r="77" spans="1:22" ht="18.75" customHeight="1" x14ac:dyDescent="0.25">
      <c r="A77" s="13"/>
      <c r="B77" s="307"/>
      <c r="C77" s="298"/>
      <c r="D77" s="250" t="str">
        <f>START!$C$18</f>
        <v>Pull-Ups</v>
      </c>
      <c r="E77" s="250">
        <v>10</v>
      </c>
      <c r="F77" s="44"/>
      <c r="G77" s="148" t="s">
        <v>19</v>
      </c>
      <c r="H77" s="44"/>
      <c r="I77" s="43"/>
      <c r="J77" s="43"/>
      <c r="K77" s="43"/>
      <c r="L77" s="43"/>
      <c r="M77" s="43"/>
      <c r="N77" s="43"/>
      <c r="O77" s="43"/>
      <c r="P77" s="43"/>
      <c r="Q77" s="316" t="s">
        <v>24</v>
      </c>
      <c r="R77" s="315"/>
      <c r="S77" s="315"/>
      <c r="T77" s="51" t="str">
        <f>IFERROR(+G78+E78+E77+G77,"?")</f>
        <v>?</v>
      </c>
      <c r="U77" s="13"/>
      <c r="V77" s="1"/>
    </row>
    <row r="78" spans="1:22" ht="18.75" customHeight="1" x14ac:dyDescent="0.25">
      <c r="A78" s="13"/>
      <c r="B78" s="307"/>
      <c r="C78" s="298"/>
      <c r="D78" s="250" t="str">
        <f>START!$C$20</f>
        <v>T-Bar Rows</v>
      </c>
      <c r="E78" s="250">
        <v>10</v>
      </c>
      <c r="F78" s="44"/>
      <c r="G78" s="148" t="s">
        <v>19</v>
      </c>
      <c r="H78" s="44"/>
      <c r="I78" s="43"/>
      <c r="J78" s="43"/>
      <c r="K78" s="43"/>
      <c r="L78" s="43"/>
      <c r="M78" s="43"/>
      <c r="N78" s="43"/>
      <c r="O78" s="43"/>
      <c r="P78" s="43"/>
      <c r="Q78" s="314" t="s">
        <v>26</v>
      </c>
      <c r="R78" s="315"/>
      <c r="S78" s="315"/>
      <c r="T78" s="51">
        <f>IFERROR(E76+G76+I76,"?")</f>
        <v>24</v>
      </c>
      <c r="U78" s="13"/>
      <c r="V78" s="1"/>
    </row>
    <row r="79" spans="1:22" ht="18.75" customHeight="1" thickBot="1" x14ac:dyDescent="0.3">
      <c r="A79" s="13"/>
      <c r="B79" s="307"/>
      <c r="C79" s="299"/>
      <c r="D79" s="243" t="str">
        <f>START!$C$22</f>
        <v>Preacher Curls</v>
      </c>
      <c r="E79" s="243">
        <v>12</v>
      </c>
      <c r="F79" s="52"/>
      <c r="G79" s="243">
        <v>12</v>
      </c>
      <c r="H79" s="52"/>
      <c r="I79" s="243">
        <v>12</v>
      </c>
      <c r="J79" s="52"/>
      <c r="K79" s="149" t="s">
        <v>21</v>
      </c>
      <c r="L79" s="52"/>
      <c r="M79" s="53"/>
      <c r="N79" s="53"/>
      <c r="O79" s="53"/>
      <c r="P79" s="53"/>
      <c r="Q79" s="293" t="s">
        <v>27</v>
      </c>
      <c r="R79" s="294"/>
      <c r="S79" s="294"/>
      <c r="T79" s="54" t="str">
        <f>IFERROR(E79+G79+I79+K79,"?")</f>
        <v>?</v>
      </c>
      <c r="U79" s="13"/>
      <c r="V79" s="1"/>
    </row>
    <row r="80" spans="1:22" ht="18.75" customHeight="1" x14ac:dyDescent="0.25">
      <c r="A80" s="13"/>
      <c r="B80" s="307"/>
      <c r="C80" s="290" t="s">
        <v>94</v>
      </c>
      <c r="D80" s="251" t="str">
        <f>D27</f>
        <v>Squat</v>
      </c>
      <c r="E80" s="251">
        <f>$G$8</f>
        <v>10</v>
      </c>
      <c r="F80" s="251">
        <f>MROUND($C$5*$H$8,$C$9)</f>
        <v>75</v>
      </c>
      <c r="G80" s="251">
        <f>$I$8</f>
        <v>10</v>
      </c>
      <c r="H80" s="251">
        <f>MROUND($C$5*$J$8,$C$9)</f>
        <v>75</v>
      </c>
      <c r="I80" s="251">
        <f>$K$8</f>
        <v>10</v>
      </c>
      <c r="J80" s="251">
        <f>MROUND($C$5*$L$8,$C$9)</f>
        <v>75</v>
      </c>
      <c r="K80" s="9"/>
      <c r="L80" s="48"/>
      <c r="M80" s="48"/>
      <c r="N80" s="48"/>
      <c r="O80" s="48"/>
      <c r="P80" s="48"/>
      <c r="Q80" s="336"/>
      <c r="R80" s="337"/>
      <c r="S80" s="337"/>
      <c r="T80" s="129"/>
      <c r="U80" s="13"/>
      <c r="V80" s="1"/>
    </row>
    <row r="81" spans="1:22" ht="18.75" customHeight="1" x14ac:dyDescent="0.25">
      <c r="A81" s="13"/>
      <c r="B81" s="307"/>
      <c r="C81" s="291"/>
      <c r="D81" s="247" t="str">
        <f>START!$C$29</f>
        <v>Stiff-Leg Deadlifts</v>
      </c>
      <c r="E81" s="247">
        <v>10</v>
      </c>
      <c r="F81" s="44"/>
      <c r="G81" s="247">
        <v>10</v>
      </c>
      <c r="H81" s="44"/>
      <c r="I81" s="148" t="s">
        <v>19</v>
      </c>
      <c r="J81" s="44"/>
      <c r="K81" s="43"/>
      <c r="L81" s="43"/>
      <c r="M81" s="43"/>
      <c r="N81" s="43"/>
      <c r="O81" s="43"/>
      <c r="P81" s="43"/>
      <c r="Q81" s="310" t="s">
        <v>28</v>
      </c>
      <c r="R81" s="311"/>
      <c r="S81" s="311"/>
      <c r="T81" s="117" t="str">
        <f>IFERROR(G82+I82+K82+E80+G80+I80+E82,"?")</f>
        <v>?</v>
      </c>
      <c r="U81" s="13"/>
      <c r="V81" s="1"/>
    </row>
    <row r="82" spans="1:22" ht="18.75" customHeight="1" x14ac:dyDescent="0.25">
      <c r="A82" s="13"/>
      <c r="B82" s="307"/>
      <c r="C82" s="291"/>
      <c r="D82" s="247" t="str">
        <f>START!$C$27</f>
        <v>Leg Extensions</v>
      </c>
      <c r="E82" s="247">
        <v>12</v>
      </c>
      <c r="F82" s="44"/>
      <c r="G82" s="247">
        <v>12</v>
      </c>
      <c r="H82" s="44"/>
      <c r="I82" s="247">
        <v>12</v>
      </c>
      <c r="J82" s="44"/>
      <c r="K82" s="148" t="s">
        <v>21</v>
      </c>
      <c r="L82" s="44"/>
      <c r="M82" s="43"/>
      <c r="N82" s="43"/>
      <c r="O82" s="43"/>
      <c r="P82" s="43"/>
      <c r="Q82" s="310" t="s">
        <v>29</v>
      </c>
      <c r="R82" s="311"/>
      <c r="S82" s="311"/>
      <c r="T82" s="117" t="str">
        <f>IFERROR(E83+G83+I83+K83+E81+G81+I81+K81,"?")</f>
        <v>?</v>
      </c>
      <c r="U82" s="13"/>
      <c r="V82" s="1"/>
    </row>
    <row r="83" spans="1:22" ht="18.75" customHeight="1" x14ac:dyDescent="0.25">
      <c r="A83" s="13"/>
      <c r="B83" s="307"/>
      <c r="C83" s="291"/>
      <c r="D83" s="247" t="str">
        <f>START!$C$28</f>
        <v>Lying Leg Curls</v>
      </c>
      <c r="E83" s="247">
        <v>12</v>
      </c>
      <c r="F83" s="44"/>
      <c r="G83" s="247">
        <v>12</v>
      </c>
      <c r="H83" s="44"/>
      <c r="I83" s="247">
        <v>12</v>
      </c>
      <c r="J83" s="45"/>
      <c r="K83" s="148" t="s">
        <v>21</v>
      </c>
      <c r="L83" s="45"/>
      <c r="M83" s="43"/>
      <c r="N83" s="43"/>
      <c r="O83" s="43"/>
      <c r="P83" s="43"/>
      <c r="Q83" s="310" t="s">
        <v>30</v>
      </c>
      <c r="R83" s="311"/>
      <c r="S83" s="311"/>
      <c r="T83" s="117" t="str">
        <f>IFERROR(E84+G84+I84+K84,"?")</f>
        <v>?</v>
      </c>
      <c r="U83" s="13"/>
      <c r="V83" s="1"/>
    </row>
    <row r="84" spans="1:22" ht="18.75" customHeight="1" thickBot="1" x14ac:dyDescent="0.3">
      <c r="A84" s="13"/>
      <c r="B84" s="307"/>
      <c r="C84" s="292"/>
      <c r="D84" s="249" t="str">
        <f>START!$C$30</f>
        <v>Standing Calve Raises</v>
      </c>
      <c r="E84" s="249">
        <v>12</v>
      </c>
      <c r="F84" s="55"/>
      <c r="G84" s="249">
        <v>12</v>
      </c>
      <c r="H84" s="55"/>
      <c r="I84" s="249">
        <v>12</v>
      </c>
      <c r="J84" s="55"/>
      <c r="K84" s="149" t="s">
        <v>21</v>
      </c>
      <c r="L84" s="55"/>
      <c r="M84" s="53"/>
      <c r="N84" s="53"/>
      <c r="O84" s="53"/>
      <c r="P84" s="53"/>
      <c r="Q84" s="248"/>
      <c r="R84" s="249"/>
      <c r="S84" s="249"/>
      <c r="T84" s="118"/>
      <c r="U84" s="13"/>
      <c r="V84" s="1"/>
    </row>
    <row r="85" spans="1:22" ht="18.75" customHeight="1" x14ac:dyDescent="0.25">
      <c r="A85" s="13"/>
      <c r="B85" s="307"/>
      <c r="C85" s="338" t="s">
        <v>31</v>
      </c>
      <c r="D85" s="339"/>
      <c r="E85" s="339"/>
      <c r="F85" s="339"/>
      <c r="G85" s="339"/>
      <c r="H85" s="339"/>
      <c r="I85" s="339"/>
      <c r="J85" s="339"/>
      <c r="K85" s="339"/>
      <c r="L85" s="339"/>
      <c r="M85" s="339"/>
      <c r="N85" s="339"/>
      <c r="O85" s="339"/>
      <c r="P85" s="339"/>
      <c r="Q85" s="339"/>
      <c r="R85" s="339"/>
      <c r="S85" s="339"/>
      <c r="T85" s="340"/>
      <c r="U85" s="13"/>
      <c r="V85" s="1"/>
    </row>
    <row r="86" spans="1:22" ht="18.75" customHeight="1" thickBot="1" x14ac:dyDescent="0.3">
      <c r="A86" s="13"/>
      <c r="B86" s="308"/>
      <c r="C86" s="341"/>
      <c r="D86" s="342"/>
      <c r="E86" s="342"/>
      <c r="F86" s="342"/>
      <c r="G86" s="342"/>
      <c r="H86" s="342"/>
      <c r="I86" s="342"/>
      <c r="J86" s="342"/>
      <c r="K86" s="342"/>
      <c r="L86" s="342"/>
      <c r="M86" s="342"/>
      <c r="N86" s="342"/>
      <c r="O86" s="342"/>
      <c r="P86" s="342"/>
      <c r="Q86" s="342"/>
      <c r="R86" s="342"/>
      <c r="S86" s="342"/>
      <c r="T86" s="343"/>
      <c r="U86" s="13"/>
      <c r="V86" s="1"/>
    </row>
    <row r="87" spans="1:22" ht="18.75" customHeight="1" thickBot="1" x14ac:dyDescent="0.35">
      <c r="A87" s="13"/>
      <c r="B87" s="57" t="s">
        <v>114</v>
      </c>
      <c r="C87" s="246" t="s">
        <v>15</v>
      </c>
      <c r="D87" s="246" t="s">
        <v>16</v>
      </c>
      <c r="E87" s="309" t="s">
        <v>0</v>
      </c>
      <c r="F87" s="309"/>
      <c r="G87" s="309" t="s">
        <v>1</v>
      </c>
      <c r="H87" s="309"/>
      <c r="I87" s="309" t="s">
        <v>2</v>
      </c>
      <c r="J87" s="309"/>
      <c r="K87" s="309" t="s">
        <v>3</v>
      </c>
      <c r="L87" s="309"/>
      <c r="M87" s="309" t="s">
        <v>4</v>
      </c>
      <c r="N87" s="309"/>
      <c r="O87" s="309" t="s">
        <v>5</v>
      </c>
      <c r="P87" s="309"/>
      <c r="Q87" s="309"/>
      <c r="R87" s="309"/>
      <c r="S87" s="309"/>
      <c r="T87" s="335"/>
      <c r="U87" s="13"/>
      <c r="V87" s="1"/>
    </row>
    <row r="88" spans="1:22" ht="18.75" customHeight="1" x14ac:dyDescent="0.25">
      <c r="A88" s="13"/>
      <c r="B88" s="306" t="s">
        <v>117</v>
      </c>
      <c r="C88" s="347" t="s">
        <v>92</v>
      </c>
      <c r="D88" s="253" t="str">
        <f>D16</f>
        <v>Bench Press</v>
      </c>
      <c r="E88" s="253">
        <f>$G$9</f>
        <v>4</v>
      </c>
      <c r="F88" s="253">
        <f>MROUND($C$4*$H$9,$C$9)</f>
        <v>85</v>
      </c>
      <c r="G88" s="253">
        <f>$I$9</f>
        <v>4</v>
      </c>
      <c r="H88" s="253">
        <f>MROUND($C$4*$J$9,$C$9)</f>
        <v>85</v>
      </c>
      <c r="I88" s="253">
        <f>$K$9</f>
        <v>4</v>
      </c>
      <c r="J88" s="253">
        <f>MROUND($C$4*$L$9,$C$9)</f>
        <v>85</v>
      </c>
      <c r="K88" s="253">
        <f>$M$9</f>
        <v>4</v>
      </c>
      <c r="L88" s="253">
        <f>MROUND($C$4*$N$9,$C$9)</f>
        <v>85</v>
      </c>
      <c r="M88" s="253">
        <f>$O$9</f>
        <v>4</v>
      </c>
      <c r="N88" s="253">
        <f>MROUND($C$4*$P$9,$C$9)</f>
        <v>85</v>
      </c>
      <c r="O88" s="48"/>
      <c r="P88" s="48"/>
      <c r="Q88" s="120"/>
      <c r="R88" s="121"/>
      <c r="S88" s="121"/>
      <c r="T88" s="122"/>
      <c r="U88" s="13"/>
      <c r="V88" s="1"/>
    </row>
    <row r="89" spans="1:22" ht="18.75" customHeight="1" x14ac:dyDescent="0.25">
      <c r="A89" s="13"/>
      <c r="B89" s="307"/>
      <c r="C89" s="348"/>
      <c r="D89" s="245" t="str">
        <f>D17</f>
        <v>Seated OHP</v>
      </c>
      <c r="E89" s="245">
        <f>$G$10</f>
        <v>10</v>
      </c>
      <c r="F89" s="245">
        <f>MROUND($C$7*$H$10,$C$9)</f>
        <v>40</v>
      </c>
      <c r="G89" s="245">
        <f>$I$10</f>
        <v>10</v>
      </c>
      <c r="H89" s="245">
        <f>MROUND($C$7*$J$10,$C$9)</f>
        <v>40</v>
      </c>
      <c r="I89" s="245">
        <f>$K$10</f>
        <v>10</v>
      </c>
      <c r="J89" s="245">
        <f>MROUND($C$7*$L$10,$C$9)</f>
        <v>40</v>
      </c>
      <c r="K89" s="43"/>
      <c r="L89" s="43"/>
      <c r="M89" s="43"/>
      <c r="N89" s="43"/>
      <c r="O89" s="43"/>
      <c r="P89" s="43"/>
      <c r="Q89" s="123"/>
      <c r="R89" s="124"/>
      <c r="S89" s="124"/>
      <c r="T89" s="125"/>
      <c r="U89" s="13"/>
      <c r="V89" s="1"/>
    </row>
    <row r="90" spans="1:22" ht="18.75" customHeight="1" x14ac:dyDescent="0.25">
      <c r="A90" s="13"/>
      <c r="B90" s="307"/>
      <c r="C90" s="348"/>
      <c r="D90" s="245" t="str">
        <f>D54</f>
        <v>Dumbbell Bench Press</v>
      </c>
      <c r="E90" s="245">
        <v>8</v>
      </c>
      <c r="F90" s="44"/>
      <c r="G90" s="245">
        <v>8</v>
      </c>
      <c r="H90" s="44"/>
      <c r="I90" s="245">
        <v>8</v>
      </c>
      <c r="J90" s="44"/>
      <c r="K90" s="245">
        <v>8</v>
      </c>
      <c r="L90" s="44"/>
      <c r="M90" s="43"/>
      <c r="N90" s="43"/>
      <c r="O90" s="43"/>
      <c r="P90" s="43"/>
      <c r="Q90" s="295"/>
      <c r="R90" s="296"/>
      <c r="S90" s="296"/>
      <c r="T90" s="398"/>
      <c r="U90" s="13"/>
      <c r="V90" s="1"/>
    </row>
    <row r="91" spans="1:22" ht="18.75" customHeight="1" x14ac:dyDescent="0.25">
      <c r="A91" s="13"/>
      <c r="B91" s="307"/>
      <c r="C91" s="348"/>
      <c r="D91" s="245" t="str">
        <f>D55</f>
        <v>Lateral Cable Raise</v>
      </c>
      <c r="E91" s="245">
        <v>10</v>
      </c>
      <c r="F91" s="44"/>
      <c r="G91" s="245">
        <v>10</v>
      </c>
      <c r="H91" s="44"/>
      <c r="I91" s="148" t="s">
        <v>19</v>
      </c>
      <c r="J91" s="44"/>
      <c r="K91" s="43"/>
      <c r="L91" s="43"/>
      <c r="M91" s="43"/>
      <c r="N91" s="43"/>
      <c r="O91" s="43"/>
      <c r="P91" s="43"/>
      <c r="Q91" s="295" t="s">
        <v>18</v>
      </c>
      <c r="R91" s="296"/>
      <c r="S91" s="296"/>
      <c r="T91" s="256">
        <f>IFERROR(E88+G88+I88+E90+G90+I90+K90,"?")</f>
        <v>44</v>
      </c>
      <c r="U91" s="13"/>
      <c r="V91" s="1"/>
    </row>
    <row r="92" spans="1:22" ht="18.75" customHeight="1" x14ac:dyDescent="0.25">
      <c r="A92" s="13"/>
      <c r="B92" s="307"/>
      <c r="C92" s="348"/>
      <c r="D92" s="245" t="str">
        <f>D56</f>
        <v>Cable Rear Lateral Raise</v>
      </c>
      <c r="E92" s="245">
        <v>12</v>
      </c>
      <c r="F92" s="45"/>
      <c r="G92" s="245">
        <v>12</v>
      </c>
      <c r="H92" s="45"/>
      <c r="I92" s="148" t="s">
        <v>21</v>
      </c>
      <c r="J92" s="45"/>
      <c r="K92" s="43"/>
      <c r="L92" s="43"/>
      <c r="M92" s="43"/>
      <c r="N92" s="43"/>
      <c r="O92" s="43"/>
      <c r="P92" s="43"/>
      <c r="Q92" s="295" t="s">
        <v>20</v>
      </c>
      <c r="R92" s="296"/>
      <c r="S92" s="296"/>
      <c r="T92" s="256" t="str">
        <f>IFERROR(E89+G89+I89+E91+G91+I91+E92+G92+I92,"?")</f>
        <v>?</v>
      </c>
      <c r="U92" s="13"/>
      <c r="V92" s="1"/>
    </row>
    <row r="93" spans="1:22" ht="18.75" customHeight="1" thickBot="1" x14ac:dyDescent="0.3">
      <c r="A93" s="13"/>
      <c r="B93" s="307"/>
      <c r="C93" s="349"/>
      <c r="D93" s="252" t="str">
        <f t="shared" ref="D93" si="2">D57</f>
        <v>Cable Tricep Extensions</v>
      </c>
      <c r="E93" s="252">
        <v>12</v>
      </c>
      <c r="F93" s="55"/>
      <c r="G93" s="252">
        <v>12</v>
      </c>
      <c r="H93" s="55"/>
      <c r="I93" s="252">
        <v>12</v>
      </c>
      <c r="J93" s="55"/>
      <c r="K93" s="149" t="s">
        <v>21</v>
      </c>
      <c r="L93" s="55"/>
      <c r="M93" s="53"/>
      <c r="N93" s="53"/>
      <c r="O93" s="53"/>
      <c r="P93" s="53"/>
      <c r="Q93" s="354" t="s">
        <v>22</v>
      </c>
      <c r="R93" s="355"/>
      <c r="S93" s="355"/>
      <c r="T93" s="115" t="str">
        <f>IFERROR(E93+G93+I93+K93,"?")</f>
        <v>?</v>
      </c>
      <c r="U93" s="13"/>
      <c r="V93" s="1"/>
    </row>
    <row r="94" spans="1:22" ht="18.75" customHeight="1" x14ac:dyDescent="0.25">
      <c r="A94" s="13"/>
      <c r="B94" s="307"/>
      <c r="C94" s="297" t="s">
        <v>190</v>
      </c>
      <c r="D94" s="98" t="s">
        <v>23</v>
      </c>
      <c r="E94" s="137">
        <v>10</v>
      </c>
      <c r="F94" s="47"/>
      <c r="G94" s="137">
        <v>10</v>
      </c>
      <c r="H94" s="47"/>
      <c r="I94" s="137">
        <v>10</v>
      </c>
      <c r="J94" s="47"/>
      <c r="K94" s="48"/>
      <c r="L94" s="48"/>
      <c r="M94" s="48"/>
      <c r="N94" s="48"/>
      <c r="O94" s="48"/>
      <c r="P94" s="48"/>
      <c r="Q94" s="136"/>
      <c r="R94" s="137"/>
      <c r="S94" s="137"/>
      <c r="T94" s="49"/>
      <c r="U94" s="13"/>
      <c r="V94" s="1"/>
    </row>
    <row r="95" spans="1:22" ht="18.75" customHeight="1" x14ac:dyDescent="0.25">
      <c r="A95" s="13"/>
      <c r="B95" s="307"/>
      <c r="C95" s="298"/>
      <c r="D95" s="250" t="str">
        <f>START!$C$19</f>
        <v>Lat Pulldowns</v>
      </c>
      <c r="E95" s="250">
        <v>12</v>
      </c>
      <c r="F95" s="50"/>
      <c r="G95" s="250">
        <v>12</v>
      </c>
      <c r="H95" s="50"/>
      <c r="I95" s="250">
        <v>12</v>
      </c>
      <c r="J95" s="50"/>
      <c r="K95" s="148" t="s">
        <v>21</v>
      </c>
      <c r="L95" s="50"/>
      <c r="M95" s="43"/>
      <c r="N95" s="43"/>
      <c r="O95" s="43"/>
      <c r="P95" s="43"/>
      <c r="Q95" s="314" t="s">
        <v>24</v>
      </c>
      <c r="R95" s="315"/>
      <c r="S95" s="315"/>
      <c r="T95" s="51" t="str">
        <f>IFERROR(G95+I95+K95+E95+E96+G96+I96+K96,"?")</f>
        <v>?</v>
      </c>
      <c r="U95" s="13"/>
      <c r="V95" s="1"/>
    </row>
    <row r="96" spans="1:22" ht="18.75" customHeight="1" x14ac:dyDescent="0.25">
      <c r="A96" s="13"/>
      <c r="B96" s="307"/>
      <c r="C96" s="298"/>
      <c r="D96" s="250" t="str">
        <f>START!$C$21</f>
        <v>Machine Rows</v>
      </c>
      <c r="E96" s="250">
        <v>12</v>
      </c>
      <c r="F96" s="50"/>
      <c r="G96" s="250">
        <v>12</v>
      </c>
      <c r="H96" s="50"/>
      <c r="I96" s="250">
        <v>12</v>
      </c>
      <c r="J96" s="50"/>
      <c r="K96" s="148" t="s">
        <v>21</v>
      </c>
      <c r="L96" s="50"/>
      <c r="M96" s="43"/>
      <c r="N96" s="43"/>
      <c r="O96" s="43"/>
      <c r="P96" s="43"/>
      <c r="Q96" s="314" t="s">
        <v>25</v>
      </c>
      <c r="R96" s="315"/>
      <c r="S96" s="315"/>
      <c r="T96" s="51">
        <f>IFERROR(G94+I94+K94+E94,"?")</f>
        <v>30</v>
      </c>
      <c r="U96" s="13"/>
      <c r="V96" s="1"/>
    </row>
    <row r="97" spans="1:22" ht="18.75" customHeight="1" x14ac:dyDescent="0.25">
      <c r="A97" s="13"/>
      <c r="B97" s="307"/>
      <c r="C97" s="298"/>
      <c r="D97" s="250" t="str">
        <f>START!$C$25</f>
        <v>Dumbbell Shrugs</v>
      </c>
      <c r="E97" s="250">
        <v>12</v>
      </c>
      <c r="F97" s="50"/>
      <c r="G97" s="250">
        <v>12</v>
      </c>
      <c r="H97" s="50"/>
      <c r="I97" s="250">
        <v>12</v>
      </c>
      <c r="J97" s="50"/>
      <c r="K97" s="148" t="s">
        <v>21</v>
      </c>
      <c r="L97" s="50"/>
      <c r="M97" s="43"/>
      <c r="N97" s="43"/>
      <c r="O97" s="43"/>
      <c r="P97" s="43"/>
      <c r="Q97" s="314" t="s">
        <v>26</v>
      </c>
      <c r="R97" s="315"/>
      <c r="S97" s="315"/>
      <c r="T97" s="51" t="str">
        <f>IFERROR(E97+G97+I97+K97,"?")</f>
        <v>?</v>
      </c>
      <c r="U97" s="13"/>
      <c r="V97" s="1"/>
    </row>
    <row r="98" spans="1:22" ht="18.75" customHeight="1" thickBot="1" x14ac:dyDescent="0.3">
      <c r="A98" s="13"/>
      <c r="B98" s="307"/>
      <c r="C98" s="299"/>
      <c r="D98" s="243" t="str">
        <f>START!$C$23</f>
        <v>Dumbbell Curls</v>
      </c>
      <c r="E98" s="243">
        <v>12</v>
      </c>
      <c r="F98" s="52"/>
      <c r="G98" s="243">
        <v>12</v>
      </c>
      <c r="H98" s="52"/>
      <c r="I98" s="243">
        <v>12</v>
      </c>
      <c r="J98" s="52"/>
      <c r="K98" s="149" t="s">
        <v>21</v>
      </c>
      <c r="L98" s="52"/>
      <c r="M98" s="53"/>
      <c r="N98" s="53"/>
      <c r="O98" s="53"/>
      <c r="P98" s="53"/>
      <c r="Q98" s="293" t="s">
        <v>27</v>
      </c>
      <c r="R98" s="294"/>
      <c r="S98" s="294"/>
      <c r="T98" s="54" t="str">
        <f>IFERROR(E98+G98+I98+K98,"?")</f>
        <v>?</v>
      </c>
      <c r="U98" s="13"/>
      <c r="V98" s="1"/>
    </row>
    <row r="99" spans="1:22" ht="18.75" customHeight="1" x14ac:dyDescent="0.25">
      <c r="A99" s="13"/>
      <c r="B99" s="307"/>
      <c r="C99" s="290" t="s">
        <v>93</v>
      </c>
      <c r="D99" s="251" t="str">
        <f>D27</f>
        <v>Squat</v>
      </c>
      <c r="E99" s="251">
        <f>$G$9</f>
        <v>4</v>
      </c>
      <c r="F99" s="251">
        <f>MROUND($C$5*$H$9,$C$9)</f>
        <v>105</v>
      </c>
      <c r="G99" s="251">
        <f>$I$9</f>
        <v>4</v>
      </c>
      <c r="H99" s="251">
        <f>MROUND($C$5*$J$9,$C$9)</f>
        <v>105</v>
      </c>
      <c r="I99" s="251">
        <f>$K$9</f>
        <v>4</v>
      </c>
      <c r="J99" s="251">
        <f>MROUND($C$5*$L$9,$C$9)</f>
        <v>105</v>
      </c>
      <c r="K99" s="251">
        <f>$M$9</f>
        <v>4</v>
      </c>
      <c r="L99" s="251">
        <f>MROUND($C$5*$N$9,$C$9)</f>
        <v>105</v>
      </c>
      <c r="M99" s="251">
        <f>$O$9</f>
        <v>4</v>
      </c>
      <c r="N99" s="251">
        <f>MROUND($C$5*$P$9,$C$9)</f>
        <v>105</v>
      </c>
      <c r="O99" s="48"/>
      <c r="P99" s="48"/>
      <c r="Q99" s="130"/>
      <c r="R99" s="131"/>
      <c r="S99" s="131"/>
      <c r="T99" s="132"/>
      <c r="U99" s="13"/>
      <c r="V99" s="1"/>
    </row>
    <row r="100" spans="1:22" ht="18.75" customHeight="1" x14ac:dyDescent="0.25">
      <c r="A100" s="13"/>
      <c r="B100" s="307"/>
      <c r="C100" s="291"/>
      <c r="D100" s="247" t="str">
        <f>START!$C$26</f>
        <v>Leg Press</v>
      </c>
      <c r="E100" s="247">
        <v>10</v>
      </c>
      <c r="F100" s="44"/>
      <c r="G100" s="247">
        <v>10</v>
      </c>
      <c r="H100" s="44"/>
      <c r="I100" s="148" t="s">
        <v>19</v>
      </c>
      <c r="J100" s="44"/>
      <c r="K100" s="43"/>
      <c r="L100" s="43"/>
      <c r="M100" s="43"/>
      <c r="N100" s="43"/>
      <c r="O100" s="43"/>
      <c r="P100" s="43"/>
      <c r="Q100" s="179"/>
      <c r="R100" s="180"/>
      <c r="S100" s="180"/>
      <c r="T100" s="181"/>
      <c r="U100" s="13"/>
      <c r="V100" s="1"/>
    </row>
    <row r="101" spans="1:22" ht="18.75" customHeight="1" x14ac:dyDescent="0.25">
      <c r="A101" s="13"/>
      <c r="B101" s="307"/>
      <c r="C101" s="291"/>
      <c r="D101" s="247" t="str">
        <f>START!$C$28</f>
        <v>Lying Leg Curls</v>
      </c>
      <c r="E101" s="247">
        <v>12</v>
      </c>
      <c r="F101" s="44"/>
      <c r="G101" s="247">
        <v>12</v>
      </c>
      <c r="H101" s="44"/>
      <c r="I101" s="247">
        <v>12</v>
      </c>
      <c r="J101" s="44"/>
      <c r="K101" s="148" t="s">
        <v>21</v>
      </c>
      <c r="L101" s="44"/>
      <c r="M101" s="43"/>
      <c r="N101" s="43"/>
      <c r="O101" s="43"/>
      <c r="P101" s="43"/>
      <c r="Q101" s="310" t="s">
        <v>28</v>
      </c>
      <c r="R101" s="311"/>
      <c r="S101" s="311"/>
      <c r="T101" s="117" t="str">
        <f>IFERROR(E99+G99+I99+E100+G100+I100,"?")</f>
        <v>?</v>
      </c>
      <c r="U101" s="13"/>
      <c r="V101" s="1"/>
    </row>
    <row r="102" spans="1:22" ht="18.75" customHeight="1" x14ac:dyDescent="0.25">
      <c r="A102" s="13"/>
      <c r="B102" s="307"/>
      <c r="C102" s="291"/>
      <c r="D102" s="247" t="str">
        <f>START!$C$30</f>
        <v>Standing Calve Raises</v>
      </c>
      <c r="E102" s="247">
        <v>12</v>
      </c>
      <c r="F102" s="44"/>
      <c r="G102" s="247">
        <v>12</v>
      </c>
      <c r="H102" s="44"/>
      <c r="I102" s="247">
        <v>12</v>
      </c>
      <c r="J102" s="44"/>
      <c r="K102" s="148" t="s">
        <v>21</v>
      </c>
      <c r="L102" s="44"/>
      <c r="M102" s="43"/>
      <c r="N102" s="43"/>
      <c r="O102" s="43"/>
      <c r="P102" s="43"/>
      <c r="Q102" s="310" t="s">
        <v>29</v>
      </c>
      <c r="R102" s="311"/>
      <c r="S102" s="311"/>
      <c r="T102" s="117" t="str">
        <f>IFERROR(E101+G101+I101+K101,"?")</f>
        <v>?</v>
      </c>
      <c r="U102" s="13"/>
      <c r="V102" s="1"/>
    </row>
    <row r="103" spans="1:22" ht="18.75" customHeight="1" thickBot="1" x14ac:dyDescent="0.3">
      <c r="A103" s="13"/>
      <c r="B103" s="307"/>
      <c r="C103" s="292"/>
      <c r="D103" s="249"/>
      <c r="E103" s="249"/>
      <c r="F103" s="249"/>
      <c r="G103" s="249"/>
      <c r="H103" s="249"/>
      <c r="I103" s="249"/>
      <c r="J103" s="249"/>
      <c r="K103" s="249"/>
      <c r="L103" s="249"/>
      <c r="M103" s="53"/>
      <c r="N103" s="53"/>
      <c r="O103" s="53"/>
      <c r="P103" s="53"/>
      <c r="Q103" s="312" t="s">
        <v>30</v>
      </c>
      <c r="R103" s="313"/>
      <c r="S103" s="313"/>
      <c r="T103" s="118" t="str">
        <f>IFERROR(E102+G102+I102+K102,"?")</f>
        <v>?</v>
      </c>
      <c r="U103" s="13"/>
      <c r="V103" s="1"/>
    </row>
    <row r="104" spans="1:22" ht="18.75" customHeight="1" x14ac:dyDescent="0.25">
      <c r="A104" s="13"/>
      <c r="B104" s="307"/>
      <c r="C104" s="345" t="s">
        <v>31</v>
      </c>
      <c r="D104" s="345"/>
      <c r="E104" s="345"/>
      <c r="F104" s="345"/>
      <c r="G104" s="345"/>
      <c r="H104" s="345"/>
      <c r="I104" s="345"/>
      <c r="J104" s="345"/>
      <c r="K104" s="345"/>
      <c r="L104" s="345"/>
      <c r="M104" s="345"/>
      <c r="N104" s="345"/>
      <c r="O104" s="345"/>
      <c r="P104" s="345"/>
      <c r="Q104" s="345"/>
      <c r="R104" s="345"/>
      <c r="S104" s="345"/>
      <c r="T104" s="346"/>
      <c r="U104" s="13"/>
      <c r="V104" s="1"/>
    </row>
    <row r="105" spans="1:22" ht="18.75" customHeight="1" thickBot="1" x14ac:dyDescent="0.3">
      <c r="A105" s="13"/>
      <c r="B105" s="307"/>
      <c r="C105" s="345"/>
      <c r="D105" s="345"/>
      <c r="E105" s="345"/>
      <c r="F105" s="345"/>
      <c r="G105" s="345"/>
      <c r="H105" s="345"/>
      <c r="I105" s="345"/>
      <c r="J105" s="345"/>
      <c r="K105" s="345"/>
      <c r="L105" s="345"/>
      <c r="M105" s="345"/>
      <c r="N105" s="345"/>
      <c r="O105" s="345"/>
      <c r="P105" s="345"/>
      <c r="Q105" s="345"/>
      <c r="R105" s="345"/>
      <c r="S105" s="345"/>
      <c r="T105" s="346"/>
      <c r="U105" s="13"/>
      <c r="V105" s="1"/>
    </row>
    <row r="106" spans="1:22" ht="18.75" customHeight="1" x14ac:dyDescent="0.25">
      <c r="A106" s="13"/>
      <c r="B106" s="307"/>
      <c r="C106" s="347" t="s">
        <v>32</v>
      </c>
      <c r="D106" s="253" t="str">
        <f>D17</f>
        <v>Seated OHP</v>
      </c>
      <c r="E106" s="253">
        <f>$G$9</f>
        <v>4</v>
      </c>
      <c r="F106" s="253">
        <f>MROUND($C$7*$H$9,$C$9)</f>
        <v>55</v>
      </c>
      <c r="G106" s="253">
        <f>$I$9</f>
        <v>4</v>
      </c>
      <c r="H106" s="253">
        <f>MROUND($C$7*$J$9,$C$9)</f>
        <v>55</v>
      </c>
      <c r="I106" s="253">
        <f>$K$9</f>
        <v>4</v>
      </c>
      <c r="J106" s="253">
        <f>MROUND($C$7*$L$9,$C$9)</f>
        <v>55</v>
      </c>
      <c r="K106" s="253">
        <f>$M$9</f>
        <v>4</v>
      </c>
      <c r="L106" s="253">
        <f>MROUND($C$7*$N$9,$C$9)</f>
        <v>55</v>
      </c>
      <c r="M106" s="253">
        <f>$O$9</f>
        <v>4</v>
      </c>
      <c r="N106" s="253">
        <f>MROUND($C$7*$P$9,$C$9)</f>
        <v>55</v>
      </c>
      <c r="O106" s="48"/>
      <c r="P106" s="48"/>
      <c r="Q106" s="120"/>
      <c r="R106" s="121"/>
      <c r="S106" s="121"/>
      <c r="T106" s="122"/>
      <c r="U106" s="13"/>
      <c r="V106" s="1"/>
    </row>
    <row r="107" spans="1:22" ht="18.75" customHeight="1" x14ac:dyDescent="0.25">
      <c r="A107" s="13"/>
      <c r="B107" s="307"/>
      <c r="C107" s="363"/>
      <c r="D107" s="245" t="str">
        <f>START!$C$11</f>
        <v>Incline Bench Press</v>
      </c>
      <c r="E107" s="245">
        <f>$G$4</f>
        <v>10</v>
      </c>
      <c r="F107" s="245">
        <f>IF(D35="Bench Press",MROUND($C$4*$H$8,$C$9),MROUND($C$4*$H$8*85%,$C$9))</f>
        <v>50</v>
      </c>
      <c r="G107" s="245">
        <f>$I$4</f>
        <v>10</v>
      </c>
      <c r="H107" s="245">
        <f>IF(D35="Bench Press",MROUND($C$4*$J$8,$C$9),MROUND($C$4*$J$8*85%,$C$9))</f>
        <v>50</v>
      </c>
      <c r="I107" s="245">
        <f>$K$4</f>
        <v>10</v>
      </c>
      <c r="J107" s="245">
        <f>IF(D35="Bench Press",MROUND($C$4*$L$8,$C$9),MROUND($C$4*$L$8*85%,$C$9))</f>
        <v>50</v>
      </c>
      <c r="K107" s="43"/>
      <c r="L107" s="43"/>
      <c r="M107" s="43"/>
      <c r="N107" s="43"/>
      <c r="O107" s="43"/>
      <c r="P107" s="43"/>
      <c r="Q107" s="123"/>
      <c r="R107" s="124"/>
      <c r="S107" s="124"/>
      <c r="T107" s="125"/>
      <c r="U107" s="13"/>
      <c r="V107" s="1"/>
    </row>
    <row r="108" spans="1:22" ht="18.75" customHeight="1" x14ac:dyDescent="0.25">
      <c r="A108" s="13"/>
      <c r="B108" s="307"/>
      <c r="C108" s="363"/>
      <c r="D108" s="245" t="str">
        <f>START!$C$15</f>
        <v>Lateral Dumbbell Raise</v>
      </c>
      <c r="E108" s="245">
        <v>10</v>
      </c>
      <c r="F108" s="44"/>
      <c r="G108" s="245">
        <v>10</v>
      </c>
      <c r="H108" s="44"/>
      <c r="I108" s="245">
        <v>10</v>
      </c>
      <c r="J108" s="44"/>
      <c r="K108" s="148" t="s">
        <v>19</v>
      </c>
      <c r="L108" s="44"/>
      <c r="M108" s="43"/>
      <c r="N108" s="43"/>
      <c r="O108" s="43"/>
      <c r="P108" s="43"/>
      <c r="Q108" s="295" t="s">
        <v>18</v>
      </c>
      <c r="R108" s="296"/>
      <c r="S108" s="296"/>
      <c r="T108" s="256" t="str">
        <f>IFERROR(E107+G107+I107+E109+G109+I109+K109,"?")</f>
        <v>?</v>
      </c>
      <c r="U108" s="13"/>
      <c r="V108" s="1"/>
    </row>
    <row r="109" spans="1:22" ht="18.75" customHeight="1" x14ac:dyDescent="0.25">
      <c r="A109" s="13"/>
      <c r="B109" s="307"/>
      <c r="C109" s="363"/>
      <c r="D109" s="245" t="str">
        <f>START!$C$12</f>
        <v>Cable Crossovers</v>
      </c>
      <c r="E109" s="245">
        <v>12</v>
      </c>
      <c r="F109" s="44"/>
      <c r="G109" s="245">
        <v>12</v>
      </c>
      <c r="H109" s="44"/>
      <c r="I109" s="245">
        <v>12</v>
      </c>
      <c r="J109" s="44"/>
      <c r="K109" s="148" t="s">
        <v>21</v>
      </c>
      <c r="L109" s="44"/>
      <c r="M109" s="43"/>
      <c r="N109" s="43"/>
      <c r="O109" s="43"/>
      <c r="P109" s="43"/>
      <c r="Q109" s="295" t="s">
        <v>20</v>
      </c>
      <c r="R109" s="296"/>
      <c r="S109" s="296"/>
      <c r="T109" s="256" t="str">
        <f>IFERROR(E106+G106+I106+E108+G108+I108+K108,"?")</f>
        <v>?</v>
      </c>
      <c r="U109" s="13"/>
      <c r="V109" s="1"/>
    </row>
    <row r="110" spans="1:22" ht="18.75" customHeight="1" thickBot="1" x14ac:dyDescent="0.3">
      <c r="A110" s="13"/>
      <c r="B110" s="307"/>
      <c r="C110" s="364"/>
      <c r="D110" s="252" t="str">
        <f>START!$C$13</f>
        <v>Dips</v>
      </c>
      <c r="E110" s="252">
        <v>12</v>
      </c>
      <c r="F110" s="52"/>
      <c r="G110" s="252">
        <v>12</v>
      </c>
      <c r="H110" s="52"/>
      <c r="I110" s="252">
        <v>12</v>
      </c>
      <c r="J110" s="52"/>
      <c r="K110" s="149" t="s">
        <v>21</v>
      </c>
      <c r="L110" s="52"/>
      <c r="M110" s="53"/>
      <c r="N110" s="53"/>
      <c r="O110" s="53"/>
      <c r="P110" s="53"/>
      <c r="Q110" s="354" t="s">
        <v>22</v>
      </c>
      <c r="R110" s="355"/>
      <c r="S110" s="355"/>
      <c r="T110" s="115" t="str">
        <f>IFERROR(E110+G110+I110+K110,"?")</f>
        <v>?</v>
      </c>
      <c r="U110" s="13"/>
      <c r="V110" s="1"/>
    </row>
    <row r="111" spans="1:22" ht="18.75" customHeight="1" x14ac:dyDescent="0.25">
      <c r="A111" s="13"/>
      <c r="B111" s="307"/>
      <c r="C111" s="297" t="s">
        <v>191</v>
      </c>
      <c r="D111" s="137" t="str">
        <f>START!$F$11</f>
        <v>Deadlift</v>
      </c>
      <c r="E111" s="137">
        <f>$G$9</f>
        <v>4</v>
      </c>
      <c r="F111" s="137">
        <f>MROUND($C$6*$H$9,$C$9)</f>
        <v>115</v>
      </c>
      <c r="G111" s="137">
        <f>$I$9</f>
        <v>4</v>
      </c>
      <c r="H111" s="137">
        <f>MROUND($C$6*$J$9,$C$9)</f>
        <v>115</v>
      </c>
      <c r="I111" s="137">
        <f>$K$9</f>
        <v>4</v>
      </c>
      <c r="J111" s="137">
        <f>MROUND($C$6*$L$9,$C$9)</f>
        <v>115</v>
      </c>
      <c r="K111" s="137">
        <f>$M$9</f>
        <v>4</v>
      </c>
      <c r="L111" s="137">
        <f>MROUND($C$6*$N$9,$C$9)</f>
        <v>115</v>
      </c>
      <c r="M111" s="137">
        <f>$O$9</f>
        <v>4</v>
      </c>
      <c r="N111" s="137">
        <f>MROUND($C$6*$P$9,$C$9)</f>
        <v>115</v>
      </c>
      <c r="O111" s="48"/>
      <c r="P111" s="48"/>
      <c r="Q111" s="182"/>
      <c r="R111" s="183"/>
      <c r="S111" s="183"/>
      <c r="T111" s="184"/>
      <c r="U111" s="13"/>
      <c r="V111" s="1"/>
    </row>
    <row r="112" spans="1:22" ht="18.75" customHeight="1" x14ac:dyDescent="0.25">
      <c r="A112" s="13"/>
      <c r="B112" s="307"/>
      <c r="C112" s="298"/>
      <c r="D112" s="250" t="str">
        <f>START!$C$24</f>
        <v>Barbell Shrugs</v>
      </c>
      <c r="E112" s="250">
        <v>8</v>
      </c>
      <c r="F112" s="44"/>
      <c r="G112" s="250">
        <v>8</v>
      </c>
      <c r="H112" s="44"/>
      <c r="I112" s="250">
        <v>8</v>
      </c>
      <c r="J112" s="44"/>
      <c r="K112" s="43"/>
      <c r="L112" s="43"/>
      <c r="M112" s="43"/>
      <c r="N112" s="43"/>
      <c r="O112" s="43"/>
      <c r="P112" s="43"/>
      <c r="Q112" s="185"/>
      <c r="R112" s="186"/>
      <c r="S112" s="186"/>
      <c r="T112" s="187"/>
      <c r="U112" s="13"/>
      <c r="V112" s="1"/>
    </row>
    <row r="113" spans="1:22" ht="18.75" customHeight="1" x14ac:dyDescent="0.25">
      <c r="A113" s="13"/>
      <c r="B113" s="307"/>
      <c r="C113" s="298"/>
      <c r="D113" s="250" t="str">
        <f>START!$C$18</f>
        <v>Pull-Ups</v>
      </c>
      <c r="E113" s="250">
        <v>10</v>
      </c>
      <c r="F113" s="44"/>
      <c r="G113" s="148" t="s">
        <v>19</v>
      </c>
      <c r="H113" s="44"/>
      <c r="I113" s="43"/>
      <c r="J113" s="43"/>
      <c r="K113" s="43"/>
      <c r="L113" s="43"/>
      <c r="M113" s="43"/>
      <c r="N113" s="43"/>
      <c r="O113" s="43"/>
      <c r="P113" s="43"/>
      <c r="Q113" s="316" t="s">
        <v>24</v>
      </c>
      <c r="R113" s="315"/>
      <c r="S113" s="315"/>
      <c r="T113" s="51" t="str">
        <f>IFERROR(+G114+E114+E113+G113,"?")</f>
        <v>?</v>
      </c>
      <c r="U113" s="13"/>
      <c r="V113" s="1"/>
    </row>
    <row r="114" spans="1:22" ht="18.75" customHeight="1" x14ac:dyDescent="0.25">
      <c r="A114" s="13"/>
      <c r="B114" s="307"/>
      <c r="C114" s="298"/>
      <c r="D114" s="250" t="str">
        <f>START!$C$20</f>
        <v>T-Bar Rows</v>
      </c>
      <c r="E114" s="250">
        <v>10</v>
      </c>
      <c r="F114" s="44"/>
      <c r="G114" s="148" t="s">
        <v>19</v>
      </c>
      <c r="H114" s="44"/>
      <c r="I114" s="43"/>
      <c r="J114" s="43"/>
      <c r="K114" s="43"/>
      <c r="L114" s="43"/>
      <c r="M114" s="43"/>
      <c r="N114" s="43"/>
      <c r="O114" s="43"/>
      <c r="P114" s="43"/>
      <c r="Q114" s="314" t="s">
        <v>26</v>
      </c>
      <c r="R114" s="315"/>
      <c r="S114" s="315"/>
      <c r="T114" s="51">
        <f>IFERROR(E112+G112+I112,"?")</f>
        <v>24</v>
      </c>
      <c r="U114" s="13"/>
      <c r="V114" s="1"/>
    </row>
    <row r="115" spans="1:22" ht="18.75" customHeight="1" thickBot="1" x14ac:dyDescent="0.3">
      <c r="A115" s="13"/>
      <c r="B115" s="307"/>
      <c r="C115" s="299"/>
      <c r="D115" s="243" t="str">
        <f>START!$C$22</f>
        <v>Preacher Curls</v>
      </c>
      <c r="E115" s="243">
        <v>12</v>
      </c>
      <c r="F115" s="52"/>
      <c r="G115" s="243">
        <v>12</v>
      </c>
      <c r="H115" s="52"/>
      <c r="I115" s="243">
        <v>12</v>
      </c>
      <c r="J115" s="52"/>
      <c r="K115" s="149" t="s">
        <v>21</v>
      </c>
      <c r="L115" s="52"/>
      <c r="M115" s="53"/>
      <c r="N115" s="53"/>
      <c r="O115" s="53"/>
      <c r="P115" s="53"/>
      <c r="Q115" s="293" t="s">
        <v>27</v>
      </c>
      <c r="R115" s="294"/>
      <c r="S115" s="294"/>
      <c r="T115" s="54" t="str">
        <f>IFERROR(E115+G115+I115+K115,"?")</f>
        <v>?</v>
      </c>
      <c r="U115" s="13"/>
      <c r="V115" s="1"/>
    </row>
    <row r="116" spans="1:22" ht="18.75" customHeight="1" x14ac:dyDescent="0.25">
      <c r="A116" s="13"/>
      <c r="B116" s="307"/>
      <c r="C116" s="290" t="s">
        <v>94</v>
      </c>
      <c r="D116" s="251" t="str">
        <f>D27</f>
        <v>Squat</v>
      </c>
      <c r="E116" s="251">
        <f>$G$10</f>
        <v>10</v>
      </c>
      <c r="F116" s="251">
        <f>MROUND($C$5*$H$10,$C$9)</f>
        <v>75</v>
      </c>
      <c r="G116" s="251">
        <f>$I$10</f>
        <v>10</v>
      </c>
      <c r="H116" s="251">
        <f>MROUND($C$5*$J$10,$C$9)</f>
        <v>75</v>
      </c>
      <c r="I116" s="251">
        <f>$K$10</f>
        <v>10</v>
      </c>
      <c r="J116" s="251">
        <f>MROUND($C$5*$L$10,$C$9)</f>
        <v>75</v>
      </c>
      <c r="K116" s="48"/>
      <c r="L116" s="48"/>
      <c r="M116" s="48"/>
      <c r="N116" s="48"/>
      <c r="O116" s="48"/>
      <c r="P116" s="48"/>
      <c r="Q116" s="336"/>
      <c r="R116" s="337"/>
      <c r="S116" s="337"/>
      <c r="T116" s="129"/>
      <c r="U116" s="13"/>
      <c r="V116" s="1"/>
    </row>
    <row r="117" spans="1:22" ht="18.75" customHeight="1" x14ac:dyDescent="0.25">
      <c r="A117" s="13"/>
      <c r="B117" s="307"/>
      <c r="C117" s="291"/>
      <c r="D117" s="247" t="str">
        <f>START!$C$29</f>
        <v>Stiff-Leg Deadlifts</v>
      </c>
      <c r="E117" s="247">
        <v>10</v>
      </c>
      <c r="F117" s="44"/>
      <c r="G117" s="247">
        <v>10</v>
      </c>
      <c r="H117" s="44"/>
      <c r="I117" s="148" t="s">
        <v>19</v>
      </c>
      <c r="J117" s="44"/>
      <c r="K117" s="43"/>
      <c r="L117" s="43"/>
      <c r="M117" s="43"/>
      <c r="N117" s="43"/>
      <c r="O117" s="43"/>
      <c r="P117" s="43"/>
      <c r="Q117" s="310" t="s">
        <v>28</v>
      </c>
      <c r="R117" s="311"/>
      <c r="S117" s="311"/>
      <c r="T117" s="117" t="str">
        <f>IFERROR(G118+I118+K118+E116+G116+I116+E118,"?")</f>
        <v>?</v>
      </c>
      <c r="U117" s="13"/>
      <c r="V117" s="1"/>
    </row>
    <row r="118" spans="1:22" ht="18.75" customHeight="1" x14ac:dyDescent="0.25">
      <c r="A118" s="13"/>
      <c r="B118" s="307"/>
      <c r="C118" s="291"/>
      <c r="D118" s="247" t="str">
        <f>START!$C$27</f>
        <v>Leg Extensions</v>
      </c>
      <c r="E118" s="247">
        <v>12</v>
      </c>
      <c r="F118" s="44"/>
      <c r="G118" s="247">
        <v>12</v>
      </c>
      <c r="H118" s="44"/>
      <c r="I118" s="247">
        <v>12</v>
      </c>
      <c r="J118" s="44"/>
      <c r="K118" s="148" t="s">
        <v>21</v>
      </c>
      <c r="L118" s="44"/>
      <c r="M118" s="43"/>
      <c r="N118" s="43"/>
      <c r="O118" s="43"/>
      <c r="P118" s="43"/>
      <c r="Q118" s="310" t="s">
        <v>29</v>
      </c>
      <c r="R118" s="311"/>
      <c r="S118" s="311"/>
      <c r="T118" s="117" t="str">
        <f>IFERROR(E119+G119+I119+K119+E117+G117+I117+K117,"?")</f>
        <v>?</v>
      </c>
      <c r="U118" s="13"/>
      <c r="V118" s="1"/>
    </row>
    <row r="119" spans="1:22" ht="18.75" customHeight="1" x14ac:dyDescent="0.25">
      <c r="A119" s="13"/>
      <c r="B119" s="307"/>
      <c r="C119" s="291"/>
      <c r="D119" s="247" t="str">
        <f>START!$C$28</f>
        <v>Lying Leg Curls</v>
      </c>
      <c r="E119" s="247">
        <v>12</v>
      </c>
      <c r="F119" s="44"/>
      <c r="G119" s="247">
        <v>12</v>
      </c>
      <c r="H119" s="44"/>
      <c r="I119" s="247">
        <v>12</v>
      </c>
      <c r="J119" s="45"/>
      <c r="K119" s="148" t="s">
        <v>21</v>
      </c>
      <c r="L119" s="45"/>
      <c r="M119" s="43"/>
      <c r="N119" s="43"/>
      <c r="O119" s="43"/>
      <c r="P119" s="43"/>
      <c r="Q119" s="310" t="s">
        <v>30</v>
      </c>
      <c r="R119" s="311"/>
      <c r="S119" s="311"/>
      <c r="T119" s="117" t="str">
        <f>IFERROR(E120+G120+I120+K120,"?")</f>
        <v>?</v>
      </c>
      <c r="U119" s="13"/>
      <c r="V119" s="1"/>
    </row>
    <row r="120" spans="1:22" ht="18.75" customHeight="1" thickBot="1" x14ac:dyDescent="0.3">
      <c r="A120" s="13"/>
      <c r="B120" s="307"/>
      <c r="C120" s="292"/>
      <c r="D120" s="249" t="str">
        <f>START!$C$30</f>
        <v>Standing Calve Raises</v>
      </c>
      <c r="E120" s="249">
        <v>12</v>
      </c>
      <c r="F120" s="55"/>
      <c r="G120" s="249">
        <v>12</v>
      </c>
      <c r="H120" s="55"/>
      <c r="I120" s="249">
        <v>12</v>
      </c>
      <c r="J120" s="55"/>
      <c r="K120" s="149" t="s">
        <v>21</v>
      </c>
      <c r="L120" s="55"/>
      <c r="M120" s="53"/>
      <c r="N120" s="53"/>
      <c r="O120" s="53"/>
      <c r="P120" s="53"/>
      <c r="Q120" s="248"/>
      <c r="R120" s="249"/>
      <c r="S120" s="249"/>
      <c r="T120" s="118"/>
      <c r="U120" s="13"/>
      <c r="V120" s="1"/>
    </row>
    <row r="121" spans="1:22" ht="18.75" customHeight="1" x14ac:dyDescent="0.25">
      <c r="A121" s="13"/>
      <c r="B121" s="307"/>
      <c r="C121" s="344" t="s">
        <v>31</v>
      </c>
      <c r="D121" s="345"/>
      <c r="E121" s="345"/>
      <c r="F121" s="345"/>
      <c r="G121" s="345"/>
      <c r="H121" s="345"/>
      <c r="I121" s="345"/>
      <c r="J121" s="345"/>
      <c r="K121" s="345"/>
      <c r="L121" s="345"/>
      <c r="M121" s="345"/>
      <c r="N121" s="345"/>
      <c r="O121" s="345"/>
      <c r="P121" s="345"/>
      <c r="Q121" s="345"/>
      <c r="R121" s="345"/>
      <c r="S121" s="345"/>
      <c r="T121" s="346"/>
      <c r="U121" s="13"/>
      <c r="V121" s="1"/>
    </row>
    <row r="122" spans="1:22" ht="18.75" customHeight="1" thickBot="1" x14ac:dyDescent="0.3">
      <c r="A122" s="13"/>
      <c r="B122" s="308"/>
      <c r="C122" s="341"/>
      <c r="D122" s="342"/>
      <c r="E122" s="342"/>
      <c r="F122" s="342"/>
      <c r="G122" s="342"/>
      <c r="H122" s="342"/>
      <c r="I122" s="342"/>
      <c r="J122" s="342"/>
      <c r="K122" s="342"/>
      <c r="L122" s="342"/>
      <c r="M122" s="342"/>
      <c r="N122" s="342"/>
      <c r="O122" s="342"/>
      <c r="P122" s="342"/>
      <c r="Q122" s="342"/>
      <c r="R122" s="342"/>
      <c r="S122" s="342"/>
      <c r="T122" s="343"/>
      <c r="U122" s="13"/>
      <c r="V122" s="1"/>
    </row>
    <row r="123" spans="1:22" ht="18.75" customHeight="1" thickBot="1" x14ac:dyDescent="0.35">
      <c r="A123" s="13"/>
      <c r="B123" s="57" t="s">
        <v>114</v>
      </c>
      <c r="C123" s="246" t="s">
        <v>15</v>
      </c>
      <c r="D123" s="246" t="s">
        <v>16</v>
      </c>
      <c r="E123" s="309" t="s">
        <v>0</v>
      </c>
      <c r="F123" s="309"/>
      <c r="G123" s="309" t="s">
        <v>1</v>
      </c>
      <c r="H123" s="309"/>
      <c r="I123" s="309" t="s">
        <v>2</v>
      </c>
      <c r="J123" s="309"/>
      <c r="K123" s="309" t="s">
        <v>3</v>
      </c>
      <c r="L123" s="309"/>
      <c r="M123" s="309" t="s">
        <v>4</v>
      </c>
      <c r="N123" s="309"/>
      <c r="O123" s="309" t="s">
        <v>5</v>
      </c>
      <c r="P123" s="309"/>
      <c r="Q123" s="309"/>
      <c r="R123" s="309"/>
      <c r="S123" s="309"/>
      <c r="T123" s="335"/>
      <c r="U123" s="13"/>
      <c r="V123" s="1"/>
    </row>
    <row r="124" spans="1:22" ht="18.75" customHeight="1" x14ac:dyDescent="0.25">
      <c r="A124" s="13"/>
      <c r="B124" s="306" t="s">
        <v>118</v>
      </c>
      <c r="C124" s="347" t="s">
        <v>92</v>
      </c>
      <c r="D124" s="253" t="str">
        <f>D16</f>
        <v>Bench Press</v>
      </c>
      <c r="E124" s="151" t="str">
        <f>$G$11</f>
        <v>2+</v>
      </c>
      <c r="F124" s="253">
        <f>MROUND($C$4*$H$11,$C$9)</f>
        <v>90</v>
      </c>
      <c r="G124" s="253">
        <f>$I$11</f>
        <v>2</v>
      </c>
      <c r="H124" s="253">
        <f>MROUND($C$4*$J$11,$C$9)</f>
        <v>90</v>
      </c>
      <c r="I124" s="253">
        <f>$K$11</f>
        <v>2</v>
      </c>
      <c r="J124" s="253">
        <f>MROUND($C$4*$L$11,$C$9)</f>
        <v>85</v>
      </c>
      <c r="K124" s="253">
        <f>$M$11</f>
        <v>2</v>
      </c>
      <c r="L124" s="253">
        <f>MROUND($C$4*$N$11,$C$9)</f>
        <v>85</v>
      </c>
      <c r="M124" s="253">
        <f>$O$11</f>
        <v>2</v>
      </c>
      <c r="N124" s="253">
        <f>MROUND($C$4*$P$11,$C$9)</f>
        <v>85</v>
      </c>
      <c r="O124" s="253">
        <f>$Q$11</f>
        <v>2</v>
      </c>
      <c r="P124" s="253">
        <f>MROUND($C$4*$R$11,$C$9)</f>
        <v>85</v>
      </c>
      <c r="Q124" s="350" t="s">
        <v>11</v>
      </c>
      <c r="R124" s="351"/>
      <c r="S124" s="321" t="str">
        <f>IFERROR(F124/VLOOKUP(E124,Config!$C:$G,5,FALSE),"?")</f>
        <v>?</v>
      </c>
      <c r="T124" s="322"/>
      <c r="U124" s="13"/>
      <c r="V124" s="1"/>
    </row>
    <row r="125" spans="1:22" ht="18.75" customHeight="1" thickBot="1" x14ac:dyDescent="0.3">
      <c r="A125" s="13"/>
      <c r="B125" s="307"/>
      <c r="C125" s="348"/>
      <c r="D125" s="245" t="str">
        <f>D17</f>
        <v>Seated OHP</v>
      </c>
      <c r="E125" s="245">
        <f>$G$10</f>
        <v>10</v>
      </c>
      <c r="F125" s="245">
        <f>MROUND($C$7*$H$10,$C$9)</f>
        <v>40</v>
      </c>
      <c r="G125" s="245">
        <f>$I$10</f>
        <v>10</v>
      </c>
      <c r="H125" s="245">
        <f>MROUND($C$7*$J$10,$C$9)</f>
        <v>40</v>
      </c>
      <c r="I125" s="245">
        <f>$K$10</f>
        <v>10</v>
      </c>
      <c r="J125" s="245">
        <f>MROUND($C$7*$L$10,$C$9)</f>
        <v>40</v>
      </c>
      <c r="K125" s="43"/>
      <c r="L125" s="43"/>
      <c r="M125" s="43"/>
      <c r="N125" s="43"/>
      <c r="O125" s="43"/>
      <c r="P125" s="43"/>
      <c r="Q125" s="352"/>
      <c r="R125" s="353"/>
      <c r="S125" s="323"/>
      <c r="T125" s="324"/>
      <c r="U125" s="13"/>
      <c r="V125" s="1"/>
    </row>
    <row r="126" spans="1:22" ht="18.75" customHeight="1" x14ac:dyDescent="0.25">
      <c r="A126" s="13"/>
      <c r="B126" s="307"/>
      <c r="C126" s="348"/>
      <c r="D126" s="245" t="str">
        <f>D90</f>
        <v>Dumbbell Bench Press</v>
      </c>
      <c r="E126" s="245">
        <v>8</v>
      </c>
      <c r="F126" s="44"/>
      <c r="G126" s="245">
        <v>8</v>
      </c>
      <c r="H126" s="44"/>
      <c r="I126" s="245">
        <v>8</v>
      </c>
      <c r="J126" s="44"/>
      <c r="K126" s="245">
        <v>8</v>
      </c>
      <c r="L126" s="44"/>
      <c r="M126" s="43"/>
      <c r="N126" s="43"/>
      <c r="O126" s="43"/>
      <c r="P126" s="43"/>
      <c r="Q126" s="360"/>
      <c r="R126" s="361"/>
      <c r="S126" s="361"/>
      <c r="T126" s="362"/>
      <c r="U126" s="13"/>
      <c r="V126" s="1"/>
    </row>
    <row r="127" spans="1:22" ht="18.75" customHeight="1" x14ac:dyDescent="0.25">
      <c r="A127" s="13"/>
      <c r="B127" s="307"/>
      <c r="C127" s="348"/>
      <c r="D127" s="245" t="str">
        <f t="shared" ref="D127:D129" si="3">D91</f>
        <v>Lateral Cable Raise</v>
      </c>
      <c r="E127" s="245">
        <v>10</v>
      </c>
      <c r="F127" s="44"/>
      <c r="G127" s="245">
        <v>10</v>
      </c>
      <c r="H127" s="44"/>
      <c r="I127" s="148" t="s">
        <v>19</v>
      </c>
      <c r="J127" s="44"/>
      <c r="K127" s="43"/>
      <c r="L127" s="43"/>
      <c r="M127" s="43"/>
      <c r="N127" s="43"/>
      <c r="O127" s="43"/>
      <c r="P127" s="43"/>
      <c r="Q127" s="295" t="s">
        <v>18</v>
      </c>
      <c r="R127" s="296"/>
      <c r="S127" s="296"/>
      <c r="T127" s="256" t="str">
        <f>IFERROR(E124+G124+I124+E126+G126+I126+K126,"?")</f>
        <v>?</v>
      </c>
      <c r="U127" s="13"/>
      <c r="V127" s="1"/>
    </row>
    <row r="128" spans="1:22" ht="18.75" customHeight="1" x14ac:dyDescent="0.25">
      <c r="A128" s="13"/>
      <c r="B128" s="307"/>
      <c r="C128" s="348"/>
      <c r="D128" s="245" t="str">
        <f t="shared" si="3"/>
        <v>Cable Rear Lateral Raise</v>
      </c>
      <c r="E128" s="245">
        <v>12</v>
      </c>
      <c r="F128" s="45"/>
      <c r="G128" s="245">
        <v>12</v>
      </c>
      <c r="H128" s="45"/>
      <c r="I128" s="148" t="s">
        <v>21</v>
      </c>
      <c r="J128" s="45"/>
      <c r="K128" s="43"/>
      <c r="L128" s="43"/>
      <c r="M128" s="43"/>
      <c r="N128" s="43"/>
      <c r="O128" s="43"/>
      <c r="P128" s="43"/>
      <c r="Q128" s="295" t="s">
        <v>20</v>
      </c>
      <c r="R128" s="296"/>
      <c r="S128" s="296"/>
      <c r="T128" s="256" t="str">
        <f>IFERROR(E125+G125+I125+E127+G127+I127+E128+G128+I128,"?")</f>
        <v>?</v>
      </c>
      <c r="U128" s="13"/>
      <c r="V128" s="1"/>
    </row>
    <row r="129" spans="1:22" ht="18.75" customHeight="1" thickBot="1" x14ac:dyDescent="0.3">
      <c r="A129" s="13"/>
      <c r="B129" s="307"/>
      <c r="C129" s="349"/>
      <c r="D129" s="252" t="str">
        <f t="shared" si="3"/>
        <v>Cable Tricep Extensions</v>
      </c>
      <c r="E129" s="252">
        <v>12</v>
      </c>
      <c r="F129" s="55"/>
      <c r="G129" s="252">
        <v>12</v>
      </c>
      <c r="H129" s="55"/>
      <c r="I129" s="252">
        <v>12</v>
      </c>
      <c r="J129" s="55"/>
      <c r="K129" s="149" t="s">
        <v>21</v>
      </c>
      <c r="L129" s="55"/>
      <c r="M129" s="53"/>
      <c r="N129" s="53"/>
      <c r="O129" s="53"/>
      <c r="P129" s="53"/>
      <c r="Q129" s="354" t="s">
        <v>22</v>
      </c>
      <c r="R129" s="355"/>
      <c r="S129" s="355"/>
      <c r="T129" s="115" t="str">
        <f>IFERROR(E129+G129+I129+K129,"?")</f>
        <v>?</v>
      </c>
      <c r="U129" s="13"/>
      <c r="V129" s="1"/>
    </row>
    <row r="130" spans="1:22" ht="18.75" customHeight="1" x14ac:dyDescent="0.25">
      <c r="A130" s="13"/>
      <c r="B130" s="307"/>
      <c r="C130" s="297" t="s">
        <v>190</v>
      </c>
      <c r="D130" s="98" t="s">
        <v>23</v>
      </c>
      <c r="E130" s="137">
        <v>10</v>
      </c>
      <c r="F130" s="47"/>
      <c r="G130" s="137">
        <v>10</v>
      </c>
      <c r="H130" s="47"/>
      <c r="I130" s="137">
        <v>10</v>
      </c>
      <c r="J130" s="47"/>
      <c r="K130" s="48"/>
      <c r="L130" s="48"/>
      <c r="M130" s="48"/>
      <c r="N130" s="48"/>
      <c r="O130" s="48"/>
      <c r="P130" s="48"/>
      <c r="Q130" s="136"/>
      <c r="R130" s="137"/>
      <c r="S130" s="137"/>
      <c r="T130" s="49"/>
      <c r="U130" s="13"/>
      <c r="V130" s="1"/>
    </row>
    <row r="131" spans="1:22" ht="18.75" customHeight="1" x14ac:dyDescent="0.25">
      <c r="A131" s="13"/>
      <c r="B131" s="307"/>
      <c r="C131" s="298"/>
      <c r="D131" s="250" t="str">
        <f>START!$C$19</f>
        <v>Lat Pulldowns</v>
      </c>
      <c r="E131" s="250">
        <v>12</v>
      </c>
      <c r="F131" s="50"/>
      <c r="G131" s="250">
        <v>12</v>
      </c>
      <c r="H131" s="50"/>
      <c r="I131" s="250">
        <v>12</v>
      </c>
      <c r="J131" s="50"/>
      <c r="K131" s="148" t="s">
        <v>21</v>
      </c>
      <c r="L131" s="50"/>
      <c r="M131" s="43"/>
      <c r="N131" s="43"/>
      <c r="O131" s="43"/>
      <c r="P131" s="43"/>
      <c r="Q131" s="314" t="s">
        <v>24</v>
      </c>
      <c r="R131" s="315"/>
      <c r="S131" s="315"/>
      <c r="T131" s="51" t="str">
        <f>IFERROR(G131+I131+K131+E131+E132+G132+I132+K132,"?")</f>
        <v>?</v>
      </c>
      <c r="U131" s="13"/>
      <c r="V131" s="1"/>
    </row>
    <row r="132" spans="1:22" ht="18.75" customHeight="1" x14ac:dyDescent="0.25">
      <c r="A132" s="13"/>
      <c r="B132" s="307"/>
      <c r="C132" s="298"/>
      <c r="D132" s="250" t="str">
        <f>START!$C$21</f>
        <v>Machine Rows</v>
      </c>
      <c r="E132" s="250">
        <v>12</v>
      </c>
      <c r="F132" s="50"/>
      <c r="G132" s="250">
        <v>12</v>
      </c>
      <c r="H132" s="50"/>
      <c r="I132" s="250">
        <v>12</v>
      </c>
      <c r="J132" s="50"/>
      <c r="K132" s="148" t="s">
        <v>21</v>
      </c>
      <c r="L132" s="50"/>
      <c r="M132" s="43"/>
      <c r="N132" s="43"/>
      <c r="O132" s="43"/>
      <c r="P132" s="43"/>
      <c r="Q132" s="314" t="s">
        <v>25</v>
      </c>
      <c r="R132" s="315"/>
      <c r="S132" s="315"/>
      <c r="T132" s="51">
        <f>IFERROR(G130+I130+K130+E130,"?")</f>
        <v>30</v>
      </c>
      <c r="U132" s="13"/>
      <c r="V132" s="1"/>
    </row>
    <row r="133" spans="1:22" ht="18.75" customHeight="1" x14ac:dyDescent="0.25">
      <c r="A133" s="13"/>
      <c r="B133" s="307"/>
      <c r="C133" s="298"/>
      <c r="D133" s="250" t="str">
        <f>START!$C$25</f>
        <v>Dumbbell Shrugs</v>
      </c>
      <c r="E133" s="250">
        <v>12</v>
      </c>
      <c r="F133" s="50"/>
      <c r="G133" s="250">
        <v>12</v>
      </c>
      <c r="H133" s="50"/>
      <c r="I133" s="250">
        <v>12</v>
      </c>
      <c r="J133" s="50"/>
      <c r="K133" s="148" t="s">
        <v>21</v>
      </c>
      <c r="L133" s="50"/>
      <c r="M133" s="43"/>
      <c r="N133" s="43"/>
      <c r="O133" s="43"/>
      <c r="P133" s="43"/>
      <c r="Q133" s="314" t="s">
        <v>26</v>
      </c>
      <c r="R133" s="315"/>
      <c r="S133" s="315"/>
      <c r="T133" s="51" t="str">
        <f>IFERROR(E133+G133+I133+K133,"?")</f>
        <v>?</v>
      </c>
      <c r="U133" s="13"/>
      <c r="V133" s="1"/>
    </row>
    <row r="134" spans="1:22" ht="18.75" customHeight="1" thickBot="1" x14ac:dyDescent="0.3">
      <c r="A134" s="13"/>
      <c r="B134" s="307"/>
      <c r="C134" s="299"/>
      <c r="D134" s="243" t="str">
        <f>START!$C$23</f>
        <v>Dumbbell Curls</v>
      </c>
      <c r="E134" s="243">
        <v>12</v>
      </c>
      <c r="F134" s="52"/>
      <c r="G134" s="243">
        <v>12</v>
      </c>
      <c r="H134" s="52"/>
      <c r="I134" s="243">
        <v>12</v>
      </c>
      <c r="J134" s="52"/>
      <c r="K134" s="149" t="s">
        <v>21</v>
      </c>
      <c r="L134" s="52"/>
      <c r="M134" s="53"/>
      <c r="N134" s="53"/>
      <c r="O134" s="53"/>
      <c r="P134" s="53"/>
      <c r="Q134" s="293" t="s">
        <v>27</v>
      </c>
      <c r="R134" s="294"/>
      <c r="S134" s="294"/>
      <c r="T134" s="54" t="str">
        <f>IFERROR(E134+G134+I134+K134,"?")</f>
        <v>?</v>
      </c>
      <c r="U134" s="13"/>
      <c r="V134" s="1"/>
    </row>
    <row r="135" spans="1:22" ht="18.75" customHeight="1" x14ac:dyDescent="0.25">
      <c r="A135" s="13"/>
      <c r="B135" s="307"/>
      <c r="C135" s="290" t="s">
        <v>93</v>
      </c>
      <c r="D135" s="251" t="str">
        <f>D27</f>
        <v>Squat</v>
      </c>
      <c r="E135" s="151" t="str">
        <f>$G$11</f>
        <v>2+</v>
      </c>
      <c r="F135" s="251">
        <f>MROUND($C$5*$H$11,$C$9)</f>
        <v>115</v>
      </c>
      <c r="G135" s="251">
        <f>$I$11</f>
        <v>2</v>
      </c>
      <c r="H135" s="251">
        <f>MROUND($C$5*$J$11,$C$9)</f>
        <v>115</v>
      </c>
      <c r="I135" s="251">
        <f>$K$11</f>
        <v>2</v>
      </c>
      <c r="J135" s="251">
        <f>MROUND($C$5*$L$11,$C$9)</f>
        <v>105</v>
      </c>
      <c r="K135" s="251">
        <f>$M$11</f>
        <v>2</v>
      </c>
      <c r="L135" s="251">
        <f>MROUND($C$5*$N$11,$C$9)</f>
        <v>105</v>
      </c>
      <c r="M135" s="251">
        <f>$O$11</f>
        <v>2</v>
      </c>
      <c r="N135" s="251">
        <f>MROUND($C$5*$P$11,$C$9)</f>
        <v>105</v>
      </c>
      <c r="O135" s="251">
        <f>$Q$11</f>
        <v>2</v>
      </c>
      <c r="P135" s="251">
        <f>MROUND($C$5*$R$11,$C$9)</f>
        <v>105</v>
      </c>
      <c r="Q135" s="356" t="s">
        <v>11</v>
      </c>
      <c r="R135" s="357"/>
      <c r="S135" s="321" t="str">
        <f>IFERROR(F135/VLOOKUP(E135,Config!$C:$G,5,FALSE),"?")</f>
        <v>?</v>
      </c>
      <c r="T135" s="322"/>
      <c r="U135" s="13"/>
      <c r="V135" s="1"/>
    </row>
    <row r="136" spans="1:22" ht="18.75" customHeight="1" thickBot="1" x14ac:dyDescent="0.3">
      <c r="A136" s="13"/>
      <c r="B136" s="307"/>
      <c r="C136" s="291"/>
      <c r="D136" s="247" t="str">
        <f>START!$C$26</f>
        <v>Leg Press</v>
      </c>
      <c r="E136" s="247">
        <v>10</v>
      </c>
      <c r="F136" s="44"/>
      <c r="G136" s="247">
        <v>10</v>
      </c>
      <c r="H136" s="44"/>
      <c r="I136" s="148" t="s">
        <v>19</v>
      </c>
      <c r="J136" s="44"/>
      <c r="K136" s="43"/>
      <c r="L136" s="43"/>
      <c r="M136" s="43"/>
      <c r="N136" s="43"/>
      <c r="O136" s="43"/>
      <c r="P136" s="43"/>
      <c r="Q136" s="358"/>
      <c r="R136" s="359"/>
      <c r="S136" s="323"/>
      <c r="T136" s="324"/>
      <c r="U136" s="13"/>
      <c r="V136" s="1"/>
    </row>
    <row r="137" spans="1:22" ht="18.75" customHeight="1" x14ac:dyDescent="0.25">
      <c r="A137" s="13"/>
      <c r="B137" s="307"/>
      <c r="C137" s="291"/>
      <c r="D137" s="247" t="str">
        <f>START!$C$28</f>
        <v>Lying Leg Curls</v>
      </c>
      <c r="E137" s="247">
        <v>12</v>
      </c>
      <c r="F137" s="44"/>
      <c r="G137" s="247">
        <v>12</v>
      </c>
      <c r="H137" s="44"/>
      <c r="I137" s="247">
        <v>12</v>
      </c>
      <c r="J137" s="44"/>
      <c r="K137" s="148" t="s">
        <v>21</v>
      </c>
      <c r="L137" s="44"/>
      <c r="M137" s="43"/>
      <c r="N137" s="43"/>
      <c r="O137" s="43"/>
      <c r="P137" s="43"/>
      <c r="Q137" s="336" t="s">
        <v>28</v>
      </c>
      <c r="R137" s="337"/>
      <c r="S137" s="337"/>
      <c r="T137" s="129" t="str">
        <f>IFERROR(E135+G135+I135+E136+G136+I136,"?")</f>
        <v>?</v>
      </c>
      <c r="U137" s="13"/>
      <c r="V137" s="1"/>
    </row>
    <row r="138" spans="1:22" ht="18.75" customHeight="1" x14ac:dyDescent="0.25">
      <c r="A138" s="13"/>
      <c r="B138" s="307"/>
      <c r="C138" s="291"/>
      <c r="D138" s="247" t="str">
        <f>START!$C$30</f>
        <v>Standing Calve Raises</v>
      </c>
      <c r="E138" s="247">
        <v>12</v>
      </c>
      <c r="F138" s="44"/>
      <c r="G138" s="247">
        <v>12</v>
      </c>
      <c r="H138" s="44"/>
      <c r="I138" s="247">
        <v>12</v>
      </c>
      <c r="J138" s="44"/>
      <c r="K138" s="148" t="s">
        <v>21</v>
      </c>
      <c r="L138" s="44"/>
      <c r="M138" s="43"/>
      <c r="N138" s="43"/>
      <c r="O138" s="43"/>
      <c r="P138" s="43"/>
      <c r="Q138" s="310" t="s">
        <v>29</v>
      </c>
      <c r="R138" s="311"/>
      <c r="S138" s="311"/>
      <c r="T138" s="117" t="str">
        <f>IFERROR(E137+G137+I137+K137,"?")</f>
        <v>?</v>
      </c>
      <c r="U138" s="13"/>
      <c r="V138" s="1"/>
    </row>
    <row r="139" spans="1:22" ht="18.75" customHeight="1" thickBot="1" x14ac:dyDescent="0.3">
      <c r="A139" s="13"/>
      <c r="B139" s="307"/>
      <c r="C139" s="292"/>
      <c r="D139" s="249"/>
      <c r="E139" s="249"/>
      <c r="F139" s="249"/>
      <c r="G139" s="249"/>
      <c r="H139" s="249"/>
      <c r="I139" s="249"/>
      <c r="J139" s="249"/>
      <c r="K139" s="249"/>
      <c r="L139" s="249"/>
      <c r="M139" s="53"/>
      <c r="N139" s="53"/>
      <c r="O139" s="53"/>
      <c r="P139" s="53"/>
      <c r="Q139" s="312" t="s">
        <v>30</v>
      </c>
      <c r="R139" s="313"/>
      <c r="S139" s="313"/>
      <c r="T139" s="118" t="str">
        <f>IFERROR(E138+G138+I138+K138,"?")</f>
        <v>?</v>
      </c>
      <c r="U139" s="13"/>
      <c r="V139" s="1"/>
    </row>
    <row r="140" spans="1:22" ht="18.75" customHeight="1" x14ac:dyDescent="0.25">
      <c r="A140" s="13"/>
      <c r="B140" s="307"/>
      <c r="C140" s="344" t="s">
        <v>31</v>
      </c>
      <c r="D140" s="345"/>
      <c r="E140" s="345"/>
      <c r="F140" s="345"/>
      <c r="G140" s="345"/>
      <c r="H140" s="345"/>
      <c r="I140" s="345"/>
      <c r="J140" s="345"/>
      <c r="K140" s="345"/>
      <c r="L140" s="345"/>
      <c r="M140" s="345"/>
      <c r="N140" s="345"/>
      <c r="O140" s="345"/>
      <c r="P140" s="345"/>
      <c r="Q140" s="345"/>
      <c r="R140" s="345"/>
      <c r="S140" s="345"/>
      <c r="T140" s="346"/>
      <c r="U140" s="13"/>
      <c r="V140" s="1"/>
    </row>
    <row r="141" spans="1:22" ht="18.75" customHeight="1" thickBot="1" x14ac:dyDescent="0.3">
      <c r="A141" s="13"/>
      <c r="B141" s="307"/>
      <c r="C141" s="341"/>
      <c r="D141" s="342"/>
      <c r="E141" s="342"/>
      <c r="F141" s="342"/>
      <c r="G141" s="342"/>
      <c r="H141" s="342"/>
      <c r="I141" s="342"/>
      <c r="J141" s="342"/>
      <c r="K141" s="342"/>
      <c r="L141" s="342"/>
      <c r="M141" s="342"/>
      <c r="N141" s="342"/>
      <c r="O141" s="342"/>
      <c r="P141" s="342"/>
      <c r="Q141" s="342"/>
      <c r="R141" s="342"/>
      <c r="S141" s="342"/>
      <c r="T141" s="343"/>
      <c r="U141" s="13"/>
      <c r="V141" s="1"/>
    </row>
    <row r="142" spans="1:22" ht="18.75" customHeight="1" x14ac:dyDescent="0.25">
      <c r="A142" s="13"/>
      <c r="B142" s="307"/>
      <c r="C142" s="347" t="s">
        <v>32</v>
      </c>
      <c r="D142" s="253" t="str">
        <f>D17</f>
        <v>Seated OHP</v>
      </c>
      <c r="E142" s="151" t="str">
        <f>$G$11</f>
        <v>2+</v>
      </c>
      <c r="F142" s="253">
        <f>MROUND($C$7*$H$11,$C$9)</f>
        <v>55</v>
      </c>
      <c r="G142" s="253">
        <f>$I$11</f>
        <v>2</v>
      </c>
      <c r="H142" s="253">
        <f>MROUND($C$7*$J$11,$C$9)</f>
        <v>55</v>
      </c>
      <c r="I142" s="253">
        <f>$K$11</f>
        <v>2</v>
      </c>
      <c r="J142" s="253">
        <f>MROUND($C$7*$L$11,$C$9)</f>
        <v>55</v>
      </c>
      <c r="K142" s="253">
        <f>$M$11</f>
        <v>2</v>
      </c>
      <c r="L142" s="253">
        <f>MROUND($C$7*$N$11,$C$9)</f>
        <v>55</v>
      </c>
      <c r="M142" s="253">
        <f>$O$11</f>
        <v>2</v>
      </c>
      <c r="N142" s="253">
        <f>MROUND($C$7*$P$11,$C$9)</f>
        <v>55</v>
      </c>
      <c r="O142" s="253">
        <f>$Q$11</f>
        <v>2</v>
      </c>
      <c r="P142" s="253">
        <f>MROUND($C$7*$R$11,$C$9)</f>
        <v>55</v>
      </c>
      <c r="Q142" s="350" t="s">
        <v>11</v>
      </c>
      <c r="R142" s="351"/>
      <c r="S142" s="321" t="str">
        <f>IFERROR(F142/VLOOKUP(E142,Config!$C:$G,5,FALSE),"?")</f>
        <v>?</v>
      </c>
      <c r="T142" s="322"/>
      <c r="U142" s="13"/>
      <c r="V142" s="1"/>
    </row>
    <row r="143" spans="1:22" ht="18.75" customHeight="1" thickBot="1" x14ac:dyDescent="0.3">
      <c r="A143" s="13"/>
      <c r="B143" s="307"/>
      <c r="C143" s="363"/>
      <c r="D143" s="245" t="str">
        <f>START!$C$11</f>
        <v>Incline Bench Press</v>
      </c>
      <c r="E143" s="245">
        <f>$G$4</f>
        <v>10</v>
      </c>
      <c r="F143" s="245">
        <f>IF(D35="Bench Press",MROUND($C$4*$H$10,$C$9),MROUND($C$4*$H$10*85%,$C$9))</f>
        <v>50</v>
      </c>
      <c r="G143" s="245">
        <f>$I$4</f>
        <v>10</v>
      </c>
      <c r="H143" s="245">
        <f>IF(D35="Bench Press",MROUND($C$4*$J$8,$C$9),MROUND($C$4*$J$8*85%,$C$9))</f>
        <v>50</v>
      </c>
      <c r="I143" s="245">
        <f>$K$4</f>
        <v>10</v>
      </c>
      <c r="J143" s="245">
        <f>IF(D35="Bench Press",MROUND($C$4*$L$10,$C$9),MROUND($C$4*$L$10*85%,$C$9))</f>
        <v>50</v>
      </c>
      <c r="K143" s="43"/>
      <c r="L143" s="43"/>
      <c r="M143" s="43"/>
      <c r="N143" s="43"/>
      <c r="O143" s="43"/>
      <c r="P143" s="43"/>
      <c r="Q143" s="352"/>
      <c r="R143" s="353"/>
      <c r="S143" s="323"/>
      <c r="T143" s="324"/>
      <c r="U143" s="13"/>
      <c r="V143" s="1"/>
    </row>
    <row r="144" spans="1:22" ht="18.75" customHeight="1" x14ac:dyDescent="0.25">
      <c r="A144" s="13"/>
      <c r="B144" s="307"/>
      <c r="C144" s="363"/>
      <c r="D144" s="245" t="str">
        <f>START!$C$15</f>
        <v>Lateral Dumbbell Raise</v>
      </c>
      <c r="E144" s="245">
        <v>10</v>
      </c>
      <c r="F144" s="44"/>
      <c r="G144" s="245">
        <v>10</v>
      </c>
      <c r="H144" s="44"/>
      <c r="I144" s="245">
        <v>10</v>
      </c>
      <c r="J144" s="44"/>
      <c r="K144" s="148" t="s">
        <v>19</v>
      </c>
      <c r="L144" s="44"/>
      <c r="M144" s="43"/>
      <c r="N144" s="43"/>
      <c r="O144" s="43"/>
      <c r="P144" s="43"/>
      <c r="Q144" s="360" t="s">
        <v>18</v>
      </c>
      <c r="R144" s="361"/>
      <c r="S144" s="361"/>
      <c r="T144" s="254" t="str">
        <f>IFERROR(E143+G143+I143+E145+G145+I145+K145,"?")</f>
        <v>?</v>
      </c>
      <c r="U144" s="13"/>
      <c r="V144" s="1"/>
    </row>
    <row r="145" spans="1:22" ht="18.75" customHeight="1" x14ac:dyDescent="0.25">
      <c r="A145" s="13"/>
      <c r="B145" s="307"/>
      <c r="C145" s="363"/>
      <c r="D145" s="245" t="str">
        <f>START!$C$12</f>
        <v>Cable Crossovers</v>
      </c>
      <c r="E145" s="245">
        <v>12</v>
      </c>
      <c r="F145" s="44"/>
      <c r="G145" s="245">
        <v>12</v>
      </c>
      <c r="H145" s="44"/>
      <c r="I145" s="245">
        <v>12</v>
      </c>
      <c r="J145" s="44"/>
      <c r="K145" s="148" t="s">
        <v>21</v>
      </c>
      <c r="L145" s="44"/>
      <c r="M145" s="43"/>
      <c r="N145" s="43"/>
      <c r="O145" s="43"/>
      <c r="P145" s="43"/>
      <c r="Q145" s="295" t="s">
        <v>20</v>
      </c>
      <c r="R145" s="296"/>
      <c r="S145" s="296"/>
      <c r="T145" s="256" t="str">
        <f>IFERROR(E142+G142+I142+E144+G144+I144+K144,"?")</f>
        <v>?</v>
      </c>
      <c r="U145" s="13"/>
      <c r="V145" s="1"/>
    </row>
    <row r="146" spans="1:22" ht="18.75" customHeight="1" thickBot="1" x14ac:dyDescent="0.3">
      <c r="A146" s="13"/>
      <c r="B146" s="307"/>
      <c r="C146" s="364"/>
      <c r="D146" s="252" t="str">
        <f>START!$C$13</f>
        <v>Dips</v>
      </c>
      <c r="E146" s="252">
        <v>12</v>
      </c>
      <c r="F146" s="52"/>
      <c r="G146" s="252">
        <v>12</v>
      </c>
      <c r="H146" s="52"/>
      <c r="I146" s="252">
        <v>12</v>
      </c>
      <c r="J146" s="52"/>
      <c r="K146" s="149" t="s">
        <v>21</v>
      </c>
      <c r="L146" s="52"/>
      <c r="M146" s="53"/>
      <c r="N146" s="53"/>
      <c r="O146" s="53"/>
      <c r="P146" s="53"/>
      <c r="Q146" s="354" t="s">
        <v>22</v>
      </c>
      <c r="R146" s="355"/>
      <c r="S146" s="355"/>
      <c r="T146" s="115" t="str">
        <f>IFERROR(E146+G146+I146+K146,"?")</f>
        <v>?</v>
      </c>
      <c r="U146" s="13"/>
      <c r="V146" s="1"/>
    </row>
    <row r="147" spans="1:22" ht="18.75" customHeight="1" x14ac:dyDescent="0.25">
      <c r="A147" s="13"/>
      <c r="B147" s="307"/>
      <c r="C147" s="297" t="s">
        <v>191</v>
      </c>
      <c r="D147" s="137" t="str">
        <f>START!$F$11</f>
        <v>Deadlift</v>
      </c>
      <c r="E147" s="151" t="str">
        <f>$G$11</f>
        <v>2+</v>
      </c>
      <c r="F147" s="137">
        <f>MROUND($C$6*$H$11,$C$9)</f>
        <v>120</v>
      </c>
      <c r="G147" s="137">
        <f>$I$11</f>
        <v>2</v>
      </c>
      <c r="H147" s="137">
        <f>MROUND($C$6*$J$11,$C$9)</f>
        <v>120</v>
      </c>
      <c r="I147" s="137">
        <f>$K$11</f>
        <v>2</v>
      </c>
      <c r="J147" s="137">
        <f>MROUND($C$6*$L$11,$C$9)</f>
        <v>115</v>
      </c>
      <c r="K147" s="137">
        <f>$M$11</f>
        <v>2</v>
      </c>
      <c r="L147" s="137">
        <f>MROUND($C$6*$N$11,$C$9)</f>
        <v>115</v>
      </c>
      <c r="M147" s="137">
        <f>$O$11</f>
        <v>2</v>
      </c>
      <c r="N147" s="137">
        <f>MROUND($C$6*$P$11,$C$9)</f>
        <v>115</v>
      </c>
      <c r="O147" s="137">
        <f>$Q$11</f>
        <v>2</v>
      </c>
      <c r="P147" s="137">
        <f>MROUND($C$6*$R$11,$C$9)</f>
        <v>115</v>
      </c>
      <c r="Q147" s="300" t="s">
        <v>11</v>
      </c>
      <c r="R147" s="302"/>
      <c r="S147" s="321" t="str">
        <f>IFERROR(F147/VLOOKUP(E147,Config!$C:$G,5,FALSE),"?")</f>
        <v>?</v>
      </c>
      <c r="T147" s="322"/>
      <c r="U147" s="13"/>
      <c r="V147" s="1"/>
    </row>
    <row r="148" spans="1:22" ht="18.75" customHeight="1" thickBot="1" x14ac:dyDescent="0.3">
      <c r="A148" s="13"/>
      <c r="B148" s="307"/>
      <c r="C148" s="298"/>
      <c r="D148" s="250" t="str">
        <f>START!$C$24</f>
        <v>Barbell Shrugs</v>
      </c>
      <c r="E148" s="250">
        <v>8</v>
      </c>
      <c r="F148" s="44"/>
      <c r="G148" s="250">
        <v>8</v>
      </c>
      <c r="H148" s="44"/>
      <c r="I148" s="250">
        <v>8</v>
      </c>
      <c r="J148" s="44"/>
      <c r="K148" s="43"/>
      <c r="L148" s="43"/>
      <c r="M148" s="43"/>
      <c r="N148" s="43"/>
      <c r="O148" s="43"/>
      <c r="P148" s="43"/>
      <c r="Q148" s="365"/>
      <c r="R148" s="366"/>
      <c r="S148" s="323"/>
      <c r="T148" s="324"/>
      <c r="U148" s="13"/>
      <c r="V148" s="1"/>
    </row>
    <row r="149" spans="1:22" ht="18.75" customHeight="1" x14ac:dyDescent="0.25">
      <c r="A149" s="13"/>
      <c r="B149" s="307"/>
      <c r="C149" s="298"/>
      <c r="D149" s="250" t="str">
        <f>START!$C$18</f>
        <v>Pull-Ups</v>
      </c>
      <c r="E149" s="250">
        <v>10</v>
      </c>
      <c r="F149" s="44"/>
      <c r="G149" s="148" t="s">
        <v>19</v>
      </c>
      <c r="H149" s="44"/>
      <c r="I149" s="43"/>
      <c r="J149" s="43"/>
      <c r="K149" s="43"/>
      <c r="L149" s="43"/>
      <c r="M149" s="43"/>
      <c r="N149" s="43"/>
      <c r="O149" s="43"/>
      <c r="P149" s="43"/>
      <c r="Q149" s="316" t="s">
        <v>24</v>
      </c>
      <c r="R149" s="315"/>
      <c r="S149" s="315"/>
      <c r="T149" s="51" t="str">
        <f>IFERROR(+G150+E150+E149+G149,"?")</f>
        <v>?</v>
      </c>
      <c r="U149" s="13"/>
      <c r="V149" s="1"/>
    </row>
    <row r="150" spans="1:22" ht="18.75" customHeight="1" x14ac:dyDescent="0.25">
      <c r="A150" s="13"/>
      <c r="B150" s="307"/>
      <c r="C150" s="298"/>
      <c r="D150" s="250" t="str">
        <f>START!$C$20</f>
        <v>T-Bar Rows</v>
      </c>
      <c r="E150" s="250">
        <v>10</v>
      </c>
      <c r="F150" s="44"/>
      <c r="G150" s="148" t="s">
        <v>19</v>
      </c>
      <c r="H150" s="44"/>
      <c r="I150" s="43"/>
      <c r="J150" s="43"/>
      <c r="K150" s="43"/>
      <c r="L150" s="43"/>
      <c r="M150" s="43"/>
      <c r="N150" s="43"/>
      <c r="O150" s="43"/>
      <c r="P150" s="43"/>
      <c r="Q150" s="314" t="s">
        <v>26</v>
      </c>
      <c r="R150" s="315"/>
      <c r="S150" s="315"/>
      <c r="T150" s="51">
        <f>IFERROR(E148+G148+I148,"?")</f>
        <v>24</v>
      </c>
      <c r="U150" s="13"/>
      <c r="V150" s="1"/>
    </row>
    <row r="151" spans="1:22" ht="18.75" customHeight="1" thickBot="1" x14ac:dyDescent="0.3">
      <c r="A151" s="13"/>
      <c r="B151" s="307"/>
      <c r="C151" s="299"/>
      <c r="D151" s="243" t="str">
        <f>START!$C$22</f>
        <v>Preacher Curls</v>
      </c>
      <c r="E151" s="243">
        <v>12</v>
      </c>
      <c r="F151" s="52"/>
      <c r="G151" s="243">
        <v>12</v>
      </c>
      <c r="H151" s="52"/>
      <c r="I151" s="243">
        <v>12</v>
      </c>
      <c r="J151" s="52"/>
      <c r="K151" s="149" t="s">
        <v>21</v>
      </c>
      <c r="L151" s="52"/>
      <c r="M151" s="53"/>
      <c r="N151" s="53"/>
      <c r="O151" s="53"/>
      <c r="P151" s="53"/>
      <c r="Q151" s="293" t="s">
        <v>27</v>
      </c>
      <c r="R151" s="294"/>
      <c r="S151" s="294"/>
      <c r="T151" s="54" t="str">
        <f>IFERROR(E151+G151+I151+K151,"?")</f>
        <v>?</v>
      </c>
      <c r="U151" s="13"/>
      <c r="V151" s="1"/>
    </row>
    <row r="152" spans="1:22" ht="18.75" customHeight="1" x14ac:dyDescent="0.25">
      <c r="A152" s="13"/>
      <c r="B152" s="307"/>
      <c r="C152" s="290" t="s">
        <v>94</v>
      </c>
      <c r="D152" s="251" t="str">
        <f>D27</f>
        <v>Squat</v>
      </c>
      <c r="E152" s="251">
        <f>$G$10</f>
        <v>10</v>
      </c>
      <c r="F152" s="251">
        <f>MROUND($C$5*$H$10,$C$9)</f>
        <v>75</v>
      </c>
      <c r="G152" s="251">
        <f>$I$10</f>
        <v>10</v>
      </c>
      <c r="H152" s="251">
        <f>MROUND($C$5*$J$10,$C$9)</f>
        <v>75</v>
      </c>
      <c r="I152" s="251">
        <f>$K$10</f>
        <v>10</v>
      </c>
      <c r="J152" s="251">
        <f>MROUND($C$5*$L$10,$C$9)</f>
        <v>75</v>
      </c>
      <c r="K152" s="48"/>
      <c r="L152" s="48"/>
      <c r="M152" s="48"/>
      <c r="N152" s="48"/>
      <c r="O152" s="48"/>
      <c r="P152" s="48"/>
      <c r="Q152" s="336"/>
      <c r="R152" s="337"/>
      <c r="S152" s="337"/>
      <c r="T152" s="129"/>
      <c r="U152" s="13"/>
      <c r="V152" s="1"/>
    </row>
    <row r="153" spans="1:22" ht="18.75" customHeight="1" x14ac:dyDescent="0.25">
      <c r="A153" s="13"/>
      <c r="B153" s="307"/>
      <c r="C153" s="291"/>
      <c r="D153" s="247" t="str">
        <f>START!$C$29</f>
        <v>Stiff-Leg Deadlifts</v>
      </c>
      <c r="E153" s="247">
        <v>10</v>
      </c>
      <c r="F153" s="44"/>
      <c r="G153" s="247">
        <v>10</v>
      </c>
      <c r="H153" s="44"/>
      <c r="I153" s="148" t="s">
        <v>19</v>
      </c>
      <c r="J153" s="44"/>
      <c r="K153" s="43"/>
      <c r="L153" s="43"/>
      <c r="M153" s="43"/>
      <c r="N153" s="43"/>
      <c r="O153" s="43"/>
      <c r="P153" s="43"/>
      <c r="Q153" s="310" t="s">
        <v>28</v>
      </c>
      <c r="R153" s="311"/>
      <c r="S153" s="311"/>
      <c r="T153" s="117" t="str">
        <f>IFERROR(G154+I154+K154+E152+G152+I152+E154,"?")</f>
        <v>?</v>
      </c>
      <c r="U153" s="13"/>
      <c r="V153" s="1"/>
    </row>
    <row r="154" spans="1:22" ht="18.75" customHeight="1" x14ac:dyDescent="0.25">
      <c r="A154" s="13"/>
      <c r="B154" s="307"/>
      <c r="C154" s="291"/>
      <c r="D154" s="247" t="str">
        <f>START!$C$27</f>
        <v>Leg Extensions</v>
      </c>
      <c r="E154" s="247">
        <v>12</v>
      </c>
      <c r="F154" s="44"/>
      <c r="G154" s="247">
        <v>12</v>
      </c>
      <c r="H154" s="44"/>
      <c r="I154" s="247">
        <v>12</v>
      </c>
      <c r="J154" s="44"/>
      <c r="K154" s="148" t="s">
        <v>21</v>
      </c>
      <c r="L154" s="44"/>
      <c r="M154" s="43"/>
      <c r="N154" s="43"/>
      <c r="O154" s="43"/>
      <c r="P154" s="43"/>
      <c r="Q154" s="310" t="s">
        <v>29</v>
      </c>
      <c r="R154" s="311"/>
      <c r="S154" s="311"/>
      <c r="T154" s="117" t="str">
        <f>IFERROR(E155+G155+I155+K155+E153+G153+I153+K153,"?")</f>
        <v>?</v>
      </c>
      <c r="U154" s="13"/>
      <c r="V154" s="1"/>
    </row>
    <row r="155" spans="1:22" ht="18.75" customHeight="1" x14ac:dyDescent="0.25">
      <c r="A155" s="13"/>
      <c r="B155" s="307"/>
      <c r="C155" s="291"/>
      <c r="D155" s="247" t="str">
        <f>START!$C$28</f>
        <v>Lying Leg Curls</v>
      </c>
      <c r="E155" s="247">
        <v>12</v>
      </c>
      <c r="F155" s="44"/>
      <c r="G155" s="247">
        <v>12</v>
      </c>
      <c r="H155" s="44"/>
      <c r="I155" s="247">
        <v>12</v>
      </c>
      <c r="J155" s="45"/>
      <c r="K155" s="148" t="s">
        <v>21</v>
      </c>
      <c r="L155" s="45"/>
      <c r="M155" s="43"/>
      <c r="N155" s="43"/>
      <c r="O155" s="43"/>
      <c r="P155" s="43"/>
      <c r="Q155" s="310" t="s">
        <v>30</v>
      </c>
      <c r="R155" s="311"/>
      <c r="S155" s="311"/>
      <c r="T155" s="117" t="str">
        <f>IFERROR(E156+G156+I156+K156,"?")</f>
        <v>?</v>
      </c>
      <c r="U155" s="13"/>
      <c r="V155" s="1"/>
    </row>
    <row r="156" spans="1:22" ht="18.75" customHeight="1" thickBot="1" x14ac:dyDescent="0.3">
      <c r="A156" s="13"/>
      <c r="B156" s="307"/>
      <c r="C156" s="292"/>
      <c r="D156" s="249" t="str">
        <f>START!$C$30</f>
        <v>Standing Calve Raises</v>
      </c>
      <c r="E156" s="249">
        <v>12</v>
      </c>
      <c r="F156" s="55"/>
      <c r="G156" s="249">
        <v>12</v>
      </c>
      <c r="H156" s="55"/>
      <c r="I156" s="249">
        <v>12</v>
      </c>
      <c r="J156" s="55"/>
      <c r="K156" s="149" t="s">
        <v>21</v>
      </c>
      <c r="L156" s="55"/>
      <c r="M156" s="53"/>
      <c r="N156" s="53"/>
      <c r="O156" s="53"/>
      <c r="P156" s="53"/>
      <c r="Q156" s="248"/>
      <c r="R156" s="249"/>
      <c r="S156" s="249"/>
      <c r="T156" s="118"/>
      <c r="U156" s="13"/>
      <c r="V156" s="1"/>
    </row>
    <row r="157" spans="1:22" ht="18.75" customHeight="1" x14ac:dyDescent="0.25">
      <c r="A157" s="13"/>
      <c r="B157" s="307"/>
      <c r="C157" s="338" t="s">
        <v>31</v>
      </c>
      <c r="D157" s="339"/>
      <c r="E157" s="339"/>
      <c r="F157" s="339"/>
      <c r="G157" s="339"/>
      <c r="H157" s="339"/>
      <c r="I157" s="339"/>
      <c r="J157" s="339"/>
      <c r="K157" s="339"/>
      <c r="L157" s="339"/>
      <c r="M157" s="339"/>
      <c r="N157" s="339"/>
      <c r="O157" s="339"/>
      <c r="P157" s="339"/>
      <c r="Q157" s="339"/>
      <c r="R157" s="339"/>
      <c r="S157" s="339"/>
      <c r="T157" s="340"/>
      <c r="U157" s="13"/>
      <c r="V157" s="1"/>
    </row>
    <row r="158" spans="1:22" ht="18.75" customHeight="1" thickBot="1" x14ac:dyDescent="0.3">
      <c r="A158" s="13"/>
      <c r="B158" s="308"/>
      <c r="C158" s="341"/>
      <c r="D158" s="342"/>
      <c r="E158" s="342"/>
      <c r="F158" s="342"/>
      <c r="G158" s="342"/>
      <c r="H158" s="342"/>
      <c r="I158" s="342"/>
      <c r="J158" s="342"/>
      <c r="K158" s="342"/>
      <c r="L158" s="342"/>
      <c r="M158" s="342"/>
      <c r="N158" s="342"/>
      <c r="O158" s="342"/>
      <c r="P158" s="342"/>
      <c r="Q158" s="342"/>
      <c r="R158" s="342"/>
      <c r="S158" s="342"/>
      <c r="T158" s="343"/>
      <c r="U158" s="13"/>
      <c r="V158" s="1"/>
    </row>
    <row r="159" spans="1:22" ht="18.75" customHeight="1" x14ac:dyDescent="0.25">
      <c r="A159" s="13"/>
      <c r="B159" s="389" t="s">
        <v>120</v>
      </c>
      <c r="C159" s="338" t="s">
        <v>31</v>
      </c>
      <c r="D159" s="339"/>
      <c r="E159" s="339"/>
      <c r="F159" s="339"/>
      <c r="G159" s="339"/>
      <c r="H159" s="339"/>
      <c r="I159" s="339"/>
      <c r="J159" s="339"/>
      <c r="K159" s="339"/>
      <c r="L159" s="339"/>
      <c r="M159" s="339"/>
      <c r="N159" s="339"/>
      <c r="O159" s="339"/>
      <c r="P159" s="339"/>
      <c r="Q159" s="339"/>
      <c r="R159" s="339"/>
      <c r="S159" s="339"/>
      <c r="T159" s="340"/>
      <c r="U159" s="13"/>
      <c r="V159" s="1"/>
    </row>
    <row r="160" spans="1:22" ht="18.75" customHeight="1" thickBot="1" x14ac:dyDescent="0.3">
      <c r="A160" s="13"/>
      <c r="B160" s="390"/>
      <c r="C160" s="341"/>
      <c r="D160" s="342"/>
      <c r="E160" s="342"/>
      <c r="F160" s="342"/>
      <c r="G160" s="342"/>
      <c r="H160" s="342"/>
      <c r="I160" s="342"/>
      <c r="J160" s="342"/>
      <c r="K160" s="342"/>
      <c r="L160" s="342"/>
      <c r="M160" s="342"/>
      <c r="N160" s="342"/>
      <c r="O160" s="342"/>
      <c r="P160" s="342"/>
      <c r="Q160" s="342"/>
      <c r="R160" s="342"/>
      <c r="S160" s="342"/>
      <c r="T160" s="343"/>
      <c r="U160" s="13"/>
      <c r="V160" s="1"/>
    </row>
    <row r="161" spans="1:22" ht="18.75" customHeight="1" x14ac:dyDescent="0.25">
      <c r="A161" s="13"/>
      <c r="B161" s="390"/>
      <c r="C161" s="347" t="s">
        <v>124</v>
      </c>
      <c r="D161" s="253" t="str">
        <f>$D$16</f>
        <v>Bench Press</v>
      </c>
      <c r="E161" s="253">
        <v>8</v>
      </c>
      <c r="F161" s="253">
        <f>MROUND($C$4*MID($G$12,9,3),$C$9)</f>
        <v>65</v>
      </c>
      <c r="G161" s="253">
        <v>8</v>
      </c>
      <c r="H161" s="253">
        <f>MROUND($C$4*MID($G$12,9,3),$C$9)</f>
        <v>65</v>
      </c>
      <c r="I161" s="253">
        <v>8</v>
      </c>
      <c r="J161" s="253">
        <f>MROUND($C$4*MID($G$12,9,3),$C$9)</f>
        <v>65</v>
      </c>
      <c r="K161" s="48"/>
      <c r="L161" s="48"/>
      <c r="M161" s="48"/>
      <c r="N161" s="48"/>
      <c r="O161" s="48"/>
      <c r="P161" s="48"/>
      <c r="Q161" s="360" t="s">
        <v>18</v>
      </c>
      <c r="R161" s="361"/>
      <c r="S161" s="361"/>
      <c r="T161" s="254">
        <f t="shared" ref="T161:T166" si="4">IFERROR(E161+G161+I161,"?")</f>
        <v>24</v>
      </c>
      <c r="U161" s="13"/>
      <c r="V161" s="1"/>
    </row>
    <row r="162" spans="1:22" ht="18.75" customHeight="1" x14ac:dyDescent="0.25">
      <c r="A162" s="13"/>
      <c r="B162" s="390"/>
      <c r="C162" s="348"/>
      <c r="D162" s="113" t="s">
        <v>129</v>
      </c>
      <c r="E162" s="245">
        <v>10</v>
      </c>
      <c r="F162" s="44"/>
      <c r="G162" s="245">
        <v>10</v>
      </c>
      <c r="H162" s="44"/>
      <c r="I162" s="245">
        <v>10</v>
      </c>
      <c r="J162" s="44"/>
      <c r="K162" s="43"/>
      <c r="L162" s="43"/>
      <c r="M162" s="43"/>
      <c r="N162" s="43"/>
      <c r="O162" s="43"/>
      <c r="P162" s="43"/>
      <c r="Q162" s="295" t="s">
        <v>20</v>
      </c>
      <c r="R162" s="296"/>
      <c r="S162" s="296"/>
      <c r="T162" s="256">
        <f t="shared" si="4"/>
        <v>30</v>
      </c>
      <c r="U162" s="13"/>
      <c r="V162" s="1"/>
    </row>
    <row r="163" spans="1:22" ht="18.75" customHeight="1" thickBot="1" x14ac:dyDescent="0.3">
      <c r="A163" s="13"/>
      <c r="B163" s="390"/>
      <c r="C163" s="348"/>
      <c r="D163" s="245" t="str">
        <f>$D$21</f>
        <v>Cable Tricep Extensions</v>
      </c>
      <c r="E163" s="245">
        <v>10</v>
      </c>
      <c r="F163" s="52"/>
      <c r="G163" s="245">
        <v>10</v>
      </c>
      <c r="H163" s="52"/>
      <c r="I163" s="245">
        <v>10</v>
      </c>
      <c r="J163" s="52"/>
      <c r="K163" s="43"/>
      <c r="L163" s="43"/>
      <c r="M163" s="43"/>
      <c r="N163" s="43"/>
      <c r="O163" s="43"/>
      <c r="P163" s="43"/>
      <c r="Q163" s="354" t="s">
        <v>22</v>
      </c>
      <c r="R163" s="355"/>
      <c r="S163" s="355"/>
      <c r="T163" s="115">
        <f t="shared" si="4"/>
        <v>30</v>
      </c>
      <c r="U163" s="13"/>
      <c r="V163" s="1"/>
    </row>
    <row r="164" spans="1:22" ht="18.75" customHeight="1" x14ac:dyDescent="0.25">
      <c r="A164" s="13"/>
      <c r="B164" s="390"/>
      <c r="C164" s="297" t="s">
        <v>125</v>
      </c>
      <c r="D164" s="137" t="str">
        <f>$D$39</f>
        <v>Deadlift</v>
      </c>
      <c r="E164" s="137">
        <v>8</v>
      </c>
      <c r="F164" s="137">
        <f>MROUND($C$6*MID($G$12,9,3),$C$9)</f>
        <v>90</v>
      </c>
      <c r="G164" s="137">
        <v>8</v>
      </c>
      <c r="H164" s="137">
        <f>MROUND($C$6*MID($G$12,9,3),$C$9)</f>
        <v>90</v>
      </c>
      <c r="I164" s="137">
        <v>8</v>
      </c>
      <c r="J164" s="137">
        <f>MROUND($C$6*MID($G$12,9,3),$C$9)</f>
        <v>90</v>
      </c>
      <c r="K164" s="110"/>
      <c r="L164" s="110"/>
      <c r="M164" s="48"/>
      <c r="N164" s="48"/>
      <c r="O164" s="48"/>
      <c r="P164" s="48"/>
      <c r="Q164" s="314" t="s">
        <v>25</v>
      </c>
      <c r="R164" s="315"/>
      <c r="S164" s="315"/>
      <c r="T164" s="51">
        <f t="shared" si="4"/>
        <v>24</v>
      </c>
      <c r="U164" s="13"/>
      <c r="V164" s="1"/>
    </row>
    <row r="165" spans="1:22" ht="18.75" customHeight="1" x14ac:dyDescent="0.25">
      <c r="A165" s="13"/>
      <c r="B165" s="390"/>
      <c r="C165" s="298"/>
      <c r="D165" s="250" t="str">
        <f>$D$41</f>
        <v>Pull-Ups</v>
      </c>
      <c r="E165" s="250">
        <v>10</v>
      </c>
      <c r="F165" s="44"/>
      <c r="G165" s="250">
        <v>10</v>
      </c>
      <c r="H165" s="44"/>
      <c r="I165" s="250">
        <v>10</v>
      </c>
      <c r="J165" s="44"/>
      <c r="K165" s="111"/>
      <c r="L165" s="111"/>
      <c r="M165" s="43"/>
      <c r="N165" s="43"/>
      <c r="O165" s="43"/>
      <c r="P165" s="43"/>
      <c r="Q165" s="314" t="s">
        <v>24</v>
      </c>
      <c r="R165" s="315"/>
      <c r="S165" s="315"/>
      <c r="T165" s="51">
        <f t="shared" si="4"/>
        <v>30</v>
      </c>
      <c r="U165" s="13"/>
      <c r="V165" s="1"/>
    </row>
    <row r="166" spans="1:22" ht="18.75" customHeight="1" thickBot="1" x14ac:dyDescent="0.3">
      <c r="A166" s="13"/>
      <c r="B166" s="390"/>
      <c r="C166" s="298"/>
      <c r="D166" s="250" t="str">
        <f>$D$26</f>
        <v>Dumbbell Curls</v>
      </c>
      <c r="E166" s="250">
        <v>10</v>
      </c>
      <c r="F166" s="55"/>
      <c r="G166" s="250">
        <v>10</v>
      </c>
      <c r="H166" s="55"/>
      <c r="I166" s="250">
        <v>10</v>
      </c>
      <c r="J166" s="55"/>
      <c r="K166" s="111"/>
      <c r="L166" s="111"/>
      <c r="M166" s="43"/>
      <c r="N166" s="43"/>
      <c r="O166" s="43"/>
      <c r="P166" s="43"/>
      <c r="Q166" s="293" t="s">
        <v>27</v>
      </c>
      <c r="R166" s="294"/>
      <c r="S166" s="294"/>
      <c r="T166" s="54">
        <f t="shared" si="4"/>
        <v>30</v>
      </c>
      <c r="U166" s="13"/>
      <c r="V166" s="1"/>
    </row>
    <row r="167" spans="1:22" ht="18.75" customHeight="1" x14ac:dyDescent="0.25">
      <c r="A167" s="13"/>
      <c r="B167" s="390"/>
      <c r="C167" s="338" t="s">
        <v>31</v>
      </c>
      <c r="D167" s="339"/>
      <c r="E167" s="339"/>
      <c r="F167" s="339"/>
      <c r="G167" s="339"/>
      <c r="H167" s="339"/>
      <c r="I167" s="339"/>
      <c r="J167" s="339"/>
      <c r="K167" s="339"/>
      <c r="L167" s="339"/>
      <c r="M167" s="339"/>
      <c r="N167" s="339"/>
      <c r="O167" s="339"/>
      <c r="P167" s="339"/>
      <c r="Q167" s="339"/>
      <c r="R167" s="339"/>
      <c r="S167" s="339"/>
      <c r="T167" s="340"/>
      <c r="U167" s="13"/>
      <c r="V167" s="1"/>
    </row>
    <row r="168" spans="1:22" ht="18.75" customHeight="1" thickBot="1" x14ac:dyDescent="0.3">
      <c r="A168" s="13"/>
      <c r="B168" s="390"/>
      <c r="C168" s="341"/>
      <c r="D168" s="342"/>
      <c r="E168" s="342"/>
      <c r="F168" s="342"/>
      <c r="G168" s="342"/>
      <c r="H168" s="342"/>
      <c r="I168" s="342"/>
      <c r="J168" s="342"/>
      <c r="K168" s="342"/>
      <c r="L168" s="342"/>
      <c r="M168" s="342"/>
      <c r="N168" s="342"/>
      <c r="O168" s="342"/>
      <c r="P168" s="342"/>
      <c r="Q168" s="342"/>
      <c r="R168" s="342"/>
      <c r="S168" s="342"/>
      <c r="T168" s="343"/>
      <c r="U168" s="13"/>
      <c r="V168" s="1"/>
    </row>
    <row r="169" spans="1:22" ht="18.75" customHeight="1" x14ac:dyDescent="0.25">
      <c r="A169" s="13"/>
      <c r="B169" s="390"/>
      <c r="C169" s="290" t="s">
        <v>126</v>
      </c>
      <c r="D169" s="247" t="str">
        <f>$D$27</f>
        <v>Squat</v>
      </c>
      <c r="E169" s="247">
        <v>8</v>
      </c>
      <c r="F169" s="247">
        <f>MROUND($C$5*MID($G$12,9,3),$C$9)</f>
        <v>85</v>
      </c>
      <c r="G169" s="247">
        <v>8</v>
      </c>
      <c r="H169" s="247">
        <f>MROUND($C$5*MID($G$12,9,3),$C$9)</f>
        <v>85</v>
      </c>
      <c r="I169" s="247">
        <v>8</v>
      </c>
      <c r="J169" s="247">
        <f>MROUND($C$5*MID($G$12,9,3),$C$9)</f>
        <v>85</v>
      </c>
      <c r="K169" s="43"/>
      <c r="L169" s="43"/>
      <c r="M169" s="48"/>
      <c r="N169" s="48"/>
      <c r="O169" s="48"/>
      <c r="P169" s="48"/>
      <c r="Q169" s="336" t="s">
        <v>28</v>
      </c>
      <c r="R169" s="337"/>
      <c r="S169" s="337"/>
      <c r="T169" s="129">
        <f>IFERROR(+E169+G169+I169,"?")</f>
        <v>24</v>
      </c>
      <c r="U169" s="13"/>
      <c r="V169" s="1"/>
    </row>
    <row r="170" spans="1:22" ht="18.75" customHeight="1" x14ac:dyDescent="0.25">
      <c r="A170" s="13"/>
      <c r="B170" s="390"/>
      <c r="C170" s="291"/>
      <c r="D170" s="247" t="str">
        <f>$D$29</f>
        <v>Lying Leg Curls</v>
      </c>
      <c r="E170" s="247">
        <v>10</v>
      </c>
      <c r="F170" s="44"/>
      <c r="G170" s="247">
        <v>10</v>
      </c>
      <c r="H170" s="44"/>
      <c r="I170" s="247">
        <v>10</v>
      </c>
      <c r="J170" s="44"/>
      <c r="K170" s="43"/>
      <c r="L170" s="43"/>
      <c r="M170" s="43"/>
      <c r="N170" s="43"/>
      <c r="O170" s="43"/>
      <c r="P170" s="43"/>
      <c r="Q170" s="310" t="s">
        <v>29</v>
      </c>
      <c r="R170" s="311"/>
      <c r="S170" s="311"/>
      <c r="T170" s="117">
        <f>IFERROR(+E170+G170+I170,"?")</f>
        <v>30</v>
      </c>
      <c r="U170" s="13"/>
      <c r="V170" s="1"/>
    </row>
    <row r="171" spans="1:22" ht="18.75" customHeight="1" thickBot="1" x14ac:dyDescent="0.3">
      <c r="A171" s="13"/>
      <c r="B171" s="390"/>
      <c r="C171" s="291"/>
      <c r="D171" s="247" t="str">
        <f>$D$30</f>
        <v>Standing Calve Raises</v>
      </c>
      <c r="E171" s="247">
        <v>10</v>
      </c>
      <c r="F171" s="52"/>
      <c r="G171" s="247">
        <v>10</v>
      </c>
      <c r="H171" s="52"/>
      <c r="I171" s="247">
        <v>10</v>
      </c>
      <c r="J171" s="52"/>
      <c r="K171" s="43"/>
      <c r="L171" s="43"/>
      <c r="M171" s="43"/>
      <c r="N171" s="43"/>
      <c r="O171" s="43"/>
      <c r="P171" s="43"/>
      <c r="Q171" s="310" t="s">
        <v>30</v>
      </c>
      <c r="R171" s="311"/>
      <c r="S171" s="311"/>
      <c r="T171" s="117">
        <f>IFERROR(+E171+G171+I171,"?")</f>
        <v>30</v>
      </c>
      <c r="U171" s="13"/>
      <c r="V171" s="1"/>
    </row>
    <row r="172" spans="1:22" ht="18.75" customHeight="1" x14ac:dyDescent="0.25">
      <c r="A172" s="13"/>
      <c r="B172" s="390"/>
      <c r="C172" s="347" t="s">
        <v>127</v>
      </c>
      <c r="D172" s="253" t="str">
        <f>$D$17</f>
        <v>Seated OHP</v>
      </c>
      <c r="E172" s="253">
        <v>8</v>
      </c>
      <c r="F172" s="253">
        <f>MROUND($C$7*MID($G$12,9,3),$C$9)</f>
        <v>40</v>
      </c>
      <c r="G172" s="253">
        <v>8</v>
      </c>
      <c r="H172" s="253">
        <f>MROUND($C$7*MID($G$12,9,3),$C$9)</f>
        <v>40</v>
      </c>
      <c r="I172" s="253">
        <v>8</v>
      </c>
      <c r="J172" s="253">
        <f>MROUND($C$7*MID($G$12,9,3),$C$9)</f>
        <v>40</v>
      </c>
      <c r="K172" s="48"/>
      <c r="L172" s="48"/>
      <c r="M172" s="48"/>
      <c r="N172" s="48"/>
      <c r="O172" s="48"/>
      <c r="P172" s="48"/>
      <c r="Q172" s="360" t="s">
        <v>18</v>
      </c>
      <c r="R172" s="361"/>
      <c r="S172" s="361"/>
      <c r="T172" s="254">
        <f>IFERROR(E172+G172+I172,"?")</f>
        <v>24</v>
      </c>
      <c r="U172" s="13"/>
      <c r="V172" s="1"/>
    </row>
    <row r="173" spans="1:22" ht="18.75" customHeight="1" x14ac:dyDescent="0.25">
      <c r="A173" s="13"/>
      <c r="B173" s="390"/>
      <c r="C173" s="363"/>
      <c r="D173" s="245" t="str">
        <f>$D$18</f>
        <v>Dumbbell Bench Press</v>
      </c>
      <c r="E173" s="245">
        <v>10</v>
      </c>
      <c r="F173" s="44"/>
      <c r="G173" s="245">
        <v>10</v>
      </c>
      <c r="H173" s="44"/>
      <c r="I173" s="245">
        <v>10</v>
      </c>
      <c r="J173" s="44"/>
      <c r="K173" s="43"/>
      <c r="L173" s="43"/>
      <c r="M173" s="43"/>
      <c r="N173" s="43"/>
      <c r="O173" s="43"/>
      <c r="P173" s="43"/>
      <c r="Q173" s="295" t="s">
        <v>20</v>
      </c>
      <c r="R173" s="296"/>
      <c r="S173" s="296"/>
      <c r="T173" s="256">
        <f>IFERROR(E173+G173+I173,"?")</f>
        <v>30</v>
      </c>
      <c r="U173" s="13"/>
      <c r="V173" s="1"/>
    </row>
    <row r="174" spans="1:22" ht="18.75" customHeight="1" thickBot="1" x14ac:dyDescent="0.3">
      <c r="A174" s="13"/>
      <c r="B174" s="390"/>
      <c r="C174" s="363"/>
      <c r="D174" s="245" t="str">
        <f>$D$38</f>
        <v>Dips</v>
      </c>
      <c r="E174" s="245">
        <v>10</v>
      </c>
      <c r="F174" s="52"/>
      <c r="G174" s="245">
        <v>10</v>
      </c>
      <c r="H174" s="52"/>
      <c r="I174" s="245">
        <v>10</v>
      </c>
      <c r="J174" s="52"/>
      <c r="K174" s="43"/>
      <c r="L174" s="43"/>
      <c r="M174" s="43"/>
      <c r="N174" s="43"/>
      <c r="O174" s="43"/>
      <c r="P174" s="43"/>
      <c r="Q174" s="295" t="s">
        <v>22</v>
      </c>
      <c r="R174" s="296"/>
      <c r="S174" s="296"/>
      <c r="T174" s="256">
        <f>IFERROR(E174+G174+I174,"?")</f>
        <v>30</v>
      </c>
      <c r="U174" s="13"/>
      <c r="V174" s="1"/>
    </row>
    <row r="175" spans="1:22" ht="18.75" customHeight="1" x14ac:dyDescent="0.25">
      <c r="A175" s="13"/>
      <c r="B175" s="390"/>
      <c r="C175" s="338" t="s">
        <v>31</v>
      </c>
      <c r="D175" s="339"/>
      <c r="E175" s="339"/>
      <c r="F175" s="339"/>
      <c r="G175" s="339"/>
      <c r="H175" s="339"/>
      <c r="I175" s="339"/>
      <c r="J175" s="339"/>
      <c r="K175" s="339"/>
      <c r="L175" s="339"/>
      <c r="M175" s="339"/>
      <c r="N175" s="339"/>
      <c r="O175" s="339"/>
      <c r="P175" s="339"/>
      <c r="Q175" s="339"/>
      <c r="R175" s="339"/>
      <c r="S175" s="339"/>
      <c r="T175" s="340"/>
      <c r="U175" s="13"/>
      <c r="V175" s="1"/>
    </row>
    <row r="176" spans="1:22" ht="18.75" customHeight="1" thickBot="1" x14ac:dyDescent="0.3">
      <c r="A176" s="13"/>
      <c r="B176" s="390"/>
      <c r="C176" s="341"/>
      <c r="D176" s="342"/>
      <c r="E176" s="342"/>
      <c r="F176" s="342"/>
      <c r="G176" s="342"/>
      <c r="H176" s="342"/>
      <c r="I176" s="342"/>
      <c r="J176" s="342"/>
      <c r="K176" s="342"/>
      <c r="L176" s="342"/>
      <c r="M176" s="342"/>
      <c r="N176" s="342"/>
      <c r="O176" s="342"/>
      <c r="P176" s="342"/>
      <c r="Q176" s="342"/>
      <c r="R176" s="342"/>
      <c r="S176" s="342"/>
      <c r="T176" s="343"/>
      <c r="U176" s="13"/>
      <c r="V176" s="1"/>
    </row>
    <row r="177" spans="1:22" ht="18.75" customHeight="1" x14ac:dyDescent="0.25">
      <c r="A177" s="13"/>
      <c r="B177" s="390"/>
      <c r="C177" s="338" t="s">
        <v>31</v>
      </c>
      <c r="D177" s="339"/>
      <c r="E177" s="339"/>
      <c r="F177" s="339"/>
      <c r="G177" s="339"/>
      <c r="H177" s="339"/>
      <c r="I177" s="339"/>
      <c r="J177" s="339"/>
      <c r="K177" s="339"/>
      <c r="L177" s="339"/>
      <c r="M177" s="339"/>
      <c r="N177" s="339"/>
      <c r="O177" s="339"/>
      <c r="P177" s="339"/>
      <c r="Q177" s="339"/>
      <c r="R177" s="339"/>
      <c r="S177" s="339"/>
      <c r="T177" s="340"/>
      <c r="U177" s="13"/>
      <c r="V177" s="1"/>
    </row>
    <row r="178" spans="1:22" ht="18.75" customHeight="1" thickBot="1" x14ac:dyDescent="0.3">
      <c r="A178" s="13"/>
      <c r="B178" s="391"/>
      <c r="C178" s="341"/>
      <c r="D178" s="342"/>
      <c r="E178" s="342"/>
      <c r="F178" s="342"/>
      <c r="G178" s="342"/>
      <c r="H178" s="342"/>
      <c r="I178" s="342"/>
      <c r="J178" s="342"/>
      <c r="K178" s="342"/>
      <c r="L178" s="342"/>
      <c r="M178" s="342"/>
      <c r="N178" s="342"/>
      <c r="O178" s="342"/>
      <c r="P178" s="342"/>
      <c r="Q178" s="342"/>
      <c r="R178" s="342"/>
      <c r="S178" s="342"/>
      <c r="T178" s="343"/>
      <c r="U178" s="13"/>
      <c r="V178" s="1"/>
    </row>
    <row r="179" spans="1:22" ht="18.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
    </row>
    <row r="180" spans="1:22" ht="18.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
    </row>
    <row r="181" spans="1:22" ht="18.75" customHeight="1" x14ac:dyDescent="0.25">
      <c r="B181" s="1"/>
      <c r="C181" s="133"/>
      <c r="D181" s="1"/>
      <c r="E181" s="1"/>
      <c r="F181" s="1"/>
      <c r="G181" s="1"/>
      <c r="H181" s="1"/>
      <c r="I181" s="1"/>
      <c r="J181" s="1"/>
      <c r="K181" s="1"/>
      <c r="L181" s="1"/>
      <c r="M181" s="1"/>
      <c r="N181" s="1"/>
      <c r="O181" s="1"/>
      <c r="P181" s="1"/>
      <c r="Q181" s="1"/>
      <c r="R181" s="1"/>
      <c r="S181" s="1"/>
      <c r="T181" s="1"/>
      <c r="U181" s="1"/>
      <c r="V181" s="1"/>
    </row>
    <row r="182" spans="1:22" ht="18.75" customHeight="1" x14ac:dyDescent="0.25">
      <c r="B182" s="1"/>
      <c r="C182" s="133"/>
      <c r="D182" s="1"/>
      <c r="E182" s="1"/>
      <c r="F182" s="1"/>
      <c r="G182" s="1"/>
      <c r="H182" s="1"/>
      <c r="I182" s="1"/>
      <c r="J182" s="1"/>
      <c r="K182" s="1"/>
      <c r="L182" s="1"/>
      <c r="M182" s="1"/>
      <c r="N182" s="1"/>
      <c r="O182" s="1"/>
      <c r="P182" s="1"/>
      <c r="Q182" s="1"/>
      <c r="R182" s="1"/>
      <c r="S182" s="1"/>
      <c r="T182" s="1"/>
      <c r="U182" s="1"/>
      <c r="V182" s="1"/>
    </row>
    <row r="183" spans="1:22" ht="18.75" customHeight="1" x14ac:dyDescent="0.25">
      <c r="B183" s="1"/>
      <c r="C183" s="133"/>
      <c r="D183" s="1"/>
      <c r="E183" s="1"/>
      <c r="F183" s="1"/>
      <c r="G183" s="1"/>
      <c r="H183" s="1"/>
      <c r="I183" s="1"/>
      <c r="J183" s="1"/>
      <c r="K183" s="1"/>
      <c r="L183" s="1"/>
      <c r="M183" s="1"/>
      <c r="N183" s="1"/>
      <c r="O183" s="1"/>
      <c r="P183" s="1"/>
      <c r="Q183" s="1"/>
      <c r="R183" s="1"/>
      <c r="S183" s="1"/>
      <c r="T183" s="1"/>
      <c r="U183" s="1"/>
      <c r="V183" s="1"/>
    </row>
    <row r="184" spans="1:22" ht="18.75" customHeight="1" x14ac:dyDescent="0.25">
      <c r="B184" s="1"/>
      <c r="C184" s="133"/>
      <c r="D184" s="1"/>
      <c r="E184" s="1"/>
      <c r="F184" s="1"/>
      <c r="G184" s="1"/>
      <c r="H184" s="1"/>
      <c r="I184" s="1"/>
      <c r="J184" s="1"/>
      <c r="K184" s="1"/>
      <c r="L184" s="1"/>
      <c r="M184" s="1"/>
      <c r="N184" s="1"/>
      <c r="O184" s="1"/>
      <c r="P184" s="1"/>
      <c r="Q184" s="1"/>
      <c r="R184" s="1"/>
      <c r="S184" s="1"/>
      <c r="T184" s="1"/>
      <c r="U184" s="1"/>
      <c r="V184" s="1"/>
    </row>
    <row r="185" spans="1:22" ht="18.75" customHeight="1" x14ac:dyDescent="0.25">
      <c r="B185" s="1"/>
      <c r="C185" s="133"/>
      <c r="D185" s="1"/>
      <c r="E185" s="1"/>
      <c r="F185" s="1"/>
      <c r="G185" s="1"/>
      <c r="H185" s="1"/>
      <c r="I185" s="1"/>
      <c r="J185" s="1"/>
      <c r="K185" s="1"/>
      <c r="L185" s="1"/>
      <c r="M185" s="1"/>
      <c r="N185" s="1"/>
      <c r="O185" s="1"/>
      <c r="P185" s="1"/>
      <c r="Q185" s="1"/>
      <c r="R185" s="1"/>
      <c r="S185" s="1"/>
      <c r="T185" s="1"/>
      <c r="U185" s="1"/>
      <c r="V185" s="1"/>
    </row>
    <row r="186" spans="1:22" ht="18.75" customHeight="1" x14ac:dyDescent="0.25">
      <c r="B186" s="1"/>
      <c r="C186" s="133"/>
      <c r="D186" s="1"/>
      <c r="E186" s="1"/>
      <c r="F186" s="1"/>
      <c r="G186" s="1"/>
      <c r="H186" s="1"/>
      <c r="I186" s="1"/>
      <c r="J186" s="1"/>
      <c r="K186" s="1"/>
      <c r="L186" s="1"/>
      <c r="M186" s="1"/>
      <c r="N186" s="1"/>
      <c r="O186" s="1"/>
      <c r="P186" s="1"/>
      <c r="Q186" s="1"/>
      <c r="R186" s="1"/>
      <c r="S186" s="1"/>
      <c r="T186" s="1"/>
      <c r="U186" s="1"/>
      <c r="V186" s="1"/>
    </row>
    <row r="187" spans="1:22" ht="18.75" customHeight="1" x14ac:dyDescent="0.25">
      <c r="B187" s="1"/>
      <c r="C187" s="133"/>
      <c r="D187" s="1"/>
      <c r="E187" s="1"/>
      <c r="F187" s="1"/>
      <c r="G187" s="1"/>
      <c r="H187" s="1"/>
      <c r="I187" s="1"/>
      <c r="J187" s="1"/>
      <c r="K187" s="1"/>
      <c r="L187" s="1"/>
      <c r="M187" s="1"/>
      <c r="N187" s="1"/>
      <c r="O187" s="1"/>
      <c r="P187" s="1"/>
      <c r="Q187" s="1"/>
      <c r="R187" s="1"/>
      <c r="S187" s="1"/>
      <c r="T187" s="1"/>
      <c r="U187" s="1"/>
      <c r="V187" s="1"/>
    </row>
    <row r="188" spans="1:22" ht="18.75" customHeight="1" x14ac:dyDescent="0.25">
      <c r="B188" s="1"/>
      <c r="C188" s="133"/>
      <c r="D188" s="1"/>
      <c r="E188" s="1"/>
      <c r="F188" s="1"/>
      <c r="G188" s="1"/>
      <c r="H188" s="1"/>
      <c r="I188" s="1"/>
      <c r="J188" s="1"/>
      <c r="K188" s="1"/>
      <c r="L188" s="1"/>
      <c r="M188" s="1"/>
      <c r="N188" s="1"/>
      <c r="O188" s="1"/>
      <c r="P188" s="1"/>
      <c r="Q188" s="1"/>
      <c r="R188" s="1"/>
      <c r="S188" s="1"/>
      <c r="T188" s="1"/>
      <c r="U188" s="1"/>
      <c r="V188" s="1"/>
    </row>
    <row r="189" spans="1:22" ht="18.75" customHeight="1" x14ac:dyDescent="0.25">
      <c r="B189" s="1"/>
      <c r="C189" s="133"/>
      <c r="D189" s="1"/>
      <c r="E189" s="1"/>
      <c r="F189" s="1"/>
      <c r="G189" s="1"/>
      <c r="H189" s="1"/>
      <c r="I189" s="1"/>
      <c r="J189" s="1"/>
      <c r="K189" s="1"/>
      <c r="L189" s="1"/>
      <c r="M189" s="1"/>
      <c r="N189" s="1"/>
      <c r="O189" s="1"/>
      <c r="P189" s="1"/>
      <c r="Q189" s="1"/>
      <c r="R189" s="1"/>
      <c r="S189" s="1"/>
      <c r="T189" s="1"/>
      <c r="U189" s="1"/>
      <c r="V189" s="1"/>
    </row>
    <row r="190" spans="1:22" ht="18.75" customHeight="1" x14ac:dyDescent="0.25">
      <c r="B190" s="1"/>
      <c r="C190" s="133"/>
      <c r="D190" s="1"/>
      <c r="E190" s="1"/>
      <c r="F190" s="1"/>
      <c r="G190" s="1"/>
      <c r="H190" s="1"/>
      <c r="I190" s="1"/>
      <c r="J190" s="1"/>
      <c r="K190" s="1"/>
      <c r="L190" s="1"/>
      <c r="M190" s="1"/>
      <c r="N190" s="1"/>
      <c r="O190" s="1"/>
      <c r="P190" s="1"/>
      <c r="Q190" s="1"/>
      <c r="R190" s="1"/>
      <c r="S190" s="1"/>
      <c r="T190" s="1"/>
      <c r="U190" s="1"/>
      <c r="V190" s="1"/>
    </row>
    <row r="191" spans="1:22" ht="18.75" customHeight="1" x14ac:dyDescent="0.25">
      <c r="B191" s="1"/>
      <c r="C191" s="133"/>
      <c r="D191" s="1"/>
      <c r="E191" s="1"/>
      <c r="F191" s="1"/>
      <c r="G191" s="1"/>
      <c r="H191" s="1"/>
      <c r="I191" s="1"/>
      <c r="J191" s="1"/>
      <c r="K191" s="1"/>
      <c r="L191" s="1"/>
      <c r="M191" s="1"/>
      <c r="N191" s="1"/>
      <c r="O191" s="1"/>
      <c r="P191" s="1"/>
      <c r="Q191" s="1"/>
      <c r="R191" s="1"/>
      <c r="S191" s="1"/>
      <c r="T191" s="1"/>
      <c r="U191" s="1"/>
      <c r="V191" s="1"/>
    </row>
    <row r="192" spans="1:22" ht="18.75" customHeight="1" x14ac:dyDescent="0.25">
      <c r="B192" s="1"/>
      <c r="C192" s="133"/>
      <c r="D192" s="1"/>
      <c r="E192" s="1"/>
      <c r="F192" s="1"/>
      <c r="G192" s="1"/>
      <c r="H192" s="1"/>
      <c r="I192" s="1"/>
      <c r="J192" s="1"/>
      <c r="K192" s="1"/>
      <c r="L192" s="1"/>
      <c r="M192" s="1"/>
      <c r="N192" s="1"/>
      <c r="O192" s="1"/>
      <c r="P192" s="1"/>
      <c r="Q192" s="1"/>
      <c r="R192" s="1"/>
      <c r="S192" s="1"/>
      <c r="T192" s="1"/>
      <c r="U192" s="1"/>
      <c r="V192" s="1"/>
    </row>
    <row r="193" spans="2:22" ht="18.75" customHeight="1" x14ac:dyDescent="0.25">
      <c r="B193" s="1"/>
      <c r="C193" s="133"/>
      <c r="D193" s="1"/>
      <c r="E193" s="1"/>
      <c r="F193" s="1"/>
      <c r="G193" s="1"/>
      <c r="H193" s="1"/>
      <c r="I193" s="1"/>
      <c r="J193" s="1"/>
      <c r="K193" s="1"/>
      <c r="L193" s="1"/>
      <c r="M193" s="1"/>
      <c r="N193" s="1"/>
      <c r="O193" s="1"/>
      <c r="P193" s="1"/>
      <c r="Q193" s="1"/>
      <c r="R193" s="1"/>
      <c r="S193" s="1"/>
      <c r="T193" s="1"/>
      <c r="U193" s="1"/>
      <c r="V193" s="1"/>
    </row>
    <row r="194" spans="2:22" ht="18.75" customHeight="1" x14ac:dyDescent="0.25">
      <c r="B194" s="1"/>
      <c r="C194" s="133"/>
      <c r="D194" s="1"/>
      <c r="E194" s="1"/>
      <c r="F194" s="1"/>
      <c r="G194" s="1"/>
      <c r="H194" s="1"/>
      <c r="I194" s="1"/>
      <c r="J194" s="1"/>
      <c r="K194" s="1"/>
      <c r="L194" s="1"/>
      <c r="M194" s="1"/>
      <c r="N194" s="1"/>
      <c r="O194" s="1"/>
      <c r="P194" s="1"/>
      <c r="Q194" s="1"/>
      <c r="R194" s="1"/>
      <c r="S194" s="1"/>
      <c r="T194" s="1"/>
      <c r="U194" s="1"/>
      <c r="V194" s="1"/>
    </row>
    <row r="195" spans="2:22" ht="18.75" customHeight="1" x14ac:dyDescent="0.25">
      <c r="B195" s="1"/>
      <c r="C195" s="133"/>
      <c r="D195" s="1"/>
      <c r="E195" s="1"/>
      <c r="F195" s="1"/>
      <c r="G195" s="1"/>
      <c r="H195" s="1"/>
      <c r="I195" s="1"/>
      <c r="J195" s="1"/>
      <c r="K195" s="1"/>
      <c r="L195" s="1"/>
      <c r="M195" s="1"/>
      <c r="N195" s="1"/>
      <c r="O195" s="1"/>
      <c r="P195" s="1"/>
      <c r="Q195" s="1"/>
      <c r="R195" s="1"/>
      <c r="S195" s="1"/>
      <c r="T195" s="1"/>
      <c r="U195" s="1"/>
      <c r="V195" s="1"/>
    </row>
    <row r="196" spans="2:22" ht="18.75" customHeight="1" x14ac:dyDescent="0.25">
      <c r="B196" s="1"/>
      <c r="C196" s="133"/>
      <c r="D196" s="1"/>
      <c r="E196" s="1"/>
      <c r="F196" s="1"/>
      <c r="G196" s="1"/>
      <c r="H196" s="1"/>
      <c r="I196" s="1"/>
      <c r="J196" s="1"/>
      <c r="K196" s="1"/>
      <c r="L196" s="1"/>
      <c r="M196" s="1"/>
      <c r="N196" s="1"/>
      <c r="O196" s="1"/>
      <c r="P196" s="1"/>
      <c r="Q196" s="1"/>
      <c r="R196" s="1"/>
      <c r="S196" s="1"/>
      <c r="T196" s="1"/>
      <c r="U196" s="1"/>
      <c r="V196" s="1"/>
    </row>
    <row r="197" spans="2:22" ht="18.75" customHeight="1" x14ac:dyDescent="0.25">
      <c r="B197" s="1"/>
      <c r="C197" s="133"/>
      <c r="D197" s="1"/>
      <c r="E197" s="1"/>
      <c r="F197" s="1"/>
      <c r="G197" s="1"/>
      <c r="H197" s="1"/>
      <c r="I197" s="1"/>
      <c r="J197" s="1"/>
      <c r="K197" s="1"/>
      <c r="L197" s="1"/>
      <c r="M197" s="1"/>
      <c r="N197" s="1"/>
      <c r="O197" s="1"/>
      <c r="P197" s="1"/>
      <c r="Q197" s="1"/>
      <c r="R197" s="1"/>
      <c r="S197" s="1"/>
      <c r="T197" s="1"/>
      <c r="U197" s="1"/>
      <c r="V197" s="1"/>
    </row>
    <row r="198" spans="2:22" ht="18.75" customHeight="1" x14ac:dyDescent="0.25">
      <c r="B198" s="1"/>
      <c r="C198" s="133"/>
      <c r="D198" s="1"/>
      <c r="E198" s="1"/>
      <c r="F198" s="1"/>
      <c r="G198" s="1"/>
      <c r="H198" s="1"/>
      <c r="I198" s="1"/>
      <c r="J198" s="1"/>
      <c r="K198" s="1"/>
      <c r="L198" s="1"/>
      <c r="M198" s="1"/>
      <c r="N198" s="1"/>
      <c r="O198" s="1"/>
      <c r="P198" s="1"/>
      <c r="Q198" s="1"/>
      <c r="R198" s="1"/>
      <c r="S198" s="1"/>
      <c r="T198" s="1"/>
      <c r="U198" s="1"/>
      <c r="V198" s="1"/>
    </row>
    <row r="199" spans="2:22" ht="18.75" customHeight="1" x14ac:dyDescent="0.25">
      <c r="B199" s="1"/>
      <c r="C199" s="133"/>
      <c r="D199" s="1"/>
      <c r="E199" s="1"/>
      <c r="F199" s="1"/>
      <c r="G199" s="1"/>
      <c r="H199" s="1"/>
      <c r="I199" s="1"/>
      <c r="J199" s="1"/>
      <c r="K199" s="1"/>
      <c r="L199" s="1"/>
      <c r="M199" s="1"/>
      <c r="N199" s="1"/>
      <c r="O199" s="1"/>
      <c r="P199" s="1"/>
      <c r="Q199" s="1"/>
      <c r="R199" s="1"/>
      <c r="S199" s="1"/>
      <c r="T199" s="1"/>
      <c r="U199" s="1"/>
      <c r="V199" s="1"/>
    </row>
    <row r="200" spans="2:22" ht="18.75" customHeight="1" x14ac:dyDescent="0.25">
      <c r="B200" s="1"/>
      <c r="C200" s="133"/>
      <c r="D200" s="1"/>
      <c r="E200" s="1"/>
      <c r="F200" s="1"/>
      <c r="G200" s="1"/>
      <c r="H200" s="1"/>
      <c r="I200" s="1"/>
      <c r="J200" s="1"/>
      <c r="K200" s="1"/>
      <c r="L200" s="1"/>
      <c r="M200" s="1"/>
      <c r="N200" s="1"/>
      <c r="O200" s="1"/>
      <c r="P200" s="1"/>
      <c r="Q200" s="1"/>
      <c r="R200" s="1"/>
      <c r="S200" s="1"/>
      <c r="T200" s="1"/>
      <c r="U200" s="1"/>
      <c r="V200" s="1"/>
    </row>
    <row r="201" spans="2:22" ht="18.75" customHeight="1" x14ac:dyDescent="0.25">
      <c r="B201" s="1"/>
      <c r="C201" s="133"/>
      <c r="D201" s="1"/>
      <c r="E201" s="1"/>
      <c r="F201" s="1"/>
      <c r="G201" s="1"/>
      <c r="H201" s="1"/>
      <c r="I201" s="1"/>
      <c r="J201" s="1"/>
      <c r="K201" s="1"/>
      <c r="L201" s="1"/>
      <c r="M201" s="1"/>
      <c r="N201" s="1"/>
      <c r="O201" s="1"/>
      <c r="P201" s="1"/>
      <c r="Q201" s="1"/>
      <c r="R201" s="1"/>
      <c r="S201" s="1"/>
      <c r="T201" s="1"/>
      <c r="U201" s="1"/>
      <c r="V201" s="1"/>
    </row>
    <row r="202" spans="2:22" ht="18.75" customHeight="1" x14ac:dyDescent="0.25">
      <c r="B202" s="1"/>
      <c r="C202" s="133"/>
      <c r="D202" s="1"/>
      <c r="E202" s="1"/>
      <c r="F202" s="1"/>
      <c r="G202" s="1"/>
      <c r="H202" s="1"/>
      <c r="I202" s="1"/>
      <c r="J202" s="1"/>
      <c r="K202" s="1"/>
      <c r="L202" s="1"/>
      <c r="M202" s="1"/>
      <c r="N202" s="1"/>
      <c r="O202" s="1"/>
      <c r="P202" s="1"/>
      <c r="Q202" s="1"/>
      <c r="R202" s="1"/>
      <c r="S202" s="1"/>
      <c r="T202" s="1"/>
      <c r="U202" s="1"/>
      <c r="V202" s="1"/>
    </row>
    <row r="203" spans="2:22" ht="18.75" customHeight="1" x14ac:dyDescent="0.25">
      <c r="B203" s="1"/>
      <c r="C203" s="133"/>
      <c r="D203" s="1"/>
      <c r="E203" s="1"/>
      <c r="F203" s="1"/>
      <c r="G203" s="1"/>
      <c r="H203" s="1"/>
      <c r="I203" s="1"/>
      <c r="J203" s="1"/>
      <c r="K203" s="1"/>
      <c r="L203" s="1"/>
      <c r="M203" s="1"/>
      <c r="N203" s="1"/>
      <c r="O203" s="1"/>
      <c r="P203" s="1"/>
      <c r="Q203" s="1"/>
      <c r="R203" s="1"/>
      <c r="S203" s="1"/>
      <c r="T203" s="1"/>
      <c r="U203" s="1"/>
      <c r="V203" s="1"/>
    </row>
    <row r="204" spans="2:22" ht="18.75" customHeight="1" x14ac:dyDescent="0.25">
      <c r="B204" s="1"/>
      <c r="C204" s="133"/>
      <c r="D204" s="1"/>
      <c r="E204" s="1"/>
      <c r="F204" s="1"/>
      <c r="G204" s="1"/>
      <c r="H204" s="1"/>
      <c r="I204" s="1"/>
      <c r="J204" s="1"/>
      <c r="K204" s="1"/>
      <c r="L204" s="1"/>
      <c r="M204" s="1"/>
      <c r="N204" s="1"/>
      <c r="O204" s="1"/>
      <c r="P204" s="1"/>
      <c r="Q204" s="1"/>
      <c r="R204" s="1"/>
      <c r="S204" s="1"/>
      <c r="T204" s="1"/>
      <c r="U204" s="1"/>
      <c r="V204" s="1"/>
    </row>
    <row r="205" spans="2:22" ht="18.75" customHeight="1" x14ac:dyDescent="0.25">
      <c r="B205" s="1"/>
      <c r="C205" s="133"/>
      <c r="D205" s="1"/>
      <c r="E205" s="1"/>
      <c r="F205" s="1"/>
      <c r="G205" s="1"/>
      <c r="H205" s="1"/>
      <c r="I205" s="1"/>
      <c r="J205" s="1"/>
      <c r="K205" s="1"/>
      <c r="L205" s="1"/>
      <c r="M205" s="1"/>
      <c r="N205" s="1"/>
      <c r="O205" s="1"/>
      <c r="P205" s="1"/>
      <c r="Q205" s="1"/>
      <c r="R205" s="1"/>
      <c r="S205" s="1"/>
      <c r="T205" s="1"/>
      <c r="U205" s="1"/>
      <c r="V205" s="1"/>
    </row>
    <row r="206" spans="2:22" ht="18.75" customHeight="1" x14ac:dyDescent="0.25">
      <c r="B206" s="1"/>
      <c r="C206" s="133"/>
      <c r="D206" s="1"/>
      <c r="E206" s="1"/>
      <c r="F206" s="1"/>
      <c r="G206" s="1"/>
      <c r="H206" s="1"/>
      <c r="I206" s="1"/>
      <c r="J206" s="1"/>
      <c r="K206" s="1"/>
      <c r="L206" s="1"/>
      <c r="M206" s="1"/>
      <c r="N206" s="1"/>
      <c r="O206" s="1"/>
      <c r="P206" s="1"/>
      <c r="Q206" s="1"/>
      <c r="R206" s="1"/>
      <c r="S206" s="1"/>
      <c r="T206" s="1"/>
      <c r="U206" s="1"/>
      <c r="V206" s="1"/>
    </row>
    <row r="207" spans="2:22" ht="18.75" customHeight="1" x14ac:dyDescent="0.25">
      <c r="B207" s="1"/>
      <c r="C207" s="133"/>
      <c r="D207" s="1"/>
      <c r="E207" s="1"/>
      <c r="F207" s="1"/>
      <c r="G207" s="1"/>
      <c r="H207" s="1"/>
      <c r="I207" s="1"/>
      <c r="J207" s="1"/>
      <c r="K207" s="1"/>
      <c r="L207" s="1"/>
      <c r="M207" s="1"/>
      <c r="N207" s="1"/>
      <c r="O207" s="1"/>
      <c r="P207" s="1"/>
      <c r="Q207" s="1"/>
      <c r="R207" s="1"/>
      <c r="S207" s="1"/>
      <c r="T207" s="1"/>
      <c r="U207" s="1"/>
      <c r="V207" s="1"/>
    </row>
    <row r="208" spans="2:22" ht="18.75" customHeight="1" x14ac:dyDescent="0.25">
      <c r="B208" s="1"/>
      <c r="C208" s="133"/>
      <c r="D208" s="1"/>
      <c r="E208" s="1"/>
      <c r="F208" s="1"/>
      <c r="G208" s="1"/>
      <c r="H208" s="1"/>
      <c r="I208" s="1"/>
      <c r="J208" s="1"/>
      <c r="K208" s="1"/>
      <c r="L208" s="1"/>
      <c r="M208" s="1"/>
      <c r="N208" s="1"/>
      <c r="O208" s="1"/>
      <c r="P208" s="1"/>
      <c r="Q208" s="1"/>
      <c r="R208" s="1"/>
      <c r="S208" s="1"/>
      <c r="T208" s="1"/>
      <c r="U208" s="1"/>
      <c r="V208" s="1"/>
    </row>
    <row r="209" spans="2:22" ht="18.75" customHeight="1" x14ac:dyDescent="0.25">
      <c r="B209" s="1"/>
      <c r="C209" s="133"/>
      <c r="D209" s="1"/>
      <c r="E209" s="1"/>
      <c r="F209" s="1"/>
      <c r="G209" s="1"/>
      <c r="H209" s="1"/>
      <c r="I209" s="1"/>
      <c r="J209" s="1"/>
      <c r="K209" s="1"/>
      <c r="L209" s="1"/>
      <c r="M209" s="1"/>
      <c r="N209" s="1"/>
      <c r="O209" s="1"/>
      <c r="P209" s="1"/>
      <c r="Q209" s="1"/>
      <c r="R209" s="1"/>
      <c r="S209" s="1"/>
      <c r="T209" s="1"/>
      <c r="U209" s="1"/>
      <c r="V209" s="1"/>
    </row>
    <row r="210" spans="2:22" ht="18.75" customHeight="1" x14ac:dyDescent="0.25">
      <c r="B210" s="1"/>
      <c r="C210" s="133"/>
      <c r="D210" s="1"/>
      <c r="E210" s="1"/>
      <c r="F210" s="1"/>
      <c r="G210" s="1"/>
      <c r="H210" s="1"/>
      <c r="I210" s="1"/>
      <c r="J210" s="1"/>
      <c r="K210" s="1"/>
      <c r="L210" s="1"/>
      <c r="M210" s="1"/>
      <c r="N210" s="1"/>
      <c r="O210" s="1"/>
      <c r="P210" s="1"/>
      <c r="Q210" s="1"/>
      <c r="R210" s="1"/>
      <c r="S210" s="1"/>
      <c r="T210" s="1"/>
      <c r="U210" s="1"/>
      <c r="V210" s="1"/>
    </row>
    <row r="211" spans="2:22" ht="18.75" customHeight="1" x14ac:dyDescent="0.25">
      <c r="B211" s="1"/>
      <c r="C211" s="133"/>
      <c r="D211" s="1"/>
      <c r="E211" s="1"/>
      <c r="F211" s="1"/>
      <c r="G211" s="1"/>
      <c r="H211" s="1"/>
      <c r="I211" s="1"/>
      <c r="J211" s="1"/>
      <c r="K211" s="1"/>
      <c r="L211" s="1"/>
      <c r="M211" s="1"/>
      <c r="N211" s="1"/>
      <c r="O211" s="1"/>
      <c r="P211" s="1"/>
      <c r="Q211" s="1"/>
      <c r="R211" s="1"/>
      <c r="S211" s="1"/>
      <c r="T211" s="1"/>
      <c r="U211" s="1"/>
      <c r="V211" s="1"/>
    </row>
    <row r="212" spans="2:22" ht="18.75" customHeight="1" x14ac:dyDescent="0.25">
      <c r="B212" s="1"/>
      <c r="C212" s="133"/>
      <c r="D212" s="1"/>
      <c r="E212" s="1"/>
      <c r="F212" s="1"/>
      <c r="G212" s="1"/>
      <c r="H212" s="1"/>
      <c r="I212" s="1"/>
      <c r="J212" s="1"/>
      <c r="K212" s="1"/>
      <c r="L212" s="1"/>
      <c r="M212" s="1"/>
      <c r="N212" s="1"/>
      <c r="O212" s="1"/>
      <c r="P212" s="1"/>
      <c r="Q212" s="1"/>
      <c r="R212" s="1"/>
      <c r="S212" s="1"/>
      <c r="T212" s="1"/>
      <c r="U212" s="1"/>
      <c r="V212" s="1"/>
    </row>
    <row r="213" spans="2:22" ht="18.75" customHeight="1" x14ac:dyDescent="0.25">
      <c r="B213" s="1"/>
      <c r="C213" s="133"/>
      <c r="D213" s="1"/>
      <c r="E213" s="1"/>
      <c r="F213" s="1"/>
      <c r="G213" s="1"/>
      <c r="H213" s="1"/>
      <c r="I213" s="1"/>
      <c r="J213" s="1"/>
      <c r="K213" s="1"/>
      <c r="L213" s="1"/>
      <c r="M213" s="1"/>
      <c r="N213" s="1"/>
      <c r="O213" s="1"/>
      <c r="P213" s="1"/>
      <c r="Q213" s="1"/>
      <c r="R213" s="1"/>
      <c r="S213" s="1"/>
      <c r="T213" s="1"/>
      <c r="U213" s="1"/>
      <c r="V213" s="1"/>
    </row>
    <row r="214" spans="2:22" ht="18.75" customHeight="1" x14ac:dyDescent="0.25">
      <c r="B214" s="1"/>
      <c r="C214" s="133"/>
      <c r="D214" s="1"/>
      <c r="E214" s="1"/>
      <c r="F214" s="1"/>
      <c r="G214" s="1"/>
      <c r="H214" s="1"/>
      <c r="I214" s="1"/>
      <c r="J214" s="1"/>
      <c r="K214" s="1"/>
      <c r="L214" s="1"/>
      <c r="M214" s="1"/>
      <c r="N214" s="1"/>
      <c r="O214" s="1"/>
      <c r="P214" s="1"/>
      <c r="Q214" s="1"/>
      <c r="R214" s="1"/>
      <c r="S214" s="1"/>
      <c r="T214" s="1"/>
      <c r="U214" s="1"/>
      <c r="V214" s="1"/>
    </row>
    <row r="215" spans="2:22" ht="18.75" customHeight="1" x14ac:dyDescent="0.25">
      <c r="B215" s="1"/>
      <c r="C215" s="133"/>
      <c r="D215" s="1"/>
      <c r="E215" s="1"/>
      <c r="F215" s="1"/>
      <c r="G215" s="1"/>
      <c r="H215" s="1"/>
      <c r="I215" s="1"/>
      <c r="J215" s="1"/>
      <c r="K215" s="1"/>
      <c r="L215" s="1"/>
      <c r="M215" s="1"/>
      <c r="N215" s="1"/>
      <c r="O215" s="1"/>
      <c r="P215" s="1"/>
      <c r="Q215" s="1"/>
      <c r="R215" s="1"/>
      <c r="S215" s="1"/>
      <c r="T215" s="1"/>
      <c r="U215" s="1"/>
      <c r="V215" s="1"/>
    </row>
    <row r="216" spans="2:22" ht="18.75" customHeight="1" x14ac:dyDescent="0.25">
      <c r="B216" s="1"/>
      <c r="C216" s="133"/>
      <c r="D216" s="1"/>
      <c r="E216" s="1"/>
      <c r="F216" s="1"/>
      <c r="G216" s="1"/>
      <c r="H216" s="1"/>
      <c r="I216" s="1"/>
      <c r="J216" s="1"/>
      <c r="K216" s="1"/>
      <c r="L216" s="1"/>
      <c r="M216" s="1"/>
      <c r="N216" s="1"/>
      <c r="O216" s="1"/>
      <c r="P216" s="1"/>
      <c r="Q216" s="1"/>
      <c r="R216" s="1"/>
      <c r="S216" s="1"/>
      <c r="T216" s="1"/>
      <c r="U216" s="1"/>
      <c r="V216" s="1"/>
    </row>
    <row r="217" spans="2:22" ht="18.75" customHeight="1" x14ac:dyDescent="0.25">
      <c r="B217" s="1"/>
      <c r="C217" s="133"/>
      <c r="D217" s="1"/>
      <c r="E217" s="1"/>
      <c r="F217" s="1"/>
      <c r="G217" s="1"/>
      <c r="H217" s="1"/>
      <c r="I217" s="1"/>
      <c r="J217" s="1"/>
      <c r="K217" s="1"/>
      <c r="L217" s="1"/>
      <c r="M217" s="1"/>
      <c r="N217" s="1"/>
      <c r="O217" s="1"/>
      <c r="P217" s="1"/>
      <c r="Q217" s="1"/>
      <c r="R217" s="1"/>
      <c r="S217" s="1"/>
      <c r="T217" s="1"/>
      <c r="U217" s="1"/>
      <c r="V217" s="1"/>
    </row>
    <row r="218" spans="2:22" ht="18.75" customHeight="1" x14ac:dyDescent="0.25">
      <c r="B218" s="1"/>
      <c r="C218" s="133"/>
      <c r="D218" s="1"/>
      <c r="E218" s="1"/>
      <c r="F218" s="1"/>
      <c r="G218" s="1"/>
      <c r="H218" s="1"/>
      <c r="I218" s="1"/>
      <c r="J218" s="1"/>
      <c r="K218" s="1"/>
      <c r="L218" s="1"/>
      <c r="M218" s="1"/>
      <c r="N218" s="1"/>
      <c r="O218" s="1"/>
      <c r="P218" s="1"/>
      <c r="Q218" s="1"/>
      <c r="R218" s="1"/>
      <c r="S218" s="1"/>
      <c r="T218" s="1"/>
      <c r="U218" s="1"/>
      <c r="V218" s="1"/>
    </row>
    <row r="219" spans="2:22" ht="18.75" customHeight="1" x14ac:dyDescent="0.25">
      <c r="B219" s="1"/>
      <c r="C219" s="133"/>
      <c r="D219" s="1"/>
      <c r="E219" s="1"/>
      <c r="F219" s="1"/>
      <c r="G219" s="1"/>
      <c r="H219" s="1"/>
      <c r="I219" s="1"/>
      <c r="J219" s="1"/>
      <c r="K219" s="1"/>
      <c r="L219" s="1"/>
      <c r="M219" s="1"/>
      <c r="N219" s="1"/>
      <c r="O219" s="1"/>
      <c r="P219" s="1"/>
      <c r="Q219" s="1"/>
      <c r="R219" s="1"/>
      <c r="S219" s="1"/>
      <c r="T219" s="1"/>
      <c r="U219" s="1"/>
      <c r="V219" s="1"/>
    </row>
    <row r="220" spans="2:22" ht="18.75" customHeight="1" x14ac:dyDescent="0.25">
      <c r="B220" s="1"/>
      <c r="C220" s="133"/>
      <c r="D220" s="1"/>
      <c r="E220" s="1"/>
      <c r="F220" s="1"/>
      <c r="G220" s="1"/>
      <c r="H220" s="1"/>
      <c r="I220" s="1"/>
      <c r="J220" s="1"/>
      <c r="K220" s="1"/>
      <c r="L220" s="1"/>
      <c r="M220" s="1"/>
      <c r="N220" s="1"/>
      <c r="O220" s="1"/>
      <c r="P220" s="1"/>
      <c r="Q220" s="1"/>
      <c r="R220" s="1"/>
      <c r="S220" s="1"/>
      <c r="T220" s="1"/>
      <c r="U220" s="1"/>
      <c r="V220" s="1"/>
    </row>
    <row r="221" spans="2:22" ht="18.75" customHeight="1" x14ac:dyDescent="0.25">
      <c r="B221" s="1"/>
      <c r="C221" s="133"/>
      <c r="D221" s="1"/>
      <c r="E221" s="1"/>
      <c r="F221" s="1"/>
      <c r="G221" s="1"/>
      <c r="H221" s="1"/>
      <c r="I221" s="1"/>
      <c r="J221" s="1"/>
      <c r="K221" s="1"/>
      <c r="L221" s="1"/>
      <c r="M221" s="1"/>
      <c r="N221" s="1"/>
      <c r="O221" s="1"/>
      <c r="P221" s="1"/>
      <c r="Q221" s="1"/>
      <c r="R221" s="1"/>
      <c r="S221" s="1"/>
      <c r="T221" s="1"/>
      <c r="U221" s="1"/>
      <c r="V221" s="1"/>
    </row>
    <row r="222" spans="2:22" ht="18.75" customHeight="1" x14ac:dyDescent="0.25">
      <c r="B222" s="1"/>
      <c r="C222" s="133"/>
      <c r="D222" s="1"/>
      <c r="E222" s="1"/>
      <c r="F222" s="1"/>
      <c r="G222" s="1"/>
      <c r="H222" s="1"/>
      <c r="I222" s="1"/>
      <c r="J222" s="1"/>
      <c r="K222" s="1"/>
      <c r="L222" s="1"/>
      <c r="M222" s="1"/>
      <c r="N222" s="1"/>
      <c r="O222" s="1"/>
      <c r="P222" s="1"/>
      <c r="Q222" s="1"/>
      <c r="R222" s="1"/>
      <c r="S222" s="1"/>
      <c r="T222" s="1"/>
      <c r="U222" s="1"/>
      <c r="V222" s="1"/>
    </row>
    <row r="223" spans="2:22" ht="18.75" customHeight="1" x14ac:dyDescent="0.25">
      <c r="B223" s="1"/>
      <c r="C223" s="133"/>
      <c r="D223" s="1"/>
      <c r="E223" s="1"/>
      <c r="F223" s="1"/>
      <c r="G223" s="1"/>
      <c r="H223" s="1"/>
      <c r="I223" s="1"/>
      <c r="J223" s="1"/>
      <c r="K223" s="1"/>
      <c r="L223" s="1"/>
      <c r="M223" s="1"/>
      <c r="N223" s="1"/>
      <c r="O223" s="1"/>
      <c r="P223" s="1"/>
      <c r="Q223" s="1"/>
      <c r="R223" s="1"/>
      <c r="S223" s="1"/>
      <c r="T223" s="1"/>
      <c r="U223" s="1"/>
      <c r="V223" s="1"/>
    </row>
    <row r="224" spans="2:22" ht="18.75" customHeight="1" x14ac:dyDescent="0.25">
      <c r="B224" s="1"/>
      <c r="C224" s="133"/>
      <c r="D224" s="1"/>
      <c r="E224" s="1"/>
      <c r="F224" s="1"/>
      <c r="G224" s="1"/>
      <c r="H224" s="1"/>
      <c r="I224" s="1"/>
      <c r="J224" s="1"/>
      <c r="K224" s="1"/>
      <c r="L224" s="1"/>
      <c r="M224" s="1"/>
      <c r="N224" s="1"/>
      <c r="O224" s="1"/>
      <c r="P224" s="1"/>
      <c r="Q224" s="1"/>
      <c r="R224" s="1"/>
      <c r="S224" s="1"/>
      <c r="T224" s="1"/>
      <c r="U224" s="1"/>
      <c r="V224" s="1"/>
    </row>
    <row r="225" spans="2:22" ht="18.75" customHeight="1" x14ac:dyDescent="0.25">
      <c r="B225" s="1"/>
      <c r="C225" s="133"/>
      <c r="D225" s="1"/>
      <c r="E225" s="1"/>
      <c r="F225" s="1"/>
      <c r="G225" s="1"/>
      <c r="H225" s="1"/>
      <c r="I225" s="1"/>
      <c r="J225" s="1"/>
      <c r="K225" s="1"/>
      <c r="L225" s="1"/>
      <c r="M225" s="1"/>
      <c r="N225" s="1"/>
      <c r="O225" s="1"/>
      <c r="P225" s="1"/>
      <c r="Q225" s="1"/>
      <c r="R225" s="1"/>
      <c r="S225" s="1"/>
      <c r="T225" s="1"/>
      <c r="U225" s="1"/>
      <c r="V225" s="1"/>
    </row>
    <row r="226" spans="2:22" ht="18.75" customHeight="1" x14ac:dyDescent="0.25">
      <c r="B226" s="1"/>
      <c r="C226" s="133"/>
      <c r="D226" s="1"/>
      <c r="E226" s="1"/>
      <c r="F226" s="1"/>
      <c r="G226" s="1"/>
      <c r="H226" s="1"/>
      <c r="I226" s="1"/>
      <c r="J226" s="1"/>
      <c r="K226" s="1"/>
      <c r="L226" s="1"/>
      <c r="M226" s="1"/>
      <c r="N226" s="1"/>
      <c r="O226" s="1"/>
      <c r="P226" s="1"/>
      <c r="Q226" s="1"/>
      <c r="R226" s="1"/>
      <c r="S226" s="1"/>
      <c r="T226" s="1"/>
      <c r="U226" s="1"/>
      <c r="V226" s="1"/>
    </row>
    <row r="227" spans="2:22" ht="18.75" customHeight="1" x14ac:dyDescent="0.25">
      <c r="B227" s="1"/>
      <c r="C227" s="133"/>
      <c r="D227" s="1"/>
      <c r="E227" s="1"/>
      <c r="F227" s="1"/>
      <c r="G227" s="1"/>
      <c r="H227" s="1"/>
      <c r="I227" s="1"/>
      <c r="J227" s="1"/>
      <c r="K227" s="1"/>
      <c r="L227" s="1"/>
      <c r="M227" s="1"/>
      <c r="N227" s="1"/>
      <c r="O227" s="1"/>
      <c r="P227" s="1"/>
      <c r="Q227" s="1"/>
      <c r="R227" s="1"/>
      <c r="S227" s="1"/>
      <c r="T227" s="1"/>
      <c r="U227" s="1"/>
      <c r="V227" s="1"/>
    </row>
    <row r="228" spans="2:22" ht="18.75" customHeight="1" x14ac:dyDescent="0.25">
      <c r="B228" s="1"/>
      <c r="C228" s="133"/>
      <c r="D228" s="1"/>
      <c r="E228" s="1"/>
      <c r="F228" s="1"/>
      <c r="G228" s="1"/>
      <c r="H228" s="1"/>
      <c r="I228" s="1"/>
      <c r="J228" s="1"/>
      <c r="K228" s="1"/>
      <c r="L228" s="1"/>
      <c r="M228" s="1"/>
      <c r="N228" s="1"/>
      <c r="O228" s="1"/>
      <c r="P228" s="1"/>
      <c r="Q228" s="1"/>
      <c r="R228" s="1"/>
      <c r="S228" s="1"/>
      <c r="T228" s="1"/>
      <c r="U228" s="1"/>
      <c r="V228" s="1"/>
    </row>
    <row r="229" spans="2:22" ht="18.75" customHeight="1" x14ac:dyDescent="0.25">
      <c r="B229" s="1"/>
      <c r="C229" s="133"/>
      <c r="D229" s="1"/>
      <c r="E229" s="1"/>
      <c r="F229" s="1"/>
      <c r="G229" s="1"/>
      <c r="H229" s="1"/>
      <c r="I229" s="1"/>
      <c r="J229" s="1"/>
      <c r="K229" s="1"/>
      <c r="L229" s="1"/>
      <c r="M229" s="1"/>
      <c r="N229" s="1"/>
      <c r="O229" s="1"/>
      <c r="P229" s="1"/>
      <c r="Q229" s="1"/>
      <c r="R229" s="1"/>
      <c r="S229" s="1"/>
      <c r="T229" s="1"/>
      <c r="U229" s="1"/>
      <c r="V229" s="1"/>
    </row>
    <row r="230" spans="2:22" ht="18.75" customHeight="1" x14ac:dyDescent="0.25">
      <c r="B230" s="1"/>
      <c r="C230" s="133"/>
      <c r="D230" s="1"/>
      <c r="E230" s="1"/>
      <c r="F230" s="1"/>
      <c r="G230" s="1"/>
      <c r="H230" s="1"/>
      <c r="I230" s="1"/>
      <c r="J230" s="1"/>
      <c r="K230" s="1"/>
      <c r="L230" s="1"/>
      <c r="M230" s="1"/>
      <c r="N230" s="1"/>
      <c r="O230" s="1"/>
      <c r="P230" s="1"/>
      <c r="Q230" s="1"/>
      <c r="R230" s="1"/>
      <c r="S230" s="1"/>
      <c r="T230" s="1"/>
      <c r="U230" s="1"/>
      <c r="V230" s="1"/>
    </row>
    <row r="231" spans="2:22" ht="18.75" customHeight="1" x14ac:dyDescent="0.25">
      <c r="B231" s="1"/>
      <c r="C231" s="133"/>
      <c r="D231" s="1"/>
      <c r="E231" s="1"/>
      <c r="F231" s="1"/>
      <c r="G231" s="1"/>
      <c r="H231" s="1"/>
      <c r="I231" s="1"/>
      <c r="J231" s="1"/>
      <c r="K231" s="1"/>
      <c r="L231" s="1"/>
      <c r="M231" s="1"/>
      <c r="N231" s="1"/>
      <c r="O231" s="1"/>
      <c r="P231" s="1"/>
      <c r="Q231" s="1"/>
      <c r="R231" s="1"/>
      <c r="S231" s="1"/>
      <c r="T231" s="1"/>
      <c r="U231" s="1"/>
      <c r="V231" s="1"/>
    </row>
    <row r="232" spans="2:22" ht="18.75" customHeight="1" x14ac:dyDescent="0.25">
      <c r="B232" s="1"/>
      <c r="C232" s="133"/>
      <c r="D232" s="1"/>
      <c r="E232" s="1"/>
      <c r="F232" s="1"/>
      <c r="G232" s="1"/>
      <c r="H232" s="1"/>
      <c r="I232" s="1"/>
      <c r="J232" s="1"/>
      <c r="K232" s="1"/>
      <c r="L232" s="1"/>
      <c r="M232" s="1"/>
      <c r="N232" s="1"/>
      <c r="O232" s="1"/>
      <c r="P232" s="1"/>
      <c r="Q232" s="1"/>
      <c r="R232" s="1"/>
      <c r="S232" s="1"/>
      <c r="T232" s="1"/>
      <c r="U232" s="1"/>
      <c r="V232" s="1"/>
    </row>
    <row r="233" spans="2:22" ht="18.75" customHeight="1" x14ac:dyDescent="0.25">
      <c r="B233" s="1"/>
      <c r="C233" s="133"/>
      <c r="D233" s="1"/>
      <c r="E233" s="1"/>
      <c r="F233" s="1"/>
      <c r="G233" s="1"/>
      <c r="H233" s="1"/>
      <c r="I233" s="1"/>
      <c r="J233" s="1"/>
      <c r="K233" s="1"/>
      <c r="L233" s="1"/>
      <c r="M233" s="1"/>
      <c r="N233" s="1"/>
      <c r="O233" s="1"/>
      <c r="P233" s="1"/>
      <c r="Q233" s="1"/>
      <c r="R233" s="1"/>
      <c r="S233" s="1"/>
      <c r="T233" s="1"/>
      <c r="U233" s="1"/>
      <c r="V233" s="1"/>
    </row>
    <row r="234" spans="2:22" ht="18.75" customHeight="1" x14ac:dyDescent="0.25">
      <c r="B234" s="1"/>
      <c r="C234" s="133"/>
      <c r="D234" s="1"/>
      <c r="E234" s="1"/>
      <c r="F234" s="1"/>
      <c r="G234" s="1"/>
      <c r="H234" s="1"/>
      <c r="I234" s="1"/>
      <c r="J234" s="1"/>
      <c r="K234" s="1"/>
      <c r="L234" s="1"/>
      <c r="M234" s="1"/>
      <c r="N234" s="1"/>
      <c r="O234" s="1"/>
      <c r="P234" s="1"/>
      <c r="Q234" s="1"/>
      <c r="R234" s="1"/>
      <c r="S234" s="1"/>
      <c r="T234" s="1"/>
      <c r="U234" s="1"/>
      <c r="V234" s="1"/>
    </row>
    <row r="235" spans="2:22" ht="18.75" customHeight="1" x14ac:dyDescent="0.25">
      <c r="B235" s="1"/>
      <c r="C235" s="133"/>
      <c r="D235" s="1"/>
      <c r="E235" s="1"/>
      <c r="F235" s="1"/>
      <c r="G235" s="1"/>
      <c r="H235" s="1"/>
      <c r="I235" s="1"/>
      <c r="J235" s="1"/>
      <c r="K235" s="1"/>
      <c r="L235" s="1"/>
      <c r="M235" s="1"/>
      <c r="N235" s="1"/>
      <c r="O235" s="1"/>
      <c r="P235" s="1"/>
      <c r="Q235" s="1"/>
      <c r="R235" s="1"/>
      <c r="S235" s="1"/>
      <c r="T235" s="1"/>
      <c r="U235" s="1"/>
      <c r="V235" s="1"/>
    </row>
    <row r="236" spans="2:22" ht="18.75" customHeight="1" x14ac:dyDescent="0.25">
      <c r="B236" s="1"/>
      <c r="C236" s="133"/>
      <c r="D236" s="1"/>
      <c r="E236" s="1"/>
      <c r="F236" s="1"/>
      <c r="G236" s="1"/>
      <c r="H236" s="1"/>
      <c r="I236" s="1"/>
      <c r="J236" s="1"/>
      <c r="K236" s="1"/>
      <c r="L236" s="1"/>
      <c r="M236" s="1"/>
      <c r="N236" s="1"/>
      <c r="O236" s="1"/>
      <c r="P236" s="1"/>
      <c r="Q236" s="1"/>
      <c r="R236" s="1"/>
      <c r="S236" s="1"/>
      <c r="T236" s="1"/>
      <c r="U236" s="1"/>
      <c r="V236" s="1"/>
    </row>
    <row r="237" spans="2:22" ht="18.75" customHeight="1" x14ac:dyDescent="0.25">
      <c r="B237" s="1"/>
      <c r="C237" s="133"/>
      <c r="D237" s="1"/>
      <c r="E237" s="1"/>
      <c r="F237" s="1"/>
      <c r="G237" s="1"/>
      <c r="H237" s="1"/>
      <c r="I237" s="1"/>
      <c r="J237" s="1"/>
      <c r="K237" s="1"/>
      <c r="L237" s="1"/>
      <c r="M237" s="1"/>
      <c r="N237" s="1"/>
      <c r="O237" s="1"/>
      <c r="P237" s="1"/>
      <c r="Q237" s="1"/>
      <c r="R237" s="1"/>
      <c r="S237" s="1"/>
      <c r="T237" s="1"/>
      <c r="U237" s="1"/>
      <c r="V237" s="1"/>
    </row>
    <row r="238" spans="2:22" ht="18.75" customHeight="1" x14ac:dyDescent="0.25">
      <c r="B238" s="1"/>
      <c r="C238" s="133"/>
      <c r="D238" s="1"/>
      <c r="E238" s="1"/>
      <c r="F238" s="1"/>
      <c r="G238" s="1"/>
      <c r="H238" s="1"/>
      <c r="I238" s="1"/>
      <c r="J238" s="1"/>
      <c r="K238" s="1"/>
      <c r="L238" s="1"/>
      <c r="M238" s="1"/>
      <c r="N238" s="1"/>
      <c r="O238" s="1"/>
      <c r="P238" s="1"/>
      <c r="Q238" s="1"/>
      <c r="R238" s="1"/>
      <c r="S238" s="1"/>
      <c r="T238" s="1"/>
      <c r="U238" s="1"/>
      <c r="V238" s="1"/>
    </row>
    <row r="239" spans="2:22" ht="18.75" customHeight="1" x14ac:dyDescent="0.25">
      <c r="B239" s="1"/>
      <c r="C239" s="133"/>
      <c r="D239" s="1"/>
      <c r="E239" s="1"/>
      <c r="F239" s="1"/>
      <c r="G239" s="1"/>
      <c r="H239" s="1"/>
      <c r="I239" s="1"/>
      <c r="J239" s="1"/>
      <c r="K239" s="1"/>
      <c r="L239" s="1"/>
      <c r="M239" s="1"/>
      <c r="N239" s="1"/>
      <c r="O239" s="1"/>
      <c r="P239" s="1"/>
      <c r="Q239" s="1"/>
      <c r="R239" s="1"/>
      <c r="S239" s="1"/>
      <c r="T239" s="1"/>
      <c r="U239" s="1"/>
      <c r="V239" s="1"/>
    </row>
    <row r="240" spans="2:22" ht="18.75" customHeight="1" x14ac:dyDescent="0.25">
      <c r="B240" s="1"/>
      <c r="C240" s="133"/>
      <c r="D240" s="1"/>
      <c r="E240" s="1"/>
      <c r="F240" s="1"/>
      <c r="G240" s="1"/>
      <c r="H240" s="1"/>
      <c r="I240" s="1"/>
      <c r="J240" s="1"/>
      <c r="K240" s="1"/>
      <c r="L240" s="1"/>
      <c r="M240" s="1"/>
      <c r="N240" s="1"/>
      <c r="O240" s="1"/>
      <c r="P240" s="1"/>
      <c r="Q240" s="1"/>
      <c r="R240" s="1"/>
      <c r="S240" s="1"/>
      <c r="T240" s="1"/>
      <c r="U240" s="1"/>
      <c r="V240" s="1"/>
    </row>
    <row r="241" spans="2:22" ht="18.75" customHeight="1" x14ac:dyDescent="0.25">
      <c r="B241" s="1"/>
      <c r="C241" s="133"/>
      <c r="D241" s="1"/>
      <c r="E241" s="1"/>
      <c r="F241" s="1"/>
      <c r="G241" s="1"/>
      <c r="H241" s="1"/>
      <c r="I241" s="1"/>
      <c r="J241" s="1"/>
      <c r="K241" s="1"/>
      <c r="L241" s="1"/>
      <c r="M241" s="1"/>
      <c r="N241" s="1"/>
      <c r="O241" s="1"/>
      <c r="P241" s="1"/>
      <c r="Q241" s="1"/>
      <c r="R241" s="1"/>
      <c r="S241" s="1"/>
      <c r="T241" s="1"/>
      <c r="U241" s="1"/>
      <c r="V241" s="1"/>
    </row>
    <row r="242" spans="2:22" ht="18.75" customHeight="1" x14ac:dyDescent="0.25">
      <c r="B242" s="1"/>
      <c r="C242" s="133"/>
      <c r="D242" s="1"/>
      <c r="E242" s="1"/>
      <c r="F242" s="1"/>
      <c r="G242" s="1"/>
      <c r="H242" s="1"/>
      <c r="I242" s="1"/>
      <c r="J242" s="1"/>
      <c r="K242" s="1"/>
      <c r="L242" s="1"/>
      <c r="M242" s="1"/>
      <c r="N242" s="1"/>
      <c r="O242" s="1"/>
      <c r="P242" s="1"/>
      <c r="Q242" s="1"/>
      <c r="R242" s="1"/>
      <c r="S242" s="1"/>
      <c r="T242" s="1"/>
      <c r="U242" s="1"/>
      <c r="V242" s="1"/>
    </row>
    <row r="243" spans="2:22" ht="18.75" customHeight="1" x14ac:dyDescent="0.25">
      <c r="B243" s="1"/>
      <c r="C243" s="133"/>
      <c r="D243" s="1"/>
      <c r="E243" s="1"/>
      <c r="F243" s="1"/>
      <c r="G243" s="1"/>
      <c r="H243" s="1"/>
      <c r="I243" s="1"/>
      <c r="J243" s="1"/>
      <c r="K243" s="1"/>
      <c r="L243" s="1"/>
      <c r="M243" s="1"/>
      <c r="N243" s="1"/>
      <c r="O243" s="1"/>
      <c r="P243" s="1"/>
      <c r="Q243" s="1"/>
      <c r="R243" s="1"/>
      <c r="S243" s="1"/>
      <c r="T243" s="1"/>
      <c r="U243" s="1"/>
      <c r="V243" s="1"/>
    </row>
    <row r="244" spans="2:22" ht="18.75" customHeight="1" x14ac:dyDescent="0.25">
      <c r="B244" s="1"/>
      <c r="C244" s="133"/>
      <c r="D244" s="1"/>
      <c r="E244" s="1"/>
      <c r="F244" s="1"/>
      <c r="G244" s="1"/>
      <c r="H244" s="1"/>
      <c r="I244" s="1"/>
      <c r="J244" s="1"/>
      <c r="K244" s="1"/>
      <c r="L244" s="1"/>
      <c r="M244" s="1"/>
      <c r="N244" s="1"/>
      <c r="O244" s="1"/>
      <c r="P244" s="1"/>
      <c r="Q244" s="1"/>
      <c r="R244" s="1"/>
      <c r="S244" s="1"/>
      <c r="T244" s="1"/>
      <c r="U244" s="1"/>
      <c r="V244" s="1"/>
    </row>
    <row r="245" spans="2:22" ht="18.75" customHeight="1" x14ac:dyDescent="0.25">
      <c r="B245" s="1"/>
      <c r="C245" s="133"/>
      <c r="D245" s="1"/>
      <c r="E245" s="1"/>
      <c r="F245" s="1"/>
      <c r="G245" s="1"/>
      <c r="H245" s="1"/>
      <c r="I245" s="1"/>
      <c r="J245" s="1"/>
      <c r="K245" s="1"/>
      <c r="L245" s="1"/>
      <c r="M245" s="1"/>
      <c r="N245" s="1"/>
      <c r="O245" s="1"/>
      <c r="P245" s="1"/>
      <c r="Q245" s="1"/>
      <c r="R245" s="1"/>
      <c r="S245" s="1"/>
      <c r="T245" s="1"/>
      <c r="U245" s="1"/>
      <c r="V245" s="1"/>
    </row>
    <row r="246" spans="2:22" ht="18.75" customHeight="1" x14ac:dyDescent="0.25">
      <c r="B246" s="1"/>
      <c r="C246" s="133"/>
      <c r="D246" s="1"/>
      <c r="E246" s="1"/>
      <c r="F246" s="1"/>
      <c r="G246" s="1"/>
      <c r="H246" s="1"/>
      <c r="I246" s="1"/>
      <c r="J246" s="1"/>
      <c r="K246" s="1"/>
      <c r="L246" s="1"/>
      <c r="M246" s="1"/>
      <c r="N246" s="1"/>
      <c r="O246" s="1"/>
      <c r="P246" s="1"/>
      <c r="Q246" s="1"/>
      <c r="R246" s="1"/>
      <c r="S246" s="1"/>
      <c r="T246" s="1"/>
      <c r="U246" s="1"/>
      <c r="V246" s="1"/>
    </row>
    <row r="247" spans="2:22" ht="18.75" customHeight="1" x14ac:dyDescent="0.25">
      <c r="B247" s="1"/>
      <c r="C247" s="133"/>
      <c r="D247" s="1"/>
      <c r="E247" s="1"/>
      <c r="F247" s="1"/>
      <c r="G247" s="1"/>
      <c r="H247" s="1"/>
      <c r="I247" s="1"/>
      <c r="J247" s="1"/>
      <c r="K247" s="1"/>
      <c r="L247" s="1"/>
      <c r="M247" s="1"/>
      <c r="N247" s="1"/>
      <c r="O247" s="1"/>
      <c r="P247" s="1"/>
      <c r="Q247" s="1"/>
      <c r="R247" s="1"/>
      <c r="S247" s="1"/>
      <c r="T247" s="1"/>
      <c r="U247" s="1"/>
      <c r="V247" s="1"/>
    </row>
    <row r="248" spans="2:22" ht="18.75" customHeight="1" x14ac:dyDescent="0.25">
      <c r="B248" s="1"/>
      <c r="C248" s="133"/>
      <c r="D248" s="1"/>
      <c r="E248" s="1"/>
      <c r="F248" s="1"/>
      <c r="G248" s="1"/>
      <c r="H248" s="1"/>
      <c r="I248" s="1"/>
      <c r="J248" s="1"/>
      <c r="K248" s="1"/>
      <c r="L248" s="1"/>
      <c r="M248" s="1"/>
      <c r="N248" s="1"/>
      <c r="O248" s="1"/>
      <c r="P248" s="1"/>
      <c r="Q248" s="1"/>
      <c r="R248" s="1"/>
      <c r="S248" s="1"/>
      <c r="T248" s="1"/>
      <c r="U248" s="1"/>
      <c r="V248" s="1"/>
    </row>
    <row r="249" spans="2:22" ht="18.75" customHeight="1" x14ac:dyDescent="0.25">
      <c r="B249" s="1"/>
      <c r="C249" s="133"/>
      <c r="D249" s="1"/>
      <c r="E249" s="1"/>
      <c r="F249" s="1"/>
      <c r="G249" s="1"/>
      <c r="H249" s="1"/>
      <c r="I249" s="1"/>
      <c r="J249" s="1"/>
      <c r="K249" s="1"/>
      <c r="L249" s="1"/>
      <c r="M249" s="1"/>
      <c r="N249" s="1"/>
      <c r="O249" s="1"/>
      <c r="P249" s="1"/>
      <c r="Q249" s="1"/>
      <c r="R249" s="1"/>
      <c r="S249" s="1"/>
      <c r="T249" s="1"/>
      <c r="U249" s="1"/>
      <c r="V249" s="1"/>
    </row>
    <row r="250" spans="2:22" ht="18.75" customHeight="1" x14ac:dyDescent="0.25">
      <c r="B250" s="1"/>
      <c r="C250" s="133"/>
      <c r="D250" s="1"/>
      <c r="E250" s="1"/>
      <c r="F250" s="1"/>
      <c r="G250" s="1"/>
      <c r="H250" s="1"/>
      <c r="I250" s="1"/>
      <c r="J250" s="1"/>
      <c r="K250" s="1"/>
      <c r="L250" s="1"/>
      <c r="M250" s="1"/>
      <c r="N250" s="1"/>
      <c r="O250" s="1"/>
      <c r="P250" s="1"/>
      <c r="Q250" s="1"/>
      <c r="R250" s="1"/>
      <c r="S250" s="1"/>
      <c r="T250" s="1"/>
      <c r="U250" s="1"/>
      <c r="V250" s="1"/>
    </row>
    <row r="251" spans="2:22" ht="18.75" customHeight="1" x14ac:dyDescent="0.25">
      <c r="B251" s="1"/>
      <c r="C251" s="133"/>
      <c r="D251" s="1"/>
      <c r="E251" s="1"/>
      <c r="F251" s="1"/>
      <c r="G251" s="1"/>
      <c r="H251" s="1"/>
      <c r="I251" s="1"/>
      <c r="J251" s="1"/>
      <c r="K251" s="1"/>
      <c r="L251" s="1"/>
      <c r="M251" s="1"/>
      <c r="N251" s="1"/>
      <c r="O251" s="1"/>
      <c r="P251" s="1"/>
      <c r="Q251" s="1"/>
      <c r="R251" s="1"/>
      <c r="S251" s="1"/>
      <c r="T251" s="1"/>
      <c r="U251" s="1"/>
      <c r="V251" s="1"/>
    </row>
    <row r="252" spans="2:22" ht="18.75" customHeight="1" x14ac:dyDescent="0.25">
      <c r="B252" s="1"/>
      <c r="C252" s="133"/>
      <c r="D252" s="1"/>
      <c r="E252" s="1"/>
      <c r="F252" s="1"/>
      <c r="G252" s="1"/>
      <c r="H252" s="1"/>
      <c r="I252" s="1"/>
      <c r="J252" s="1"/>
      <c r="K252" s="1"/>
      <c r="L252" s="1"/>
      <c r="M252" s="1"/>
      <c r="N252" s="1"/>
      <c r="O252" s="1"/>
      <c r="P252" s="1"/>
      <c r="Q252" s="1"/>
      <c r="R252" s="1"/>
      <c r="S252" s="1"/>
      <c r="T252" s="1"/>
      <c r="U252" s="1"/>
      <c r="V252" s="1"/>
    </row>
    <row r="253" spans="2:22" ht="18.75" customHeight="1" x14ac:dyDescent="0.25">
      <c r="B253" s="1"/>
      <c r="C253" s="133"/>
      <c r="D253" s="1"/>
      <c r="E253" s="1"/>
      <c r="F253" s="1"/>
      <c r="G253" s="1"/>
      <c r="H253" s="1"/>
      <c r="I253" s="1"/>
      <c r="J253" s="1"/>
      <c r="K253" s="1"/>
      <c r="L253" s="1"/>
      <c r="M253" s="1"/>
      <c r="N253" s="1"/>
      <c r="O253" s="1"/>
      <c r="P253" s="1"/>
      <c r="Q253" s="1"/>
      <c r="R253" s="1"/>
      <c r="S253" s="1"/>
      <c r="T253" s="1"/>
      <c r="U253" s="1"/>
      <c r="V253" s="1"/>
    </row>
    <row r="254" spans="2:22" ht="18.75" customHeight="1" x14ac:dyDescent="0.25">
      <c r="B254" s="1"/>
      <c r="C254" s="133"/>
      <c r="D254" s="1"/>
      <c r="E254" s="1"/>
      <c r="F254" s="1"/>
      <c r="G254" s="1"/>
      <c r="H254" s="1"/>
      <c r="I254" s="1"/>
      <c r="J254" s="1"/>
      <c r="K254" s="1"/>
      <c r="L254" s="1"/>
      <c r="M254" s="1"/>
      <c r="N254" s="1"/>
      <c r="O254" s="1"/>
      <c r="P254" s="1"/>
      <c r="Q254" s="1"/>
      <c r="R254" s="1"/>
      <c r="S254" s="1"/>
      <c r="T254" s="1"/>
      <c r="U254" s="1"/>
      <c r="V254" s="1"/>
    </row>
    <row r="255" spans="2:22" ht="18.75" customHeight="1" x14ac:dyDescent="0.25">
      <c r="B255" s="1"/>
      <c r="C255" s="133"/>
      <c r="D255" s="1"/>
      <c r="E255" s="1"/>
      <c r="F255" s="1"/>
      <c r="G255" s="1"/>
      <c r="H255" s="1"/>
      <c r="I255" s="1"/>
      <c r="J255" s="1"/>
      <c r="K255" s="1"/>
      <c r="L255" s="1"/>
      <c r="M255" s="1"/>
      <c r="N255" s="1"/>
      <c r="O255" s="1"/>
      <c r="P255" s="1"/>
      <c r="Q255" s="1"/>
      <c r="R255" s="1"/>
      <c r="S255" s="1"/>
      <c r="T255" s="1"/>
      <c r="U255" s="1"/>
      <c r="V255" s="1"/>
    </row>
    <row r="256" spans="2:22" ht="18.75" customHeight="1" x14ac:dyDescent="0.25">
      <c r="B256" s="1"/>
      <c r="C256" s="133"/>
      <c r="D256" s="1"/>
      <c r="E256" s="1"/>
      <c r="F256" s="1"/>
      <c r="G256" s="1"/>
      <c r="H256" s="1"/>
      <c r="I256" s="1"/>
      <c r="J256" s="1"/>
      <c r="K256" s="1"/>
      <c r="L256" s="1"/>
      <c r="M256" s="1"/>
      <c r="N256" s="1"/>
      <c r="O256" s="1"/>
      <c r="P256" s="1"/>
      <c r="Q256" s="1"/>
      <c r="R256" s="1"/>
      <c r="S256" s="1"/>
      <c r="T256" s="1"/>
      <c r="U256" s="1"/>
      <c r="V256" s="1"/>
    </row>
    <row r="257" spans="2:22" ht="18.75" customHeight="1" x14ac:dyDescent="0.25">
      <c r="B257" s="1"/>
      <c r="C257" s="133"/>
      <c r="D257" s="1"/>
      <c r="E257" s="1"/>
      <c r="F257" s="1"/>
      <c r="G257" s="1"/>
      <c r="H257" s="1"/>
      <c r="I257" s="1"/>
      <c r="J257" s="1"/>
      <c r="K257" s="1"/>
      <c r="L257" s="1"/>
      <c r="M257" s="1"/>
      <c r="N257" s="1"/>
      <c r="O257" s="1"/>
      <c r="P257" s="1"/>
      <c r="Q257" s="1"/>
      <c r="R257" s="1"/>
      <c r="S257" s="1"/>
      <c r="T257" s="1"/>
      <c r="U257" s="1"/>
      <c r="V257" s="1"/>
    </row>
    <row r="258" spans="2:22" ht="18.75" customHeight="1" x14ac:dyDescent="0.25">
      <c r="B258" s="1"/>
      <c r="C258" s="133"/>
      <c r="D258" s="1"/>
      <c r="E258" s="1"/>
      <c r="F258" s="1"/>
      <c r="G258" s="1"/>
      <c r="H258" s="1"/>
      <c r="I258" s="1"/>
      <c r="J258" s="1"/>
      <c r="K258" s="1"/>
      <c r="L258" s="1"/>
      <c r="M258" s="1"/>
      <c r="N258" s="1"/>
      <c r="O258" s="1"/>
      <c r="P258" s="1"/>
      <c r="Q258" s="1"/>
      <c r="R258" s="1"/>
      <c r="S258" s="1"/>
      <c r="T258" s="1"/>
      <c r="U258" s="1"/>
      <c r="V258" s="1"/>
    </row>
    <row r="259" spans="2:22" ht="18.75" customHeight="1" x14ac:dyDescent="0.25">
      <c r="B259" s="1"/>
      <c r="C259" s="133"/>
      <c r="D259" s="1"/>
      <c r="E259" s="1"/>
      <c r="F259" s="1"/>
      <c r="G259" s="1"/>
      <c r="H259" s="1"/>
      <c r="I259" s="1"/>
      <c r="J259" s="1"/>
      <c r="K259" s="1"/>
      <c r="L259" s="1"/>
      <c r="M259" s="1"/>
      <c r="N259" s="1"/>
      <c r="O259" s="1"/>
      <c r="P259" s="1"/>
      <c r="Q259" s="1"/>
      <c r="R259" s="1"/>
      <c r="S259" s="1"/>
      <c r="T259" s="1"/>
      <c r="U259" s="1"/>
      <c r="V259" s="1"/>
    </row>
    <row r="260" spans="2:22" ht="18.75" customHeight="1" x14ac:dyDescent="0.25">
      <c r="B260" s="1"/>
      <c r="C260" s="133"/>
      <c r="D260" s="1"/>
      <c r="E260" s="1"/>
      <c r="F260" s="1"/>
      <c r="G260" s="1"/>
      <c r="H260" s="1"/>
      <c r="I260" s="1"/>
      <c r="J260" s="1"/>
      <c r="K260" s="1"/>
      <c r="L260" s="1"/>
      <c r="M260" s="1"/>
      <c r="N260" s="1"/>
      <c r="O260" s="1"/>
      <c r="P260" s="1"/>
      <c r="Q260" s="1"/>
      <c r="R260" s="1"/>
      <c r="S260" s="1"/>
      <c r="T260" s="1"/>
      <c r="U260" s="1"/>
      <c r="V260" s="1"/>
    </row>
    <row r="261" spans="2:22" ht="18.75" customHeight="1" x14ac:dyDescent="0.25">
      <c r="B261" s="1"/>
      <c r="C261" s="133"/>
      <c r="D261" s="1"/>
      <c r="E261" s="1"/>
      <c r="F261" s="1"/>
      <c r="G261" s="1"/>
      <c r="H261" s="1"/>
      <c r="I261" s="1"/>
      <c r="J261" s="1"/>
      <c r="K261" s="1"/>
      <c r="L261" s="1"/>
      <c r="M261" s="1"/>
      <c r="N261" s="1"/>
      <c r="O261" s="1"/>
      <c r="P261" s="1"/>
      <c r="Q261" s="1"/>
      <c r="R261" s="1"/>
      <c r="S261" s="1"/>
      <c r="T261" s="1"/>
      <c r="U261" s="1"/>
      <c r="V261" s="1"/>
    </row>
    <row r="262" spans="2:22" ht="18.75" customHeight="1" x14ac:dyDescent="0.25">
      <c r="B262" s="1"/>
      <c r="C262" s="133"/>
      <c r="D262" s="1"/>
      <c r="E262" s="1"/>
      <c r="F262" s="1"/>
      <c r="G262" s="1"/>
      <c r="H262" s="1"/>
      <c r="I262" s="1"/>
      <c r="J262" s="1"/>
      <c r="K262" s="1"/>
      <c r="L262" s="1"/>
      <c r="M262" s="1"/>
      <c r="N262" s="1"/>
      <c r="O262" s="1"/>
      <c r="P262" s="1"/>
      <c r="Q262" s="1"/>
      <c r="R262" s="1"/>
      <c r="S262" s="1"/>
      <c r="T262" s="1"/>
      <c r="U262" s="1"/>
      <c r="V262" s="1"/>
    </row>
    <row r="263" spans="2:22" ht="18.75" customHeight="1" x14ac:dyDescent="0.25">
      <c r="B263" s="1"/>
      <c r="C263" s="133"/>
      <c r="D263" s="1"/>
      <c r="E263" s="1"/>
      <c r="F263" s="1"/>
      <c r="G263" s="1"/>
      <c r="H263" s="1"/>
      <c r="I263" s="1"/>
      <c r="J263" s="1"/>
      <c r="K263" s="1"/>
      <c r="L263" s="1"/>
      <c r="M263" s="1"/>
      <c r="N263" s="1"/>
      <c r="O263" s="1"/>
      <c r="P263" s="1"/>
      <c r="Q263" s="1"/>
      <c r="R263" s="1"/>
      <c r="S263" s="1"/>
      <c r="T263" s="1"/>
      <c r="U263" s="1"/>
      <c r="V263" s="1"/>
    </row>
    <row r="264" spans="2:22" ht="18.75" customHeight="1" x14ac:dyDescent="0.25">
      <c r="B264" s="1"/>
      <c r="C264" s="133"/>
      <c r="D264" s="1"/>
      <c r="E264" s="1"/>
      <c r="F264" s="1"/>
      <c r="G264" s="1"/>
      <c r="H264" s="1"/>
      <c r="I264" s="1"/>
      <c r="J264" s="1"/>
      <c r="K264" s="1"/>
      <c r="L264" s="1"/>
      <c r="M264" s="1"/>
      <c r="N264" s="1"/>
      <c r="O264" s="1"/>
      <c r="P264" s="1"/>
      <c r="Q264" s="1"/>
      <c r="R264" s="1"/>
      <c r="S264" s="1"/>
      <c r="T264" s="1"/>
      <c r="U264" s="1"/>
      <c r="V264" s="1"/>
    </row>
    <row r="265" spans="2:22" ht="18.75" customHeight="1" x14ac:dyDescent="0.25">
      <c r="B265" s="1"/>
      <c r="C265" s="133"/>
      <c r="D265" s="1"/>
      <c r="E265" s="1"/>
      <c r="F265" s="1"/>
      <c r="G265" s="1"/>
      <c r="H265" s="1"/>
      <c r="I265" s="1"/>
      <c r="J265" s="1"/>
      <c r="K265" s="1"/>
      <c r="L265" s="1"/>
      <c r="M265" s="1"/>
      <c r="N265" s="1"/>
      <c r="O265" s="1"/>
      <c r="P265" s="1"/>
      <c r="Q265" s="1"/>
      <c r="R265" s="1"/>
      <c r="S265" s="1"/>
      <c r="T265" s="1"/>
      <c r="U265" s="1"/>
      <c r="V265" s="1"/>
    </row>
    <row r="266" spans="2:22" ht="18.75" customHeight="1" x14ac:dyDescent="0.25">
      <c r="B266" s="1"/>
      <c r="C266" s="133"/>
      <c r="D266" s="1"/>
      <c r="E266" s="1"/>
      <c r="F266" s="1"/>
      <c r="G266" s="1"/>
      <c r="H266" s="1"/>
      <c r="I266" s="1"/>
      <c r="J266" s="1"/>
      <c r="K266" s="1"/>
      <c r="L266" s="1"/>
      <c r="M266" s="1"/>
      <c r="N266" s="1"/>
      <c r="O266" s="1"/>
      <c r="P266" s="1"/>
      <c r="Q266" s="1"/>
      <c r="R266" s="1"/>
      <c r="S266" s="1"/>
      <c r="T266" s="1"/>
      <c r="U266" s="1"/>
      <c r="V266" s="1"/>
    </row>
    <row r="267" spans="2:22" ht="18.75" customHeight="1" x14ac:dyDescent="0.25">
      <c r="B267" s="1"/>
      <c r="C267" s="133"/>
      <c r="D267" s="1"/>
      <c r="E267" s="1"/>
      <c r="F267" s="1"/>
      <c r="G267" s="1"/>
      <c r="H267" s="1"/>
      <c r="I267" s="1"/>
      <c r="J267" s="1"/>
      <c r="K267" s="1"/>
      <c r="L267" s="1"/>
      <c r="M267" s="1"/>
      <c r="N267" s="1"/>
      <c r="O267" s="1"/>
      <c r="P267" s="1"/>
      <c r="Q267" s="1"/>
      <c r="R267" s="1"/>
      <c r="S267" s="1"/>
      <c r="T267" s="1"/>
      <c r="U267" s="1"/>
      <c r="V267" s="1"/>
    </row>
    <row r="268" spans="2:22" ht="18.75" customHeight="1" x14ac:dyDescent="0.25">
      <c r="B268" s="1"/>
      <c r="C268" s="133"/>
      <c r="D268" s="1"/>
      <c r="E268" s="1"/>
      <c r="F268" s="1"/>
      <c r="G268" s="1"/>
      <c r="H268" s="1"/>
      <c r="I268" s="1"/>
      <c r="J268" s="1"/>
      <c r="K268" s="1"/>
      <c r="L268" s="1"/>
      <c r="M268" s="1"/>
      <c r="N268" s="1"/>
      <c r="O268" s="1"/>
      <c r="P268" s="1"/>
      <c r="Q268" s="1"/>
      <c r="R268" s="1"/>
      <c r="S268" s="1"/>
      <c r="T268" s="1"/>
      <c r="U268" s="1"/>
      <c r="V268" s="1"/>
    </row>
    <row r="269" spans="2:22" ht="18.75" customHeight="1" x14ac:dyDescent="0.25">
      <c r="B269" s="1"/>
      <c r="C269" s="133"/>
      <c r="D269" s="1"/>
      <c r="E269" s="1"/>
      <c r="F269" s="1"/>
      <c r="G269" s="1"/>
      <c r="H269" s="1"/>
      <c r="I269" s="1"/>
      <c r="J269" s="1"/>
      <c r="K269" s="1"/>
      <c r="L269" s="1"/>
      <c r="M269" s="1"/>
      <c r="N269" s="1"/>
      <c r="O269" s="1"/>
      <c r="P269" s="1"/>
      <c r="Q269" s="1"/>
      <c r="R269" s="1"/>
      <c r="S269" s="1"/>
      <c r="T269" s="1"/>
      <c r="U269" s="1"/>
      <c r="V269" s="1"/>
    </row>
    <row r="270" spans="2:22" ht="18.75" customHeight="1" x14ac:dyDescent="0.25">
      <c r="B270" s="1"/>
      <c r="C270" s="133"/>
      <c r="D270" s="1"/>
      <c r="E270" s="1"/>
      <c r="F270" s="1"/>
      <c r="G270" s="1"/>
      <c r="H270" s="1"/>
      <c r="I270" s="1"/>
      <c r="J270" s="1"/>
      <c r="K270" s="1"/>
      <c r="L270" s="1"/>
      <c r="M270" s="1"/>
      <c r="N270" s="1"/>
      <c r="O270" s="1"/>
      <c r="P270" s="1"/>
      <c r="Q270" s="1"/>
      <c r="R270" s="1"/>
      <c r="S270" s="1"/>
      <c r="T270" s="1"/>
      <c r="U270" s="1"/>
      <c r="V270" s="1"/>
    </row>
    <row r="271" spans="2:22" ht="18.75" customHeight="1" x14ac:dyDescent="0.25">
      <c r="B271" s="1"/>
      <c r="C271" s="133"/>
      <c r="D271" s="1"/>
      <c r="E271" s="1"/>
      <c r="F271" s="1"/>
      <c r="G271" s="1"/>
      <c r="H271" s="1"/>
      <c r="I271" s="1"/>
      <c r="J271" s="1"/>
      <c r="K271" s="1"/>
      <c r="L271" s="1"/>
      <c r="M271" s="1"/>
      <c r="N271" s="1"/>
      <c r="O271" s="1"/>
      <c r="P271" s="1"/>
      <c r="Q271" s="1"/>
      <c r="R271" s="1"/>
      <c r="S271" s="1"/>
      <c r="T271" s="1"/>
      <c r="U271" s="1"/>
      <c r="V271" s="1"/>
    </row>
    <row r="272" spans="2:22" ht="18.75" customHeight="1" x14ac:dyDescent="0.25">
      <c r="B272" s="1"/>
      <c r="C272" s="133"/>
      <c r="D272" s="1"/>
      <c r="E272" s="1"/>
      <c r="F272" s="1"/>
      <c r="G272" s="1"/>
      <c r="H272" s="1"/>
      <c r="I272" s="1"/>
      <c r="J272" s="1"/>
      <c r="K272" s="1"/>
      <c r="L272" s="1"/>
      <c r="M272" s="1"/>
      <c r="N272" s="1"/>
      <c r="O272" s="1"/>
      <c r="P272" s="1"/>
      <c r="Q272" s="1"/>
      <c r="R272" s="1"/>
      <c r="S272" s="1"/>
      <c r="T272" s="1"/>
      <c r="U272" s="1"/>
      <c r="V272" s="1"/>
    </row>
    <row r="273" spans="2:22" ht="18.75" customHeight="1" x14ac:dyDescent="0.25">
      <c r="B273" s="1"/>
      <c r="C273" s="133"/>
      <c r="D273" s="1"/>
      <c r="E273" s="1"/>
      <c r="F273" s="1"/>
      <c r="G273" s="1"/>
      <c r="H273" s="1"/>
      <c r="I273" s="1"/>
      <c r="J273" s="1"/>
      <c r="K273" s="1"/>
      <c r="L273" s="1"/>
      <c r="M273" s="1"/>
      <c r="N273" s="1"/>
      <c r="O273" s="1"/>
      <c r="P273" s="1"/>
      <c r="Q273" s="1"/>
      <c r="R273" s="1"/>
      <c r="S273" s="1"/>
      <c r="T273" s="1"/>
      <c r="U273" s="1"/>
      <c r="V273" s="1"/>
    </row>
    <row r="274" spans="2:22" ht="18.75" customHeight="1" x14ac:dyDescent="0.25">
      <c r="B274" s="1"/>
      <c r="C274" s="133"/>
      <c r="D274" s="1"/>
      <c r="E274" s="1"/>
      <c r="F274" s="1"/>
      <c r="G274" s="1"/>
      <c r="H274" s="1"/>
      <c r="I274" s="1"/>
      <c r="J274" s="1"/>
      <c r="K274" s="1"/>
      <c r="L274" s="1"/>
      <c r="M274" s="1"/>
      <c r="N274" s="1"/>
      <c r="O274" s="1"/>
      <c r="P274" s="1"/>
      <c r="Q274" s="1"/>
      <c r="R274" s="1"/>
      <c r="S274" s="1"/>
      <c r="T274" s="1"/>
      <c r="U274" s="1"/>
      <c r="V274" s="1"/>
    </row>
    <row r="275" spans="2:22" ht="18.75" customHeight="1" x14ac:dyDescent="0.25">
      <c r="B275" s="1"/>
      <c r="C275" s="133"/>
      <c r="D275" s="1"/>
      <c r="E275" s="1"/>
      <c r="F275" s="1"/>
      <c r="G275" s="1"/>
      <c r="H275" s="1"/>
      <c r="I275" s="1"/>
      <c r="J275" s="1"/>
      <c r="K275" s="1"/>
      <c r="L275" s="1"/>
      <c r="M275" s="1"/>
      <c r="N275" s="1"/>
      <c r="O275" s="1"/>
      <c r="P275" s="1"/>
      <c r="Q275" s="1"/>
      <c r="R275" s="1"/>
      <c r="S275" s="1"/>
      <c r="T275" s="1"/>
      <c r="U275" s="1"/>
      <c r="V275" s="1"/>
    </row>
    <row r="276" spans="2:22" ht="18.75" customHeight="1" x14ac:dyDescent="0.25">
      <c r="B276" s="1"/>
      <c r="C276" s="133"/>
      <c r="D276" s="1"/>
      <c r="E276" s="1"/>
      <c r="F276" s="1"/>
      <c r="G276" s="1"/>
      <c r="H276" s="1"/>
      <c r="I276" s="1"/>
      <c r="J276" s="1"/>
      <c r="K276" s="1"/>
      <c r="L276" s="1"/>
      <c r="M276" s="1"/>
      <c r="N276" s="1"/>
      <c r="O276" s="1"/>
      <c r="P276" s="1"/>
      <c r="Q276" s="1"/>
      <c r="R276" s="1"/>
      <c r="S276" s="1"/>
      <c r="T276" s="1"/>
      <c r="U276" s="1"/>
      <c r="V276" s="1"/>
    </row>
    <row r="277" spans="2:22" ht="18.75" customHeight="1" x14ac:dyDescent="0.25">
      <c r="B277" s="1"/>
      <c r="C277" s="133"/>
      <c r="D277" s="1"/>
      <c r="E277" s="1"/>
      <c r="F277" s="1"/>
      <c r="G277" s="1"/>
      <c r="H277" s="1"/>
      <c r="I277" s="1"/>
      <c r="J277" s="1"/>
      <c r="K277" s="1"/>
      <c r="L277" s="1"/>
      <c r="M277" s="1"/>
      <c r="N277" s="1"/>
      <c r="O277" s="1"/>
      <c r="P277" s="1"/>
      <c r="Q277" s="1"/>
      <c r="R277" s="1"/>
      <c r="S277" s="1"/>
      <c r="T277" s="1"/>
      <c r="U277" s="1"/>
      <c r="V277" s="1"/>
    </row>
    <row r="278" spans="2:22" ht="18.75" customHeight="1" x14ac:dyDescent="0.25">
      <c r="B278" s="1"/>
      <c r="C278" s="133"/>
      <c r="D278" s="1"/>
      <c r="E278" s="1"/>
      <c r="F278" s="1"/>
      <c r="G278" s="1"/>
      <c r="H278" s="1"/>
      <c r="I278" s="1"/>
      <c r="J278" s="1"/>
      <c r="K278" s="1"/>
      <c r="L278" s="1"/>
      <c r="M278" s="1"/>
      <c r="N278" s="1"/>
      <c r="O278" s="1"/>
      <c r="P278" s="1"/>
      <c r="Q278" s="1"/>
      <c r="R278" s="1"/>
      <c r="S278" s="1"/>
      <c r="T278" s="1"/>
      <c r="U278" s="1"/>
      <c r="V278" s="1"/>
    </row>
    <row r="279" spans="2:22" ht="18.75" customHeight="1" x14ac:dyDescent="0.25">
      <c r="B279" s="1"/>
      <c r="C279" s="133"/>
      <c r="D279" s="1"/>
      <c r="E279" s="1"/>
      <c r="F279" s="1"/>
      <c r="G279" s="1"/>
      <c r="H279" s="1"/>
      <c r="I279" s="1"/>
      <c r="J279" s="1"/>
      <c r="K279" s="1"/>
      <c r="L279" s="1"/>
      <c r="M279" s="1"/>
      <c r="N279" s="1"/>
      <c r="O279" s="1"/>
      <c r="P279" s="1"/>
      <c r="Q279" s="1"/>
      <c r="R279" s="1"/>
      <c r="S279" s="1"/>
      <c r="T279" s="1"/>
      <c r="U279" s="1"/>
      <c r="V279" s="1"/>
    </row>
    <row r="280" spans="2:22" ht="18.75" customHeight="1" x14ac:dyDescent="0.25">
      <c r="B280" s="1"/>
      <c r="C280" s="133"/>
      <c r="D280" s="1"/>
      <c r="E280" s="1"/>
      <c r="F280" s="1"/>
      <c r="G280" s="1"/>
      <c r="H280" s="1"/>
      <c r="I280" s="1"/>
      <c r="J280" s="1"/>
      <c r="K280" s="1"/>
      <c r="L280" s="1"/>
      <c r="M280" s="1"/>
      <c r="N280" s="1"/>
      <c r="O280" s="1"/>
      <c r="P280" s="1"/>
      <c r="Q280" s="1"/>
      <c r="R280" s="1"/>
      <c r="S280" s="1"/>
      <c r="T280" s="1"/>
      <c r="U280" s="1"/>
      <c r="V280" s="1"/>
    </row>
    <row r="281" spans="2:22" ht="18.75" customHeight="1" x14ac:dyDescent="0.25">
      <c r="B281" s="1"/>
      <c r="C281" s="133"/>
      <c r="D281" s="1"/>
      <c r="E281" s="1"/>
      <c r="F281" s="1"/>
      <c r="G281" s="1"/>
      <c r="H281" s="1"/>
      <c r="I281" s="1"/>
      <c r="J281" s="1"/>
      <c r="K281" s="1"/>
      <c r="L281" s="1"/>
      <c r="M281" s="1"/>
      <c r="N281" s="1"/>
      <c r="O281" s="1"/>
      <c r="P281" s="1"/>
      <c r="Q281" s="1"/>
      <c r="R281" s="1"/>
      <c r="S281" s="1"/>
      <c r="T281" s="1"/>
      <c r="U281" s="1"/>
      <c r="V281" s="1"/>
    </row>
    <row r="282" spans="2:22" ht="18.75" customHeight="1" x14ac:dyDescent="0.25">
      <c r="B282" s="1"/>
      <c r="C282" s="133"/>
      <c r="D282" s="1"/>
      <c r="E282" s="1"/>
      <c r="F282" s="1"/>
      <c r="G282" s="1"/>
      <c r="H282" s="1"/>
      <c r="I282" s="1"/>
      <c r="J282" s="1"/>
      <c r="K282" s="1"/>
      <c r="L282" s="1"/>
      <c r="M282" s="1"/>
      <c r="N282" s="1"/>
      <c r="O282" s="1"/>
      <c r="P282" s="1"/>
      <c r="Q282" s="1"/>
      <c r="R282" s="1"/>
      <c r="S282" s="1"/>
      <c r="T282" s="1"/>
      <c r="U282" s="1"/>
      <c r="V282" s="1"/>
    </row>
    <row r="283" spans="2:22" ht="18.75" customHeight="1" x14ac:dyDescent="0.25">
      <c r="B283" s="1"/>
      <c r="C283" s="133"/>
      <c r="D283" s="1"/>
      <c r="E283" s="1"/>
      <c r="F283" s="1"/>
      <c r="G283" s="1"/>
      <c r="H283" s="1"/>
      <c r="I283" s="1"/>
      <c r="J283" s="1"/>
      <c r="K283" s="1"/>
      <c r="L283" s="1"/>
      <c r="M283" s="1"/>
      <c r="N283" s="1"/>
      <c r="O283" s="1"/>
      <c r="P283" s="1"/>
      <c r="Q283" s="1"/>
      <c r="R283" s="1"/>
      <c r="S283" s="1"/>
      <c r="T283" s="1"/>
      <c r="U283" s="1"/>
      <c r="V283" s="1"/>
    </row>
    <row r="284" spans="2:22" ht="18.75" customHeight="1" x14ac:dyDescent="0.25">
      <c r="B284" s="1"/>
      <c r="C284" s="133"/>
      <c r="D284" s="1"/>
      <c r="E284" s="1"/>
      <c r="F284" s="1"/>
      <c r="G284" s="1"/>
      <c r="H284" s="1"/>
      <c r="I284" s="1"/>
      <c r="J284" s="1"/>
      <c r="K284" s="1"/>
      <c r="L284" s="1"/>
      <c r="M284" s="1"/>
      <c r="N284" s="1"/>
      <c r="O284" s="1"/>
      <c r="P284" s="1"/>
      <c r="Q284" s="1"/>
      <c r="R284" s="1"/>
      <c r="S284" s="1"/>
      <c r="T284" s="1"/>
      <c r="U284" s="1"/>
      <c r="V284" s="1"/>
    </row>
    <row r="285" spans="2:22" ht="18.75" customHeight="1" x14ac:dyDescent="0.25">
      <c r="B285" s="1"/>
      <c r="C285" s="133"/>
      <c r="D285" s="1"/>
      <c r="E285" s="1"/>
      <c r="F285" s="1"/>
      <c r="G285" s="1"/>
      <c r="H285" s="1"/>
      <c r="I285" s="1"/>
      <c r="J285" s="1"/>
      <c r="K285" s="1"/>
      <c r="L285" s="1"/>
      <c r="M285" s="1"/>
      <c r="N285" s="1"/>
      <c r="O285" s="1"/>
      <c r="P285" s="1"/>
      <c r="Q285" s="1"/>
      <c r="R285" s="1"/>
      <c r="S285" s="1"/>
      <c r="T285" s="1"/>
      <c r="U285" s="1"/>
      <c r="V285" s="1"/>
    </row>
    <row r="286" spans="2:22" ht="18.75" customHeight="1" x14ac:dyDescent="0.25">
      <c r="B286" s="1"/>
      <c r="C286" s="133"/>
      <c r="D286" s="1"/>
      <c r="E286" s="1"/>
      <c r="F286" s="1"/>
      <c r="G286" s="1"/>
      <c r="H286" s="1"/>
      <c r="I286" s="1"/>
      <c r="J286" s="1"/>
      <c r="K286" s="1"/>
      <c r="L286" s="1"/>
      <c r="M286" s="1"/>
      <c r="N286" s="1"/>
      <c r="O286" s="1"/>
      <c r="P286" s="1"/>
      <c r="Q286" s="1"/>
      <c r="R286" s="1"/>
      <c r="S286" s="1"/>
      <c r="T286" s="1"/>
      <c r="U286" s="1"/>
      <c r="V286" s="1"/>
    </row>
    <row r="287" spans="2:22" ht="18.75" customHeight="1" x14ac:dyDescent="0.25">
      <c r="B287" s="1"/>
      <c r="C287" s="133"/>
      <c r="D287" s="1"/>
      <c r="E287" s="1"/>
      <c r="F287" s="1"/>
      <c r="G287" s="1"/>
      <c r="H287" s="1"/>
      <c r="I287" s="1"/>
      <c r="J287" s="1"/>
      <c r="K287" s="1"/>
      <c r="L287" s="1"/>
      <c r="M287" s="1"/>
      <c r="N287" s="1"/>
      <c r="O287" s="1"/>
      <c r="P287" s="1"/>
      <c r="Q287" s="1"/>
      <c r="R287" s="1"/>
      <c r="S287" s="1"/>
      <c r="T287" s="1"/>
      <c r="U287" s="1"/>
      <c r="V287" s="1"/>
    </row>
    <row r="288" spans="2:22" ht="18.75" customHeight="1" x14ac:dyDescent="0.25">
      <c r="B288" s="1"/>
      <c r="C288" s="133"/>
      <c r="D288" s="1"/>
      <c r="E288" s="1"/>
      <c r="F288" s="1"/>
      <c r="G288" s="1"/>
      <c r="H288" s="1"/>
      <c r="I288" s="1"/>
      <c r="J288" s="1"/>
      <c r="K288" s="1"/>
      <c r="L288" s="1"/>
      <c r="M288" s="1"/>
      <c r="N288" s="1"/>
      <c r="O288" s="1"/>
      <c r="P288" s="1"/>
      <c r="Q288" s="1"/>
      <c r="R288" s="1"/>
      <c r="S288" s="1"/>
      <c r="T288" s="1"/>
      <c r="U288" s="1"/>
      <c r="V288" s="1"/>
    </row>
    <row r="289" spans="2:22" ht="18.75" customHeight="1" x14ac:dyDescent="0.25">
      <c r="B289" s="1"/>
      <c r="C289" s="133"/>
      <c r="D289" s="1"/>
      <c r="E289" s="1"/>
      <c r="F289" s="1"/>
      <c r="G289" s="1"/>
      <c r="H289" s="1"/>
      <c r="I289" s="1"/>
      <c r="J289" s="1"/>
      <c r="K289" s="1"/>
      <c r="L289" s="1"/>
      <c r="M289" s="1"/>
      <c r="N289" s="1"/>
      <c r="O289" s="1"/>
      <c r="P289" s="1"/>
      <c r="Q289" s="1"/>
      <c r="R289" s="1"/>
      <c r="S289" s="1"/>
      <c r="T289" s="1"/>
      <c r="U289" s="1"/>
      <c r="V289" s="1"/>
    </row>
    <row r="290" spans="2:22" ht="18.75" customHeight="1" x14ac:dyDescent="0.25">
      <c r="B290" s="1"/>
      <c r="C290" s="133"/>
      <c r="D290" s="1"/>
      <c r="E290" s="1"/>
      <c r="F290" s="1"/>
      <c r="G290" s="1"/>
      <c r="H290" s="1"/>
      <c r="I290" s="1"/>
      <c r="J290" s="1"/>
      <c r="K290" s="1"/>
      <c r="L290" s="1"/>
      <c r="M290" s="1"/>
      <c r="N290" s="1"/>
      <c r="O290" s="1"/>
      <c r="P290" s="1"/>
      <c r="Q290" s="1"/>
      <c r="R290" s="1"/>
      <c r="S290" s="1"/>
      <c r="T290" s="1"/>
      <c r="U290" s="1"/>
      <c r="V290" s="1"/>
    </row>
    <row r="291" spans="2:22" ht="18.75" customHeight="1" x14ac:dyDescent="0.25">
      <c r="B291" s="1"/>
      <c r="C291" s="133"/>
      <c r="D291" s="1"/>
      <c r="E291" s="1"/>
      <c r="F291" s="1"/>
      <c r="G291" s="1"/>
      <c r="H291" s="1"/>
      <c r="I291" s="1"/>
      <c r="J291" s="1"/>
      <c r="K291" s="1"/>
      <c r="L291" s="1"/>
      <c r="M291" s="1"/>
      <c r="N291" s="1"/>
      <c r="O291" s="1"/>
      <c r="P291" s="1"/>
      <c r="Q291" s="1"/>
      <c r="R291" s="1"/>
      <c r="S291" s="1"/>
      <c r="T291" s="1"/>
      <c r="U291" s="1"/>
      <c r="V291" s="1"/>
    </row>
    <row r="292" spans="2:22" ht="18.75" customHeight="1" x14ac:dyDescent="0.25">
      <c r="B292" s="1"/>
      <c r="C292" s="133"/>
      <c r="D292" s="1"/>
      <c r="E292" s="1"/>
      <c r="F292" s="1"/>
      <c r="G292" s="1"/>
      <c r="H292" s="1"/>
      <c r="I292" s="1"/>
      <c r="J292" s="1"/>
      <c r="K292" s="1"/>
      <c r="L292" s="1"/>
      <c r="M292" s="1"/>
      <c r="N292" s="1"/>
      <c r="O292" s="1"/>
      <c r="P292" s="1"/>
      <c r="Q292" s="1"/>
      <c r="R292" s="1"/>
      <c r="S292" s="1"/>
      <c r="T292" s="1"/>
      <c r="U292" s="1"/>
      <c r="V292" s="1"/>
    </row>
    <row r="293" spans="2:22" ht="18.75" customHeight="1" x14ac:dyDescent="0.25">
      <c r="B293" s="1"/>
      <c r="C293" s="133"/>
      <c r="D293" s="1"/>
      <c r="E293" s="1"/>
      <c r="F293" s="1"/>
      <c r="G293" s="1"/>
      <c r="H293" s="1"/>
      <c r="I293" s="1"/>
      <c r="J293" s="1"/>
      <c r="K293" s="1"/>
      <c r="L293" s="1"/>
      <c r="M293" s="1"/>
      <c r="N293" s="1"/>
      <c r="O293" s="1"/>
      <c r="P293" s="1"/>
      <c r="Q293" s="1"/>
      <c r="R293" s="1"/>
      <c r="S293" s="1"/>
      <c r="T293" s="1"/>
      <c r="U293" s="1"/>
      <c r="V293" s="1"/>
    </row>
    <row r="294" spans="2:22" ht="18.75" customHeight="1" x14ac:dyDescent="0.25">
      <c r="B294" s="1"/>
      <c r="C294" s="133"/>
      <c r="D294" s="1"/>
      <c r="E294" s="1"/>
      <c r="F294" s="1"/>
      <c r="G294" s="1"/>
      <c r="H294" s="1"/>
      <c r="I294" s="1"/>
      <c r="J294" s="1"/>
      <c r="K294" s="1"/>
      <c r="L294" s="1"/>
      <c r="M294" s="1"/>
      <c r="N294" s="1"/>
      <c r="O294" s="1"/>
      <c r="P294" s="1"/>
      <c r="Q294" s="1"/>
      <c r="R294" s="1"/>
      <c r="S294" s="1"/>
      <c r="T294" s="1"/>
      <c r="U294" s="1"/>
      <c r="V294" s="1"/>
    </row>
    <row r="295" spans="2:22" ht="18.75" customHeight="1" x14ac:dyDescent="0.25">
      <c r="B295" s="1"/>
      <c r="C295" s="133"/>
      <c r="D295" s="1"/>
      <c r="E295" s="1"/>
      <c r="F295" s="1"/>
      <c r="G295" s="1"/>
      <c r="H295" s="1"/>
      <c r="I295" s="1"/>
      <c r="J295" s="1"/>
      <c r="K295" s="1"/>
      <c r="L295" s="1"/>
      <c r="M295" s="1"/>
      <c r="N295" s="1"/>
      <c r="O295" s="1"/>
      <c r="P295" s="1"/>
      <c r="Q295" s="1"/>
      <c r="R295" s="1"/>
      <c r="S295" s="1"/>
      <c r="T295" s="1"/>
      <c r="U295" s="1"/>
      <c r="V295" s="1"/>
    </row>
    <row r="296" spans="2:22" ht="18.75" customHeight="1" x14ac:dyDescent="0.25">
      <c r="B296" s="1"/>
      <c r="C296" s="133"/>
      <c r="D296" s="1"/>
      <c r="E296" s="1"/>
      <c r="F296" s="1"/>
      <c r="G296" s="1"/>
      <c r="H296" s="1"/>
      <c r="I296" s="1"/>
      <c r="J296" s="1"/>
      <c r="K296" s="1"/>
      <c r="L296" s="1"/>
      <c r="M296" s="1"/>
      <c r="N296" s="1"/>
      <c r="O296" s="1"/>
      <c r="P296" s="1"/>
      <c r="Q296" s="1"/>
      <c r="R296" s="1"/>
      <c r="S296" s="1"/>
      <c r="T296" s="1"/>
      <c r="U296" s="1"/>
      <c r="V296" s="1"/>
    </row>
    <row r="297" spans="2:22" ht="18.75" customHeight="1" x14ac:dyDescent="0.25">
      <c r="B297" s="1"/>
      <c r="C297" s="133"/>
      <c r="D297" s="1"/>
      <c r="E297" s="1"/>
      <c r="F297" s="1"/>
      <c r="G297" s="1"/>
      <c r="H297" s="1"/>
      <c r="I297" s="1"/>
      <c r="J297" s="1"/>
      <c r="K297" s="1"/>
      <c r="L297" s="1"/>
      <c r="M297" s="1"/>
      <c r="N297" s="1"/>
      <c r="O297" s="1"/>
      <c r="P297" s="1"/>
      <c r="Q297" s="1"/>
      <c r="R297" s="1"/>
      <c r="S297" s="1"/>
      <c r="T297" s="1"/>
      <c r="U297" s="1"/>
      <c r="V297" s="1"/>
    </row>
    <row r="298" spans="2:22" ht="18.75" customHeight="1" x14ac:dyDescent="0.25">
      <c r="B298" s="1"/>
      <c r="C298" s="133"/>
      <c r="D298" s="1"/>
      <c r="E298" s="1"/>
      <c r="F298" s="1"/>
      <c r="G298" s="1"/>
      <c r="H298" s="1"/>
      <c r="I298" s="1"/>
      <c r="J298" s="1"/>
      <c r="K298" s="1"/>
      <c r="L298" s="1"/>
      <c r="M298" s="1"/>
      <c r="N298" s="1"/>
      <c r="O298" s="1"/>
      <c r="P298" s="1"/>
      <c r="Q298" s="1"/>
      <c r="R298" s="1"/>
      <c r="S298" s="1"/>
      <c r="T298" s="1"/>
      <c r="U298" s="1"/>
      <c r="V298" s="1"/>
    </row>
    <row r="299" spans="2:22" ht="18.75" customHeight="1" x14ac:dyDescent="0.25">
      <c r="B299" s="1"/>
      <c r="C299" s="133"/>
      <c r="D299" s="1"/>
      <c r="E299" s="1"/>
      <c r="F299" s="1"/>
      <c r="G299" s="1"/>
      <c r="H299" s="1"/>
      <c r="I299" s="1"/>
      <c r="J299" s="1"/>
      <c r="K299" s="1"/>
      <c r="L299" s="1"/>
      <c r="M299" s="1"/>
      <c r="N299" s="1"/>
      <c r="O299" s="1"/>
      <c r="P299" s="1"/>
      <c r="Q299" s="1"/>
      <c r="R299" s="1"/>
      <c r="S299" s="1"/>
      <c r="T299" s="1"/>
      <c r="U299" s="1"/>
      <c r="V299" s="1"/>
    </row>
    <row r="300" spans="2:22" ht="18.75" customHeight="1" x14ac:dyDescent="0.25">
      <c r="B300" s="1"/>
      <c r="C300" s="133"/>
      <c r="D300" s="1"/>
      <c r="E300" s="1"/>
      <c r="F300" s="1"/>
      <c r="G300" s="1"/>
      <c r="H300" s="1"/>
      <c r="I300" s="1"/>
      <c r="J300" s="1"/>
      <c r="K300" s="1"/>
      <c r="L300" s="1"/>
      <c r="M300" s="1"/>
      <c r="N300" s="1"/>
      <c r="O300" s="1"/>
      <c r="P300" s="1"/>
      <c r="Q300" s="1"/>
      <c r="R300" s="1"/>
      <c r="S300" s="1"/>
      <c r="T300" s="1"/>
      <c r="U300" s="1"/>
      <c r="V300" s="1"/>
    </row>
    <row r="301" spans="2:22" ht="18.75" customHeight="1" x14ac:dyDescent="0.25">
      <c r="B301" s="1"/>
      <c r="C301" s="133"/>
      <c r="D301" s="1"/>
      <c r="E301" s="1"/>
      <c r="F301" s="1"/>
      <c r="G301" s="1"/>
      <c r="H301" s="1"/>
      <c r="I301" s="1"/>
      <c r="J301" s="1"/>
      <c r="K301" s="1"/>
      <c r="L301" s="1"/>
      <c r="M301" s="1"/>
      <c r="N301" s="1"/>
      <c r="O301" s="1"/>
      <c r="P301" s="1"/>
      <c r="Q301" s="1"/>
      <c r="R301" s="1"/>
      <c r="S301" s="1"/>
      <c r="T301" s="1"/>
      <c r="U301" s="1"/>
      <c r="V301" s="1"/>
    </row>
    <row r="302" spans="2:22" ht="18.75" customHeight="1" x14ac:dyDescent="0.25">
      <c r="B302" s="1"/>
      <c r="C302" s="133"/>
      <c r="D302" s="1"/>
      <c r="E302" s="1"/>
      <c r="F302" s="1"/>
      <c r="G302" s="1"/>
      <c r="H302" s="1"/>
      <c r="I302" s="1"/>
      <c r="J302" s="1"/>
      <c r="K302" s="1"/>
      <c r="L302" s="1"/>
      <c r="M302" s="1"/>
      <c r="N302" s="1"/>
      <c r="O302" s="1"/>
      <c r="P302" s="1"/>
      <c r="Q302" s="1"/>
      <c r="R302" s="1"/>
      <c r="S302" s="1"/>
      <c r="T302" s="1"/>
      <c r="U302" s="1"/>
      <c r="V302" s="1"/>
    </row>
    <row r="303" spans="2:22" ht="18.75" customHeight="1" x14ac:dyDescent="0.25">
      <c r="B303" s="1"/>
      <c r="C303" s="133"/>
      <c r="D303" s="1"/>
      <c r="E303" s="1"/>
      <c r="F303" s="1"/>
      <c r="G303" s="1"/>
      <c r="H303" s="1"/>
      <c r="I303" s="1"/>
      <c r="J303" s="1"/>
      <c r="K303" s="1"/>
      <c r="L303" s="1"/>
      <c r="M303" s="1"/>
      <c r="N303" s="1"/>
      <c r="O303" s="1"/>
      <c r="P303" s="1"/>
      <c r="Q303" s="1"/>
      <c r="R303" s="1"/>
      <c r="S303" s="1"/>
      <c r="T303" s="1"/>
      <c r="U303" s="1"/>
      <c r="V303" s="1"/>
    </row>
    <row r="304" spans="2:22" ht="18.75" customHeight="1" x14ac:dyDescent="0.25">
      <c r="B304" s="1"/>
      <c r="C304" s="133"/>
      <c r="D304" s="1"/>
      <c r="E304" s="1"/>
      <c r="F304" s="1"/>
      <c r="G304" s="1"/>
      <c r="H304" s="1"/>
      <c r="I304" s="1"/>
      <c r="J304" s="1"/>
      <c r="K304" s="1"/>
      <c r="L304" s="1"/>
      <c r="M304" s="1"/>
      <c r="N304" s="1"/>
      <c r="O304" s="1"/>
      <c r="P304" s="1"/>
      <c r="Q304" s="1"/>
      <c r="R304" s="1"/>
      <c r="S304" s="1"/>
      <c r="T304" s="1"/>
      <c r="U304" s="1"/>
      <c r="V304" s="1"/>
    </row>
    <row r="305" spans="2:22" ht="18.75" customHeight="1" x14ac:dyDescent="0.25">
      <c r="B305" s="1"/>
      <c r="C305" s="133"/>
      <c r="D305" s="1"/>
      <c r="E305" s="1"/>
      <c r="F305" s="1"/>
      <c r="G305" s="1"/>
      <c r="H305" s="1"/>
      <c r="I305" s="1"/>
      <c r="J305" s="1"/>
      <c r="K305" s="1"/>
      <c r="L305" s="1"/>
      <c r="M305" s="1"/>
      <c r="N305" s="1"/>
      <c r="O305" s="1"/>
      <c r="P305" s="1"/>
      <c r="Q305" s="1"/>
      <c r="R305" s="1"/>
      <c r="S305" s="1"/>
      <c r="T305" s="1"/>
      <c r="U305" s="1"/>
      <c r="V305" s="1"/>
    </row>
    <row r="306" spans="2:22" ht="18.75" customHeight="1" x14ac:dyDescent="0.25">
      <c r="B306" s="1"/>
      <c r="C306" s="133"/>
      <c r="D306" s="1"/>
      <c r="E306" s="1"/>
      <c r="F306" s="1"/>
      <c r="G306" s="1"/>
      <c r="H306" s="1"/>
      <c r="I306" s="1"/>
      <c r="J306" s="1"/>
      <c r="K306" s="1"/>
      <c r="L306" s="1"/>
      <c r="M306" s="1"/>
      <c r="N306" s="1"/>
      <c r="O306" s="1"/>
      <c r="P306" s="1"/>
      <c r="Q306" s="1"/>
      <c r="R306" s="1"/>
      <c r="S306" s="1"/>
      <c r="T306" s="1"/>
      <c r="U306" s="1"/>
      <c r="V306" s="1"/>
    </row>
    <row r="307" spans="2:22" ht="18.75" customHeight="1" x14ac:dyDescent="0.25">
      <c r="B307" s="1"/>
      <c r="C307" s="133"/>
      <c r="D307" s="1"/>
      <c r="E307" s="1"/>
      <c r="F307" s="1"/>
      <c r="G307" s="1"/>
      <c r="H307" s="1"/>
      <c r="I307" s="1"/>
      <c r="J307" s="1"/>
      <c r="K307" s="1"/>
      <c r="L307" s="1"/>
      <c r="M307" s="1"/>
      <c r="N307" s="1"/>
      <c r="O307" s="1"/>
      <c r="P307" s="1"/>
      <c r="Q307" s="1"/>
      <c r="R307" s="1"/>
      <c r="S307" s="1"/>
      <c r="T307" s="1"/>
      <c r="U307" s="1"/>
      <c r="V307" s="1"/>
    </row>
    <row r="308" spans="2:22" ht="18.75" customHeight="1" x14ac:dyDescent="0.25">
      <c r="B308" s="1"/>
      <c r="C308" s="133"/>
      <c r="D308" s="1"/>
      <c r="E308" s="1"/>
      <c r="F308" s="1"/>
      <c r="G308" s="1"/>
      <c r="H308" s="1"/>
      <c r="I308" s="1"/>
      <c r="J308" s="1"/>
      <c r="K308" s="1"/>
      <c r="L308" s="1"/>
      <c r="M308" s="1"/>
      <c r="N308" s="1"/>
      <c r="O308" s="1"/>
      <c r="P308" s="1"/>
      <c r="Q308" s="1"/>
      <c r="R308" s="1"/>
      <c r="S308" s="1"/>
      <c r="T308" s="1"/>
      <c r="U308" s="1"/>
      <c r="V308" s="1"/>
    </row>
    <row r="309" spans="2:22" ht="18.75" customHeight="1" x14ac:dyDescent="0.25">
      <c r="B309" s="1"/>
      <c r="C309" s="133"/>
      <c r="D309" s="1"/>
      <c r="E309" s="1"/>
      <c r="F309" s="1"/>
      <c r="G309" s="1"/>
      <c r="H309" s="1"/>
      <c r="I309" s="1"/>
      <c r="J309" s="1"/>
      <c r="K309" s="1"/>
      <c r="L309" s="1"/>
      <c r="M309" s="1"/>
      <c r="N309" s="1"/>
      <c r="O309" s="1"/>
      <c r="P309" s="1"/>
      <c r="Q309" s="1"/>
      <c r="R309" s="1"/>
      <c r="S309" s="1"/>
      <c r="T309" s="1"/>
      <c r="U309" s="1"/>
      <c r="V309" s="1"/>
    </row>
    <row r="310" spans="2:22" ht="18.75" customHeight="1" x14ac:dyDescent="0.25">
      <c r="B310" s="1"/>
      <c r="C310" s="133"/>
      <c r="D310" s="1"/>
      <c r="E310" s="1"/>
      <c r="F310" s="1"/>
      <c r="G310" s="1"/>
      <c r="H310" s="1"/>
      <c r="I310" s="1"/>
      <c r="J310" s="1"/>
      <c r="K310" s="1"/>
      <c r="L310" s="1"/>
      <c r="M310" s="1"/>
      <c r="N310" s="1"/>
      <c r="O310" s="1"/>
      <c r="P310" s="1"/>
      <c r="Q310" s="1"/>
      <c r="R310" s="1"/>
      <c r="S310" s="1"/>
      <c r="T310" s="1"/>
      <c r="U310" s="1"/>
      <c r="V310" s="1"/>
    </row>
    <row r="311" spans="2:22" ht="18.75" customHeight="1" x14ac:dyDescent="0.25">
      <c r="B311" s="1"/>
      <c r="C311" s="133"/>
      <c r="D311" s="1"/>
      <c r="E311" s="1"/>
      <c r="F311" s="1"/>
      <c r="G311" s="1"/>
      <c r="H311" s="1"/>
      <c r="I311" s="1"/>
      <c r="J311" s="1"/>
      <c r="K311" s="1"/>
      <c r="L311" s="1"/>
      <c r="M311" s="1"/>
      <c r="N311" s="1"/>
      <c r="O311" s="1"/>
      <c r="P311" s="1"/>
      <c r="Q311" s="1"/>
      <c r="R311" s="1"/>
      <c r="S311" s="1"/>
      <c r="T311" s="1"/>
      <c r="U311" s="1"/>
      <c r="V311" s="1"/>
    </row>
    <row r="312" spans="2:22" ht="18.75" customHeight="1" x14ac:dyDescent="0.25">
      <c r="B312" s="1"/>
      <c r="C312" s="133"/>
      <c r="D312" s="1"/>
      <c r="E312" s="1"/>
      <c r="F312" s="1"/>
      <c r="G312" s="1"/>
      <c r="H312" s="1"/>
      <c r="I312" s="1"/>
      <c r="J312" s="1"/>
      <c r="K312" s="1"/>
      <c r="L312" s="1"/>
      <c r="M312" s="1"/>
      <c r="N312" s="1"/>
      <c r="O312" s="1"/>
      <c r="P312" s="1"/>
      <c r="Q312" s="1"/>
      <c r="R312" s="1"/>
      <c r="S312" s="1"/>
      <c r="T312" s="1"/>
      <c r="U312" s="1"/>
      <c r="V312" s="1"/>
    </row>
    <row r="313" spans="2:22" ht="18.75" customHeight="1" x14ac:dyDescent="0.25">
      <c r="B313" s="1"/>
      <c r="C313" s="133"/>
      <c r="D313" s="1"/>
      <c r="E313" s="1"/>
      <c r="F313" s="1"/>
      <c r="G313" s="1"/>
      <c r="H313" s="1"/>
      <c r="I313" s="1"/>
      <c r="J313" s="1"/>
      <c r="K313" s="1"/>
      <c r="L313" s="1"/>
      <c r="M313" s="1"/>
      <c r="N313" s="1"/>
      <c r="O313" s="1"/>
      <c r="P313" s="1"/>
      <c r="Q313" s="1"/>
      <c r="R313" s="1"/>
      <c r="S313" s="1"/>
      <c r="T313" s="1"/>
      <c r="U313" s="1"/>
      <c r="V313" s="1"/>
    </row>
    <row r="314" spans="2:22" ht="18.75" customHeight="1" x14ac:dyDescent="0.25">
      <c r="B314" s="1"/>
      <c r="C314" s="133"/>
      <c r="D314" s="1"/>
      <c r="E314" s="1"/>
      <c r="F314" s="1"/>
      <c r="G314" s="1"/>
      <c r="H314" s="1"/>
      <c r="I314" s="1"/>
      <c r="J314" s="1"/>
      <c r="K314" s="1"/>
      <c r="L314" s="1"/>
      <c r="M314" s="1"/>
      <c r="N314" s="1"/>
      <c r="O314" s="1"/>
      <c r="P314" s="1"/>
      <c r="Q314" s="1"/>
      <c r="R314" s="1"/>
      <c r="S314" s="1"/>
      <c r="T314" s="1"/>
      <c r="U314" s="1"/>
      <c r="V314" s="1"/>
    </row>
    <row r="315" spans="2:22" ht="18.75" customHeight="1" x14ac:dyDescent="0.25">
      <c r="B315" s="1"/>
      <c r="C315" s="133"/>
      <c r="D315" s="1"/>
      <c r="E315" s="1"/>
      <c r="F315" s="1"/>
      <c r="G315" s="1"/>
      <c r="H315" s="1"/>
      <c r="I315" s="1"/>
      <c r="J315" s="1"/>
      <c r="K315" s="1"/>
      <c r="L315" s="1"/>
      <c r="M315" s="1"/>
      <c r="N315" s="1"/>
      <c r="O315" s="1"/>
      <c r="P315" s="1"/>
      <c r="Q315" s="1"/>
      <c r="R315" s="1"/>
      <c r="S315" s="1"/>
      <c r="T315" s="1"/>
      <c r="U315" s="1"/>
      <c r="V315" s="1"/>
    </row>
    <row r="316" spans="2:22" ht="18.75" customHeight="1" x14ac:dyDescent="0.25">
      <c r="B316" s="1"/>
      <c r="C316" s="133"/>
      <c r="D316" s="1"/>
      <c r="E316" s="1"/>
      <c r="F316" s="1"/>
      <c r="G316" s="1"/>
      <c r="H316" s="1"/>
      <c r="I316" s="1"/>
      <c r="J316" s="1"/>
      <c r="K316" s="1"/>
      <c r="L316" s="1"/>
      <c r="M316" s="1"/>
      <c r="N316" s="1"/>
      <c r="O316" s="1"/>
      <c r="P316" s="1"/>
      <c r="Q316" s="1"/>
      <c r="R316" s="1"/>
      <c r="S316" s="1"/>
      <c r="T316" s="1"/>
      <c r="U316" s="1"/>
      <c r="V316" s="1"/>
    </row>
    <row r="317" spans="2:22" ht="18.75" customHeight="1" x14ac:dyDescent="0.25">
      <c r="B317" s="1"/>
      <c r="C317" s="133"/>
      <c r="D317" s="1"/>
      <c r="E317" s="1"/>
      <c r="F317" s="1"/>
      <c r="G317" s="1"/>
      <c r="H317" s="1"/>
      <c r="I317" s="1"/>
      <c r="J317" s="1"/>
      <c r="K317" s="1"/>
      <c r="L317" s="1"/>
      <c r="M317" s="1"/>
      <c r="N317" s="1"/>
      <c r="O317" s="1"/>
      <c r="P317" s="1"/>
      <c r="Q317" s="1"/>
      <c r="R317" s="1"/>
      <c r="S317" s="1"/>
      <c r="T317" s="1"/>
      <c r="U317" s="1"/>
      <c r="V317" s="1"/>
    </row>
    <row r="318" spans="2:22" ht="18.75" customHeight="1" x14ac:dyDescent="0.25">
      <c r="B318" s="1"/>
      <c r="C318" s="133"/>
      <c r="D318" s="1"/>
      <c r="E318" s="1"/>
      <c r="F318" s="1"/>
      <c r="G318" s="1"/>
      <c r="H318" s="1"/>
      <c r="I318" s="1"/>
      <c r="J318" s="1"/>
      <c r="K318" s="1"/>
      <c r="L318" s="1"/>
      <c r="M318" s="1"/>
      <c r="N318" s="1"/>
      <c r="O318" s="1"/>
      <c r="P318" s="1"/>
      <c r="Q318" s="1"/>
      <c r="R318" s="1"/>
      <c r="S318" s="1"/>
      <c r="T318" s="1"/>
      <c r="U318" s="1"/>
      <c r="V318" s="1"/>
    </row>
    <row r="319" spans="2:22" ht="18.75" customHeight="1" x14ac:dyDescent="0.25">
      <c r="B319" s="1"/>
      <c r="C319" s="133"/>
      <c r="D319" s="1"/>
      <c r="E319" s="1"/>
      <c r="F319" s="1"/>
      <c r="G319" s="1"/>
      <c r="H319" s="1"/>
      <c r="I319" s="1"/>
      <c r="J319" s="1"/>
      <c r="K319" s="1"/>
      <c r="L319" s="1"/>
      <c r="M319" s="1"/>
      <c r="N319" s="1"/>
      <c r="O319" s="1"/>
      <c r="P319" s="1"/>
      <c r="Q319" s="1"/>
      <c r="R319" s="1"/>
      <c r="S319" s="1"/>
      <c r="T319" s="1"/>
      <c r="U319" s="1"/>
      <c r="V319" s="1"/>
    </row>
    <row r="320" spans="2:22" ht="18.75" customHeight="1" x14ac:dyDescent="0.25">
      <c r="B320" s="1"/>
      <c r="C320" s="133"/>
      <c r="D320" s="1"/>
      <c r="E320" s="1"/>
      <c r="F320" s="1"/>
      <c r="G320" s="1"/>
      <c r="H320" s="1"/>
      <c r="I320" s="1"/>
      <c r="J320" s="1"/>
      <c r="K320" s="1"/>
      <c r="L320" s="1"/>
      <c r="M320" s="1"/>
      <c r="N320" s="1"/>
      <c r="O320" s="1"/>
      <c r="P320" s="1"/>
      <c r="Q320" s="1"/>
      <c r="R320" s="1"/>
      <c r="S320" s="1"/>
      <c r="T320" s="1"/>
      <c r="U320" s="1"/>
      <c r="V320" s="1"/>
    </row>
    <row r="321" spans="2:22" ht="18.75" customHeight="1" x14ac:dyDescent="0.25">
      <c r="B321" s="2"/>
      <c r="C321" s="134"/>
      <c r="D321" s="2"/>
      <c r="E321" s="2"/>
      <c r="F321" s="2"/>
      <c r="G321" s="2"/>
      <c r="H321" s="2"/>
      <c r="I321" s="2"/>
      <c r="J321" s="2"/>
      <c r="K321" s="2"/>
      <c r="L321" s="2"/>
      <c r="M321" s="2"/>
      <c r="N321" s="2"/>
      <c r="O321" s="2"/>
      <c r="P321" s="2"/>
      <c r="Q321" s="2"/>
      <c r="R321" s="2"/>
      <c r="S321" s="2"/>
      <c r="T321" s="2"/>
      <c r="U321" s="1"/>
      <c r="V321" s="1"/>
    </row>
    <row r="322" spans="2:22" ht="18.75" customHeight="1" x14ac:dyDescent="0.25">
      <c r="B322" s="2"/>
      <c r="C322" s="134"/>
      <c r="D322" s="2"/>
      <c r="E322" s="2"/>
      <c r="F322" s="2"/>
      <c r="G322" s="2"/>
      <c r="H322" s="2"/>
      <c r="I322" s="2"/>
      <c r="J322" s="2"/>
      <c r="K322" s="2"/>
      <c r="L322" s="2"/>
      <c r="M322" s="2"/>
      <c r="N322" s="2"/>
      <c r="O322" s="2"/>
      <c r="P322" s="2"/>
      <c r="Q322" s="2"/>
      <c r="R322" s="2"/>
      <c r="S322" s="2"/>
      <c r="T322" s="2"/>
      <c r="U322" s="1"/>
      <c r="V322" s="1"/>
    </row>
    <row r="323" spans="2:22" ht="18.75" customHeight="1" x14ac:dyDescent="0.25">
      <c r="B323" s="2"/>
      <c r="C323" s="134"/>
      <c r="D323" s="2"/>
      <c r="E323" s="2"/>
      <c r="F323" s="2"/>
      <c r="G323" s="2"/>
      <c r="H323" s="2"/>
      <c r="I323" s="2"/>
      <c r="J323" s="2"/>
      <c r="K323" s="2"/>
      <c r="L323" s="2"/>
      <c r="M323" s="2"/>
      <c r="N323" s="2"/>
      <c r="O323" s="2"/>
      <c r="P323" s="2"/>
      <c r="Q323" s="2"/>
      <c r="R323" s="2"/>
      <c r="S323" s="2"/>
      <c r="T323" s="2"/>
      <c r="U323" s="2"/>
      <c r="V323" s="2"/>
    </row>
    <row r="324" spans="2:22" ht="18.75" customHeight="1" x14ac:dyDescent="0.25">
      <c r="B324" s="2"/>
      <c r="C324" s="134"/>
      <c r="D324" s="2"/>
      <c r="E324" s="2"/>
      <c r="F324" s="2"/>
      <c r="G324" s="2"/>
      <c r="H324" s="2"/>
      <c r="I324" s="2"/>
      <c r="J324" s="2"/>
      <c r="K324" s="2"/>
      <c r="L324" s="2"/>
      <c r="M324" s="2"/>
      <c r="N324" s="2"/>
      <c r="O324" s="2"/>
      <c r="P324" s="2"/>
      <c r="Q324" s="2"/>
      <c r="R324" s="2"/>
      <c r="S324" s="2"/>
      <c r="T324" s="2"/>
      <c r="U324" s="2"/>
      <c r="V324" s="2"/>
    </row>
    <row r="325" spans="2:22" ht="18.75" customHeight="1" x14ac:dyDescent="0.25">
      <c r="B325" s="2"/>
      <c r="C325" s="134"/>
      <c r="D325" s="2"/>
      <c r="E325" s="2"/>
      <c r="F325" s="2"/>
      <c r="G325" s="2"/>
      <c r="H325" s="2"/>
      <c r="I325" s="2"/>
      <c r="J325" s="2"/>
      <c r="K325" s="2"/>
      <c r="L325" s="2"/>
      <c r="M325" s="2"/>
      <c r="N325" s="2"/>
      <c r="O325" s="2"/>
      <c r="P325" s="2"/>
      <c r="Q325" s="2"/>
      <c r="R325" s="2"/>
      <c r="S325" s="2"/>
      <c r="T325" s="2"/>
      <c r="U325" s="2"/>
      <c r="V325" s="2"/>
    </row>
    <row r="326" spans="2:22" ht="18.75" customHeight="1" x14ac:dyDescent="0.25">
      <c r="B326" s="2"/>
      <c r="C326" s="134"/>
      <c r="D326" s="2"/>
      <c r="E326" s="2"/>
      <c r="F326" s="2"/>
      <c r="G326" s="2"/>
      <c r="H326" s="2"/>
      <c r="I326" s="2"/>
      <c r="J326" s="2"/>
      <c r="K326" s="2"/>
      <c r="L326" s="2"/>
      <c r="M326" s="2"/>
      <c r="N326" s="2"/>
      <c r="O326" s="2"/>
      <c r="P326" s="2"/>
      <c r="Q326" s="2"/>
      <c r="R326" s="2"/>
      <c r="S326" s="2"/>
      <c r="T326" s="2"/>
      <c r="U326" s="2"/>
      <c r="V326" s="2"/>
    </row>
    <row r="327" spans="2:22" ht="18.75" customHeight="1" x14ac:dyDescent="0.25">
      <c r="B327" s="2"/>
      <c r="C327" s="134"/>
      <c r="D327" s="2"/>
      <c r="E327" s="2"/>
      <c r="F327" s="2"/>
      <c r="G327" s="2"/>
      <c r="H327" s="2"/>
      <c r="I327" s="2"/>
      <c r="J327" s="2"/>
      <c r="K327" s="2"/>
      <c r="L327" s="2"/>
      <c r="M327" s="2"/>
      <c r="N327" s="2"/>
      <c r="O327" s="2"/>
      <c r="P327" s="2"/>
      <c r="Q327" s="2"/>
      <c r="R327" s="2"/>
      <c r="S327" s="2"/>
      <c r="T327" s="2"/>
      <c r="U327" s="2"/>
      <c r="V327" s="2"/>
    </row>
    <row r="328" spans="2:22" ht="18.75" customHeight="1" x14ac:dyDescent="0.25">
      <c r="B328" s="2"/>
      <c r="C328" s="134"/>
      <c r="D328" s="2"/>
      <c r="E328" s="2"/>
      <c r="F328" s="2"/>
      <c r="G328" s="2"/>
      <c r="H328" s="2"/>
      <c r="I328" s="2"/>
      <c r="J328" s="2"/>
      <c r="K328" s="2"/>
      <c r="L328" s="2"/>
      <c r="M328" s="2"/>
      <c r="N328" s="2"/>
      <c r="O328" s="2"/>
      <c r="P328" s="2"/>
      <c r="Q328" s="2"/>
      <c r="R328" s="2"/>
      <c r="S328" s="2"/>
      <c r="T328" s="2"/>
      <c r="U328" s="2"/>
      <c r="V328" s="2"/>
    </row>
    <row r="329" spans="2:22" ht="18.75" customHeight="1" x14ac:dyDescent="0.25">
      <c r="B329" s="2"/>
      <c r="C329" s="134"/>
      <c r="D329" s="2"/>
      <c r="E329" s="2"/>
      <c r="F329" s="2"/>
      <c r="G329" s="2"/>
      <c r="H329" s="2"/>
      <c r="I329" s="2"/>
      <c r="J329" s="2"/>
      <c r="K329" s="2"/>
      <c r="L329" s="2"/>
      <c r="M329" s="2"/>
      <c r="N329" s="2"/>
      <c r="O329" s="2"/>
      <c r="P329" s="2"/>
      <c r="Q329" s="2"/>
      <c r="R329" s="2"/>
      <c r="S329" s="2"/>
      <c r="T329" s="2"/>
      <c r="U329" s="2"/>
      <c r="V329" s="2"/>
    </row>
    <row r="330" spans="2:22" ht="18.75" customHeight="1" x14ac:dyDescent="0.25">
      <c r="B330" s="2"/>
      <c r="C330" s="134"/>
      <c r="D330" s="2"/>
      <c r="E330" s="2"/>
      <c r="F330" s="2"/>
      <c r="G330" s="2"/>
      <c r="H330" s="2"/>
      <c r="I330" s="2"/>
      <c r="J330" s="2"/>
      <c r="K330" s="2"/>
      <c r="L330" s="2"/>
      <c r="M330" s="2"/>
      <c r="N330" s="2"/>
      <c r="O330" s="2"/>
      <c r="P330" s="2"/>
      <c r="Q330" s="2"/>
      <c r="R330" s="2"/>
      <c r="S330" s="2"/>
      <c r="T330" s="2"/>
      <c r="U330" s="2"/>
      <c r="V330" s="2"/>
    </row>
    <row r="331" spans="2:22" ht="18.75" customHeight="1" x14ac:dyDescent="0.25">
      <c r="B331" s="2"/>
      <c r="C331" s="134"/>
      <c r="D331" s="2"/>
      <c r="E331" s="2"/>
      <c r="F331" s="2"/>
      <c r="G331" s="2"/>
      <c r="H331" s="2"/>
      <c r="I331" s="2"/>
      <c r="J331" s="2"/>
      <c r="K331" s="2"/>
      <c r="L331" s="2"/>
      <c r="M331" s="2"/>
      <c r="N331" s="2"/>
      <c r="O331" s="2"/>
      <c r="P331" s="2"/>
      <c r="Q331" s="2"/>
      <c r="R331" s="2"/>
      <c r="S331" s="2"/>
      <c r="T331" s="2"/>
      <c r="U331" s="2"/>
      <c r="V331" s="2"/>
    </row>
    <row r="332" spans="2:22" ht="18.75" customHeight="1" x14ac:dyDescent="0.25">
      <c r="B332" s="2"/>
      <c r="C332" s="134"/>
      <c r="D332" s="2"/>
      <c r="E332" s="2"/>
      <c r="F332" s="2"/>
      <c r="G332" s="2"/>
      <c r="H332" s="2"/>
      <c r="I332" s="2"/>
      <c r="J332" s="2"/>
      <c r="K332" s="2"/>
      <c r="L332" s="2"/>
      <c r="M332" s="2"/>
      <c r="N332" s="2"/>
      <c r="O332" s="2"/>
      <c r="P332" s="2"/>
      <c r="Q332" s="2"/>
      <c r="R332" s="2"/>
      <c r="S332" s="2"/>
      <c r="T332" s="2"/>
      <c r="U332" s="2"/>
      <c r="V332" s="2"/>
    </row>
    <row r="333" spans="2:22" ht="18.75" customHeight="1" x14ac:dyDescent="0.25">
      <c r="B333" s="2"/>
      <c r="C333" s="134"/>
      <c r="D333" s="2"/>
      <c r="E333" s="2"/>
      <c r="F333" s="2"/>
      <c r="G333" s="2"/>
      <c r="H333" s="2"/>
      <c r="I333" s="2"/>
      <c r="J333" s="2"/>
      <c r="K333" s="2"/>
      <c r="L333" s="2"/>
      <c r="M333" s="2"/>
      <c r="N333" s="2"/>
      <c r="O333" s="2"/>
      <c r="P333" s="2"/>
      <c r="Q333" s="2"/>
      <c r="R333" s="2"/>
      <c r="S333" s="2"/>
      <c r="T333" s="2"/>
      <c r="U333" s="2"/>
      <c r="V333" s="2"/>
    </row>
    <row r="334" spans="2:22" ht="18.75" customHeight="1" x14ac:dyDescent="0.25">
      <c r="B334" s="2"/>
      <c r="C334" s="134"/>
      <c r="D334" s="2"/>
      <c r="E334" s="2"/>
      <c r="F334" s="2"/>
      <c r="G334" s="2"/>
      <c r="H334" s="2"/>
      <c r="I334" s="2"/>
      <c r="J334" s="2"/>
      <c r="K334" s="2"/>
      <c r="L334" s="2"/>
      <c r="M334" s="2"/>
      <c r="N334" s="2"/>
      <c r="O334" s="2"/>
      <c r="P334" s="2"/>
      <c r="Q334" s="2"/>
      <c r="R334" s="2"/>
      <c r="S334" s="2"/>
      <c r="T334" s="2"/>
      <c r="U334" s="2"/>
      <c r="V334" s="2"/>
    </row>
    <row r="335" spans="2:22" ht="18.75" customHeight="1" x14ac:dyDescent="0.25">
      <c r="B335" s="2"/>
      <c r="C335" s="134"/>
      <c r="D335" s="2"/>
      <c r="E335" s="2"/>
      <c r="F335" s="2"/>
      <c r="G335" s="2"/>
      <c r="H335" s="2"/>
      <c r="I335" s="2"/>
      <c r="J335" s="2"/>
      <c r="K335" s="2"/>
      <c r="L335" s="2"/>
      <c r="M335" s="2"/>
      <c r="N335" s="2"/>
      <c r="O335" s="2"/>
      <c r="P335" s="2"/>
      <c r="Q335" s="2"/>
      <c r="R335" s="2"/>
      <c r="S335" s="2"/>
      <c r="T335" s="2"/>
      <c r="U335" s="2"/>
      <c r="V335" s="2"/>
    </row>
    <row r="336" spans="2:22" ht="18.75" customHeight="1" x14ac:dyDescent="0.25">
      <c r="B336" s="2"/>
      <c r="C336" s="134"/>
      <c r="D336" s="2"/>
      <c r="E336" s="2"/>
      <c r="F336" s="2"/>
      <c r="G336" s="2"/>
      <c r="H336" s="2"/>
      <c r="I336" s="2"/>
      <c r="J336" s="2"/>
      <c r="K336" s="2"/>
      <c r="L336" s="2"/>
      <c r="M336" s="2"/>
      <c r="N336" s="2"/>
      <c r="O336" s="2"/>
      <c r="P336" s="2"/>
      <c r="Q336" s="2"/>
      <c r="R336" s="2"/>
      <c r="S336" s="2"/>
      <c r="T336" s="2"/>
      <c r="U336" s="2"/>
      <c r="V336" s="2"/>
    </row>
  </sheetData>
  <mergeCells count="200">
    <mergeCell ref="B124:B158"/>
    <mergeCell ref="C124:C129"/>
    <mergeCell ref="Q124:R125"/>
    <mergeCell ref="S124:T125"/>
    <mergeCell ref="Q126:T126"/>
    <mergeCell ref="Q127:S127"/>
    <mergeCell ref="Q128:S128"/>
    <mergeCell ref="Q129:S129"/>
    <mergeCell ref="C147:C151"/>
    <mergeCell ref="C157:T158"/>
    <mergeCell ref="C140:T141"/>
    <mergeCell ref="C142:C146"/>
    <mergeCell ref="Q142:R143"/>
    <mergeCell ref="S142:T143"/>
    <mergeCell ref="Q144:S144"/>
    <mergeCell ref="Q145:S145"/>
    <mergeCell ref="Q146:S146"/>
    <mergeCell ref="Q149:S149"/>
    <mergeCell ref="Q150:S150"/>
    <mergeCell ref="Q151:S151"/>
    <mergeCell ref="C152:C156"/>
    <mergeCell ref="Q152:S152"/>
    <mergeCell ref="Q153:S153"/>
    <mergeCell ref="Q154:S154"/>
    <mergeCell ref="B159:B178"/>
    <mergeCell ref="C159:T160"/>
    <mergeCell ref="C161:C163"/>
    <mergeCell ref="Q161:S161"/>
    <mergeCell ref="Q162:S162"/>
    <mergeCell ref="Q163:S163"/>
    <mergeCell ref="C164:C166"/>
    <mergeCell ref="Q164:S164"/>
    <mergeCell ref="Q165:S165"/>
    <mergeCell ref="C172:C174"/>
    <mergeCell ref="Q172:S172"/>
    <mergeCell ref="Q173:S173"/>
    <mergeCell ref="Q174:S174"/>
    <mergeCell ref="C175:T176"/>
    <mergeCell ref="C177:T178"/>
    <mergeCell ref="Q166:S166"/>
    <mergeCell ref="C167:T168"/>
    <mergeCell ref="C169:C171"/>
    <mergeCell ref="Q169:S169"/>
    <mergeCell ref="Q170:S170"/>
    <mergeCell ref="Q171:S171"/>
    <mergeCell ref="Q155:S155"/>
    <mergeCell ref="Q147:R148"/>
    <mergeCell ref="Q132:S132"/>
    <mergeCell ref="Q133:S133"/>
    <mergeCell ref="Q134:S134"/>
    <mergeCell ref="C135:C139"/>
    <mergeCell ref="Q135:R136"/>
    <mergeCell ref="S135:T136"/>
    <mergeCell ref="Q137:S137"/>
    <mergeCell ref="Q138:S138"/>
    <mergeCell ref="Q139:S139"/>
    <mergeCell ref="C130:C134"/>
    <mergeCell ref="Q131:S131"/>
    <mergeCell ref="S147:T148"/>
    <mergeCell ref="E123:F123"/>
    <mergeCell ref="G123:H123"/>
    <mergeCell ref="I123:J123"/>
    <mergeCell ref="K123:L123"/>
    <mergeCell ref="M123:N123"/>
    <mergeCell ref="O123:P123"/>
    <mergeCell ref="Q123:T123"/>
    <mergeCell ref="C111:C115"/>
    <mergeCell ref="Q113:S113"/>
    <mergeCell ref="Q114:S114"/>
    <mergeCell ref="Q115:S115"/>
    <mergeCell ref="C116:C120"/>
    <mergeCell ref="Q116:S116"/>
    <mergeCell ref="Q117:S117"/>
    <mergeCell ref="Q118:S118"/>
    <mergeCell ref="Q119:S119"/>
    <mergeCell ref="B88:B122"/>
    <mergeCell ref="C88:C93"/>
    <mergeCell ref="Q90:T90"/>
    <mergeCell ref="Q91:S91"/>
    <mergeCell ref="Q92:S92"/>
    <mergeCell ref="Q93:S93"/>
    <mergeCell ref="C94:C98"/>
    <mergeCell ref="C104:T105"/>
    <mergeCell ref="C106:C110"/>
    <mergeCell ref="Q108:S108"/>
    <mergeCell ref="Q109:S109"/>
    <mergeCell ref="Q110:S110"/>
    <mergeCell ref="Q95:S95"/>
    <mergeCell ref="Q96:S96"/>
    <mergeCell ref="Q97:S97"/>
    <mergeCell ref="Q98:S98"/>
    <mergeCell ref="C99:C103"/>
    <mergeCell ref="Q101:S101"/>
    <mergeCell ref="Q102:S102"/>
    <mergeCell ref="Q103:S103"/>
    <mergeCell ref="C121:T122"/>
    <mergeCell ref="Q72:S72"/>
    <mergeCell ref="Q73:S73"/>
    <mergeCell ref="Q74:S74"/>
    <mergeCell ref="C75:C79"/>
    <mergeCell ref="Q77:S77"/>
    <mergeCell ref="Q78:S78"/>
    <mergeCell ref="Q79:S79"/>
    <mergeCell ref="Q87:T87"/>
    <mergeCell ref="E87:F87"/>
    <mergeCell ref="G87:H87"/>
    <mergeCell ref="I87:J87"/>
    <mergeCell ref="K87:L87"/>
    <mergeCell ref="M87:N87"/>
    <mergeCell ref="O87:P87"/>
    <mergeCell ref="Q75:T76"/>
    <mergeCell ref="C63:C67"/>
    <mergeCell ref="Q64:S64"/>
    <mergeCell ref="Q65:S65"/>
    <mergeCell ref="Q66:S66"/>
    <mergeCell ref="Q67:S67"/>
    <mergeCell ref="C68:T69"/>
    <mergeCell ref="B52:B86"/>
    <mergeCell ref="C52:C57"/>
    <mergeCell ref="Q55:S55"/>
    <mergeCell ref="Q56:S56"/>
    <mergeCell ref="Q57:S57"/>
    <mergeCell ref="C58:C62"/>
    <mergeCell ref="Q59:S59"/>
    <mergeCell ref="Q60:S60"/>
    <mergeCell ref="Q61:S61"/>
    <mergeCell ref="Q62:S62"/>
    <mergeCell ref="C80:C84"/>
    <mergeCell ref="Q80:S80"/>
    <mergeCell ref="Q81:S81"/>
    <mergeCell ref="Q82:S82"/>
    <mergeCell ref="Q83:S83"/>
    <mergeCell ref="C85:T86"/>
    <mergeCell ref="C70:C74"/>
    <mergeCell ref="Q70:T71"/>
    <mergeCell ref="E51:F51"/>
    <mergeCell ref="G51:H51"/>
    <mergeCell ref="I51:J51"/>
    <mergeCell ref="K51:L51"/>
    <mergeCell ref="M51:N51"/>
    <mergeCell ref="O51:P51"/>
    <mergeCell ref="Q51:T51"/>
    <mergeCell ref="C39:C43"/>
    <mergeCell ref="Q41:S41"/>
    <mergeCell ref="Q42:S42"/>
    <mergeCell ref="Q43:S43"/>
    <mergeCell ref="C44:C48"/>
    <mergeCell ref="Q44:S44"/>
    <mergeCell ref="Q45:S45"/>
    <mergeCell ref="Q46:S46"/>
    <mergeCell ref="Q47:S47"/>
    <mergeCell ref="C49:T50"/>
    <mergeCell ref="Q29:S29"/>
    <mergeCell ref="Q15:T15"/>
    <mergeCell ref="B16:B50"/>
    <mergeCell ref="C16:C21"/>
    <mergeCell ref="Q19:S19"/>
    <mergeCell ref="Q20:S20"/>
    <mergeCell ref="Q21:S21"/>
    <mergeCell ref="C22:C26"/>
    <mergeCell ref="Q23:S23"/>
    <mergeCell ref="E15:F15"/>
    <mergeCell ref="G15:H15"/>
    <mergeCell ref="I15:J15"/>
    <mergeCell ref="K15:L15"/>
    <mergeCell ref="M15:N15"/>
    <mergeCell ref="O15:P15"/>
    <mergeCell ref="C32:T33"/>
    <mergeCell ref="C34:C38"/>
    <mergeCell ref="Q36:S36"/>
    <mergeCell ref="Q38:S38"/>
    <mergeCell ref="Q24:S24"/>
    <mergeCell ref="Q30:S30"/>
    <mergeCell ref="Q31:S31"/>
    <mergeCell ref="Q39:R40"/>
    <mergeCell ref="S39:T40"/>
    <mergeCell ref="B2:D2"/>
    <mergeCell ref="F2:U2"/>
    <mergeCell ref="G3:H3"/>
    <mergeCell ref="I3:J3"/>
    <mergeCell ref="K3:L3"/>
    <mergeCell ref="M3:N3"/>
    <mergeCell ref="O3:P3"/>
    <mergeCell ref="Q3:R3"/>
    <mergeCell ref="Q37:S37"/>
    <mergeCell ref="C27:C31"/>
    <mergeCell ref="Q16:R17"/>
    <mergeCell ref="S16:T17"/>
    <mergeCell ref="Q27:R28"/>
    <mergeCell ref="S27:T28"/>
    <mergeCell ref="Q34:R35"/>
    <mergeCell ref="S34:T35"/>
    <mergeCell ref="F4:F5"/>
    <mergeCell ref="F6:F7"/>
    <mergeCell ref="F8:F9"/>
    <mergeCell ref="F10:F11"/>
    <mergeCell ref="F12:F13"/>
    <mergeCell ref="G12:U13"/>
    <mergeCell ref="Q25:S25"/>
    <mergeCell ref="Q26:S26"/>
  </mergeCells>
  <pageMargins left="0.7" right="0.7" top="0.75" bottom="0.75" header="0.3" footer="0.3"/>
  <ignoredErrors>
    <ignoredError sqref="S7:S9" formula="1"/>
  </ignoredError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36"/>
  <sheetViews>
    <sheetView workbookViewId="0"/>
  </sheetViews>
  <sheetFormatPr defaultColWidth="8.85546875" defaultRowHeight="18.75" customHeight="1" x14ac:dyDescent="0.25"/>
  <cols>
    <col min="1" max="1" width="8.85546875" style="1"/>
    <col min="2" max="2" width="18.140625" style="3" customWidth="1"/>
    <col min="3" max="3" width="19" style="135" bestFit="1" customWidth="1"/>
    <col min="4" max="4" width="34.7109375" style="3" bestFit="1" customWidth="1"/>
    <col min="5" max="20" width="9.85546875" style="3" customWidth="1"/>
    <col min="21" max="21" width="12.28515625" style="3" bestFit="1" customWidth="1"/>
    <col min="22" max="22" width="13.28515625" style="3" customWidth="1"/>
    <col min="23" max="80" width="8.85546875" style="1"/>
    <col min="81" max="88" width="8.85546875" style="2"/>
    <col min="89" max="16384" width="8.85546875" style="3"/>
  </cols>
  <sheetData>
    <row r="1" spans="1:88" s="1" customFormat="1" ht="18.75" customHeight="1" thickBot="1" x14ac:dyDescent="0.3">
      <c r="A1" s="13"/>
      <c r="B1" s="13"/>
      <c r="C1" s="13"/>
      <c r="D1" s="13"/>
      <c r="E1" s="13"/>
      <c r="F1" s="13"/>
      <c r="G1" s="13"/>
      <c r="H1" s="13"/>
      <c r="I1" s="13"/>
      <c r="J1" s="13"/>
      <c r="K1" s="13"/>
      <c r="L1" s="13"/>
      <c r="M1" s="13"/>
      <c r="N1" s="13"/>
      <c r="O1" s="13"/>
      <c r="P1" s="13"/>
      <c r="Q1" s="13"/>
      <c r="R1" s="13"/>
      <c r="S1" s="13"/>
      <c r="T1" s="13"/>
      <c r="U1" s="13"/>
    </row>
    <row r="2" spans="1:88" ht="30" customHeight="1" thickBot="1" x14ac:dyDescent="0.3">
      <c r="A2" s="13"/>
      <c r="B2" s="399" t="s">
        <v>150</v>
      </c>
      <c r="C2" s="380"/>
      <c r="D2" s="381"/>
      <c r="E2" s="13"/>
      <c r="F2" s="373" t="s">
        <v>200</v>
      </c>
      <c r="G2" s="374"/>
      <c r="H2" s="374"/>
      <c r="I2" s="374"/>
      <c r="J2" s="374"/>
      <c r="K2" s="374"/>
      <c r="L2" s="374"/>
      <c r="M2" s="374"/>
      <c r="N2" s="374"/>
      <c r="O2" s="374"/>
      <c r="P2" s="374"/>
      <c r="Q2" s="374"/>
      <c r="R2" s="374"/>
      <c r="S2" s="374"/>
      <c r="T2" s="374"/>
      <c r="U2" s="375"/>
      <c r="V2" s="1"/>
    </row>
    <row r="3" spans="1:88" ht="18.75" customHeight="1" thickBot="1" x14ac:dyDescent="0.3">
      <c r="A3" s="13"/>
      <c r="B3" s="16" t="s">
        <v>16</v>
      </c>
      <c r="C3" s="11" t="s">
        <v>110</v>
      </c>
      <c r="D3" s="17" t="s">
        <v>33</v>
      </c>
      <c r="E3" s="13"/>
      <c r="F3" s="12" t="s">
        <v>114</v>
      </c>
      <c r="G3" s="376" t="s">
        <v>0</v>
      </c>
      <c r="H3" s="377"/>
      <c r="I3" s="378" t="s">
        <v>1</v>
      </c>
      <c r="J3" s="377"/>
      <c r="K3" s="378" t="s">
        <v>2</v>
      </c>
      <c r="L3" s="377"/>
      <c r="M3" s="378" t="s">
        <v>3</v>
      </c>
      <c r="N3" s="377"/>
      <c r="O3" s="378" t="s">
        <v>4</v>
      </c>
      <c r="P3" s="377"/>
      <c r="Q3" s="378" t="s">
        <v>5</v>
      </c>
      <c r="R3" s="377"/>
      <c r="S3" s="177" t="s">
        <v>6</v>
      </c>
      <c r="T3" s="177" t="s">
        <v>7</v>
      </c>
      <c r="U3" s="19" t="s">
        <v>8</v>
      </c>
      <c r="V3" s="1"/>
    </row>
    <row r="4" spans="1:88" ht="18.75" customHeight="1" thickTop="1" x14ac:dyDescent="0.25">
      <c r="A4" s="13"/>
      <c r="B4" s="20" t="str">
        <f>START!F10</f>
        <v>Bench Press</v>
      </c>
      <c r="C4" s="218">
        <f>'Cycle 5'!C4+START!F26</f>
        <v>105.4622641509434</v>
      </c>
      <c r="D4" s="100" t="str">
        <f>IFERROR($S$124,"?")</f>
        <v>?</v>
      </c>
      <c r="E4" s="13"/>
      <c r="F4" s="371">
        <v>1</v>
      </c>
      <c r="G4" s="86">
        <f>'Cycle 1'!G4</f>
        <v>10</v>
      </c>
      <c r="H4" s="87">
        <f>'Cycle 1'!H4</f>
        <v>0.6</v>
      </c>
      <c r="I4" s="88">
        <f>'Cycle 1'!I4</f>
        <v>10</v>
      </c>
      <c r="J4" s="87">
        <f>'Cycle 1'!J4</f>
        <v>0.6</v>
      </c>
      <c r="K4" s="88">
        <f>'Cycle 1'!K4</f>
        <v>10</v>
      </c>
      <c r="L4" s="87">
        <f>'Cycle 1'!L4</f>
        <v>0.6</v>
      </c>
      <c r="M4" s="24">
        <f>'Cycle 1'!M4</f>
        <v>0</v>
      </c>
      <c r="N4" s="24">
        <f>'Cycle 1'!N4</f>
        <v>0</v>
      </c>
      <c r="O4" s="24">
        <f>'Cycle 1'!O4</f>
        <v>0</v>
      </c>
      <c r="P4" s="24">
        <f>'Cycle 1'!P4</f>
        <v>0</v>
      </c>
      <c r="Q4" s="24">
        <f>'Cycle 1'!Q4</f>
        <v>0</v>
      </c>
      <c r="R4" s="24">
        <f>'Cycle 1'!R4</f>
        <v>0</v>
      </c>
      <c r="S4" s="25">
        <f>L4</f>
        <v>0.6</v>
      </c>
      <c r="T4" s="22">
        <v>0.73333333333333339</v>
      </c>
      <c r="U4" s="217">
        <f t="shared" ref="U4:U11" si="0">S4-T4</f>
        <v>-0.13333333333333341</v>
      </c>
      <c r="V4" s="1"/>
    </row>
    <row r="5" spans="1:88" ht="18.75" customHeight="1" x14ac:dyDescent="0.25">
      <c r="A5" s="13"/>
      <c r="B5" s="26" t="s">
        <v>12</v>
      </c>
      <c r="C5" s="219">
        <f>'Cycle 5'!C5+START!F28</f>
        <v>132.2802197802198</v>
      </c>
      <c r="D5" s="101" t="str">
        <f>IFERROR($S$135,"?")</f>
        <v>?</v>
      </c>
      <c r="E5" s="13"/>
      <c r="F5" s="372"/>
      <c r="G5" s="27">
        <f>'Cycle 1'!G5</f>
        <v>8</v>
      </c>
      <c r="H5" s="28">
        <f>'Cycle 1'!H5</f>
        <v>0.62666666666666659</v>
      </c>
      <c r="I5" s="29">
        <f>'Cycle 1'!I5</f>
        <v>8</v>
      </c>
      <c r="J5" s="28">
        <f>'Cycle 1'!J5</f>
        <v>0.67666666666666664</v>
      </c>
      <c r="K5" s="32" t="str">
        <f>'Cycle 1'!K5</f>
        <v>8+</v>
      </c>
      <c r="L5" s="36">
        <f>'Cycle 1'!L5</f>
        <v>0.72666666666666668</v>
      </c>
      <c r="M5" s="24">
        <f>'Cycle 1'!M5</f>
        <v>0</v>
      </c>
      <c r="N5" s="24">
        <f>'Cycle 1'!N5</f>
        <v>0</v>
      </c>
      <c r="O5" s="24">
        <f>'Cycle 1'!O5</f>
        <v>0</v>
      </c>
      <c r="P5" s="24">
        <f>'Cycle 1'!P5</f>
        <v>0</v>
      </c>
      <c r="Q5" s="24">
        <f>'Cycle 1'!Q5</f>
        <v>0</v>
      </c>
      <c r="R5" s="24">
        <f>'Cycle 1'!R5</f>
        <v>0</v>
      </c>
      <c r="S5" s="30">
        <f>L5</f>
        <v>0.72666666666666668</v>
      </c>
      <c r="T5" s="28">
        <v>0.77666666666666673</v>
      </c>
      <c r="U5" s="31">
        <f t="shared" si="0"/>
        <v>-5.0000000000000044E-2</v>
      </c>
      <c r="V5" s="1"/>
    </row>
    <row r="6" spans="1:88" ht="18.75" customHeight="1" x14ac:dyDescent="0.25">
      <c r="A6" s="13"/>
      <c r="B6" s="20" t="str">
        <f>START!F11</f>
        <v>Deadlift</v>
      </c>
      <c r="C6" s="218">
        <f>'Cycle 5'!C6+START!F27</f>
        <v>140.81395348837211</v>
      </c>
      <c r="D6" s="100" t="str">
        <f>IFERROR($S$147,"?")</f>
        <v>?</v>
      </c>
      <c r="E6" s="13"/>
      <c r="F6" s="371">
        <v>2</v>
      </c>
      <c r="G6" s="21">
        <f>'Cycle 1'!G6</f>
        <v>10</v>
      </c>
      <c r="H6" s="22">
        <f>'Cycle 1'!H6</f>
        <v>0.6</v>
      </c>
      <c r="I6" s="23">
        <f>'Cycle 1'!I6</f>
        <v>10</v>
      </c>
      <c r="J6" s="22">
        <f>'Cycle 1'!J6</f>
        <v>0.6</v>
      </c>
      <c r="K6" s="23">
        <f>'Cycle 1'!K6</f>
        <v>10</v>
      </c>
      <c r="L6" s="22">
        <f>'Cycle 1'!L6</f>
        <v>0.6</v>
      </c>
      <c r="M6" s="24">
        <f>'Cycle 1'!M6</f>
        <v>0</v>
      </c>
      <c r="N6" s="24">
        <f>'Cycle 1'!N6</f>
        <v>0</v>
      </c>
      <c r="O6" s="24">
        <f>'Cycle 1'!O6</f>
        <v>0</v>
      </c>
      <c r="P6" s="24">
        <f>'Cycle 1'!P6</f>
        <v>0</v>
      </c>
      <c r="Q6" s="24">
        <f>'Cycle 1'!Q6</f>
        <v>0</v>
      </c>
      <c r="R6" s="24">
        <f>'Cycle 1'!R6</f>
        <v>0</v>
      </c>
      <c r="S6" s="25">
        <f>L6</f>
        <v>0.6</v>
      </c>
      <c r="T6" s="22">
        <v>0.73333333333333339</v>
      </c>
      <c r="U6" s="217">
        <f t="shared" si="0"/>
        <v>-0.13333333333333341</v>
      </c>
      <c r="V6" s="1"/>
    </row>
    <row r="7" spans="1:88" ht="18.75" customHeight="1" thickBot="1" x14ac:dyDescent="0.3">
      <c r="A7" s="13"/>
      <c r="B7" s="164" t="s">
        <v>13</v>
      </c>
      <c r="C7" s="220">
        <f>'Cycle 5'!C7+START!F29</f>
        <v>66.279069767441868</v>
      </c>
      <c r="D7" s="165" t="str">
        <f>IFERROR($S$142,"?")</f>
        <v>?</v>
      </c>
      <c r="E7" s="13"/>
      <c r="F7" s="372"/>
      <c r="G7" s="27">
        <f>'Cycle 1'!G7</f>
        <v>6</v>
      </c>
      <c r="H7" s="28">
        <f>'Cycle 1'!H7</f>
        <v>0.73333333333333328</v>
      </c>
      <c r="I7" s="29">
        <f>'Cycle 1'!I7</f>
        <v>6</v>
      </c>
      <c r="J7" s="28">
        <f>'Cycle 1'!J7</f>
        <v>0.73333333333333328</v>
      </c>
      <c r="K7" s="29">
        <f>'Cycle 1'!K7</f>
        <v>6</v>
      </c>
      <c r="L7" s="28">
        <f>'Cycle 1'!L7</f>
        <v>0.78333333333333333</v>
      </c>
      <c r="M7" s="5">
        <f>'Cycle 1'!M7</f>
        <v>6</v>
      </c>
      <c r="N7" s="95">
        <f>'Cycle 1'!N7</f>
        <v>0.78333333333333333</v>
      </c>
      <c r="O7" s="24">
        <f>'Cycle 1'!O7</f>
        <v>0</v>
      </c>
      <c r="P7" s="24">
        <f>'Cycle 1'!P7</f>
        <v>0</v>
      </c>
      <c r="Q7" s="24">
        <f>'Cycle 1'!Q7</f>
        <v>0</v>
      </c>
      <c r="R7" s="24">
        <f>'Cycle 1'!R7</f>
        <v>0</v>
      </c>
      <c r="S7" s="33">
        <f>N7</f>
        <v>0.78333333333333333</v>
      </c>
      <c r="T7" s="28">
        <v>0.83333333333333337</v>
      </c>
      <c r="U7" s="31">
        <f t="shared" si="0"/>
        <v>-5.0000000000000044E-2</v>
      </c>
      <c r="V7" s="1"/>
    </row>
    <row r="8" spans="1:88" ht="18.75" customHeight="1" thickBot="1" x14ac:dyDescent="0.3">
      <c r="A8" s="13"/>
      <c r="B8" s="13"/>
      <c r="C8" s="13"/>
      <c r="D8" s="13"/>
      <c r="E8" s="13"/>
      <c r="F8" s="371">
        <v>3</v>
      </c>
      <c r="G8" s="21">
        <f>'Cycle 1'!G8</f>
        <v>10</v>
      </c>
      <c r="H8" s="22">
        <f>'Cycle 1'!H8</f>
        <v>0.6</v>
      </c>
      <c r="I8" s="23">
        <f>'Cycle 1'!I8</f>
        <v>10</v>
      </c>
      <c r="J8" s="22">
        <f>'Cycle 1'!J8</f>
        <v>0.6</v>
      </c>
      <c r="K8" s="23">
        <f>'Cycle 1'!K8</f>
        <v>10</v>
      </c>
      <c r="L8" s="22">
        <f>'Cycle 1'!L8</f>
        <v>0.6</v>
      </c>
      <c r="M8" s="24">
        <f>'Cycle 1'!M8</f>
        <v>0</v>
      </c>
      <c r="N8" s="24">
        <f>'Cycle 1'!N8</f>
        <v>0</v>
      </c>
      <c r="O8" s="24">
        <f>'Cycle 1'!O8</f>
        <v>0</v>
      </c>
      <c r="P8" s="24">
        <f>'Cycle 1'!P8</f>
        <v>0</v>
      </c>
      <c r="Q8" s="24">
        <f>'Cycle 1'!Q8</f>
        <v>0</v>
      </c>
      <c r="R8" s="24">
        <f>'Cycle 1'!R8</f>
        <v>0</v>
      </c>
      <c r="S8" s="25">
        <f>L8</f>
        <v>0.6</v>
      </c>
      <c r="T8" s="22">
        <v>0.73333333333333339</v>
      </c>
      <c r="U8" s="217">
        <f t="shared" si="0"/>
        <v>-0.13333333333333341</v>
      </c>
      <c r="V8" s="1"/>
    </row>
    <row r="9" spans="1:88" ht="18.75" customHeight="1" thickBot="1" x14ac:dyDescent="0.35">
      <c r="A9" s="13"/>
      <c r="B9" s="99" t="s">
        <v>9</v>
      </c>
      <c r="C9" s="158">
        <v>5</v>
      </c>
      <c r="D9" s="13"/>
      <c r="E9" s="13"/>
      <c r="F9" s="372"/>
      <c r="G9" s="27">
        <f>'Cycle 1'!G9</f>
        <v>4</v>
      </c>
      <c r="H9" s="28">
        <f>'Cycle 1'!H9</f>
        <v>0.83333333333333326</v>
      </c>
      <c r="I9" s="29">
        <f>'Cycle 1'!I9</f>
        <v>4</v>
      </c>
      <c r="J9" s="28">
        <f>'Cycle 1'!J9</f>
        <v>0.83333333333333326</v>
      </c>
      <c r="K9" s="29">
        <f>'Cycle 1'!K9</f>
        <v>4</v>
      </c>
      <c r="L9" s="28">
        <f>'Cycle 1'!L9</f>
        <v>0.83333333333333326</v>
      </c>
      <c r="M9" s="29">
        <f>'Cycle 1'!M9</f>
        <v>4</v>
      </c>
      <c r="N9" s="28">
        <f>'Cycle 1'!N9</f>
        <v>0.83333333333333326</v>
      </c>
      <c r="O9" s="34">
        <f>'Cycle 1'!O9</f>
        <v>4</v>
      </c>
      <c r="P9" s="95">
        <f>'Cycle 1'!P9</f>
        <v>0.83333333333333326</v>
      </c>
      <c r="Q9" s="24">
        <f>'Cycle 1'!Q9</f>
        <v>0</v>
      </c>
      <c r="R9" s="24">
        <f>'Cycle 1'!R9</f>
        <v>0</v>
      </c>
      <c r="S9" s="33">
        <f>H9</f>
        <v>0.83333333333333326</v>
      </c>
      <c r="T9" s="28">
        <v>0.8833333333333333</v>
      </c>
      <c r="U9" s="31">
        <f t="shared" si="0"/>
        <v>-5.0000000000000044E-2</v>
      </c>
      <c r="V9" s="1"/>
    </row>
    <row r="10" spans="1:88" ht="18.75" customHeight="1" x14ac:dyDescent="0.25">
      <c r="A10" s="13"/>
      <c r="B10" s="13"/>
      <c r="C10" s="13"/>
      <c r="D10" s="13"/>
      <c r="E10" s="13"/>
      <c r="F10" s="371">
        <v>4</v>
      </c>
      <c r="G10" s="21">
        <f>'Cycle 1'!G10</f>
        <v>10</v>
      </c>
      <c r="H10" s="22">
        <f>'Cycle 1'!H10</f>
        <v>0.6</v>
      </c>
      <c r="I10" s="23">
        <f>'Cycle 1'!I10</f>
        <v>10</v>
      </c>
      <c r="J10" s="22">
        <f>'Cycle 1'!J10</f>
        <v>0.6</v>
      </c>
      <c r="K10" s="23">
        <f>'Cycle 1'!K10</f>
        <v>10</v>
      </c>
      <c r="L10" s="22">
        <f>'Cycle 1'!L10</f>
        <v>0.6</v>
      </c>
      <c r="M10" s="24">
        <f>'Cycle 1'!M10</f>
        <v>0</v>
      </c>
      <c r="N10" s="24">
        <f>'Cycle 1'!N10</f>
        <v>0</v>
      </c>
      <c r="O10" s="24">
        <f>'Cycle 1'!O10</f>
        <v>0</v>
      </c>
      <c r="P10" s="24">
        <f>'Cycle 1'!P10</f>
        <v>0</v>
      </c>
      <c r="Q10" s="24">
        <f>'Cycle 1'!Q10</f>
        <v>0</v>
      </c>
      <c r="R10" s="24">
        <f>'Cycle 1'!R10</f>
        <v>0</v>
      </c>
      <c r="S10" s="25">
        <f>L10</f>
        <v>0.6</v>
      </c>
      <c r="T10" s="22">
        <v>0.73333333333333339</v>
      </c>
      <c r="U10" s="217">
        <f t="shared" si="0"/>
        <v>-0.13333333333333341</v>
      </c>
      <c r="V10" s="1"/>
    </row>
    <row r="11" spans="1:88" ht="18.75" customHeight="1" x14ac:dyDescent="0.25">
      <c r="A11" s="13"/>
      <c r="B11" s="13"/>
      <c r="C11" s="13"/>
      <c r="D11" s="13"/>
      <c r="E11" s="13"/>
      <c r="F11" s="372"/>
      <c r="G11" s="35" t="str">
        <f>'Cycle 1'!G11</f>
        <v>2+</v>
      </c>
      <c r="H11" s="36">
        <f>'Cycle 1'!H11</f>
        <v>0.89</v>
      </c>
      <c r="I11" s="32">
        <f>'Cycle 1'!I11</f>
        <v>2</v>
      </c>
      <c r="J11" s="36">
        <f>'Cycle 1'!J11</f>
        <v>0.89</v>
      </c>
      <c r="K11" s="32">
        <f>'Cycle 1'!K11</f>
        <v>2</v>
      </c>
      <c r="L11" s="36">
        <f>'Cycle 1'!L11</f>
        <v>0.84</v>
      </c>
      <c r="M11" s="32">
        <f>'Cycle 1'!M11</f>
        <v>2</v>
      </c>
      <c r="N11" s="36">
        <f>'Cycle 1'!N11</f>
        <v>0.84</v>
      </c>
      <c r="O11" s="32">
        <f>'Cycle 1'!O11</f>
        <v>2</v>
      </c>
      <c r="P11" s="36">
        <f>'Cycle 1'!P11</f>
        <v>0.84</v>
      </c>
      <c r="Q11" s="32">
        <f>'Cycle 1'!Q11</f>
        <v>2</v>
      </c>
      <c r="R11" s="36">
        <f>'Cycle 1'!R11</f>
        <v>0.84</v>
      </c>
      <c r="S11" s="37">
        <f>H11</f>
        <v>0.89</v>
      </c>
      <c r="T11" s="36">
        <v>0.94000000000000006</v>
      </c>
      <c r="U11" s="38">
        <f t="shared" si="0"/>
        <v>-5.0000000000000044E-2</v>
      </c>
      <c r="V11" s="1"/>
    </row>
    <row r="12" spans="1:88" ht="18.75" customHeight="1" x14ac:dyDescent="0.25">
      <c r="A12" s="13"/>
      <c r="B12" s="13"/>
      <c r="C12" s="13"/>
      <c r="D12" s="13"/>
      <c r="E12" s="13"/>
      <c r="F12" s="371">
        <v>5</v>
      </c>
      <c r="G12" s="383" t="s">
        <v>128</v>
      </c>
      <c r="H12" s="384"/>
      <c r="I12" s="384"/>
      <c r="J12" s="384"/>
      <c r="K12" s="384"/>
      <c r="L12" s="384"/>
      <c r="M12" s="384"/>
      <c r="N12" s="384"/>
      <c r="O12" s="384"/>
      <c r="P12" s="384"/>
      <c r="Q12" s="384"/>
      <c r="R12" s="384"/>
      <c r="S12" s="384"/>
      <c r="T12" s="384"/>
      <c r="U12" s="385"/>
      <c r="V12" s="1"/>
    </row>
    <row r="13" spans="1:88" ht="18.75" customHeight="1" thickBot="1" x14ac:dyDescent="0.3">
      <c r="A13" s="13"/>
      <c r="B13" s="13"/>
      <c r="C13" s="13"/>
      <c r="D13" s="13"/>
      <c r="E13" s="13"/>
      <c r="F13" s="382"/>
      <c r="G13" s="386"/>
      <c r="H13" s="387"/>
      <c r="I13" s="387"/>
      <c r="J13" s="387"/>
      <c r="K13" s="387"/>
      <c r="L13" s="387"/>
      <c r="M13" s="387"/>
      <c r="N13" s="387"/>
      <c r="O13" s="387"/>
      <c r="P13" s="387"/>
      <c r="Q13" s="387"/>
      <c r="R13" s="387"/>
      <c r="S13" s="387"/>
      <c r="T13" s="387"/>
      <c r="U13" s="388"/>
      <c r="V13" s="1"/>
    </row>
    <row r="14" spans="1:88" ht="18.75" customHeight="1" thickBot="1" x14ac:dyDescent="0.3">
      <c r="A14" s="13"/>
      <c r="B14" s="13"/>
      <c r="C14" s="13"/>
      <c r="D14" s="13"/>
      <c r="E14" s="13"/>
      <c r="F14" s="13"/>
      <c r="G14" s="13"/>
      <c r="H14" s="13"/>
      <c r="I14" s="13"/>
      <c r="J14" s="13"/>
      <c r="K14" s="13"/>
      <c r="L14" s="13"/>
      <c r="M14" s="13"/>
      <c r="N14" s="13"/>
      <c r="O14" s="13"/>
      <c r="P14" s="13"/>
      <c r="Q14" s="13"/>
      <c r="R14" s="13"/>
      <c r="S14" s="13"/>
      <c r="T14" s="13"/>
      <c r="U14" s="13"/>
      <c r="V14" s="1"/>
    </row>
    <row r="15" spans="1:88" s="8" customFormat="1" ht="18.75" customHeight="1" thickBot="1" x14ac:dyDescent="0.35">
      <c r="A15" s="39"/>
      <c r="B15" s="40" t="s">
        <v>114</v>
      </c>
      <c r="C15" s="255" t="s">
        <v>15</v>
      </c>
      <c r="D15" s="255" t="s">
        <v>16</v>
      </c>
      <c r="E15" s="369" t="s">
        <v>0</v>
      </c>
      <c r="F15" s="369"/>
      <c r="G15" s="369" t="s">
        <v>1</v>
      </c>
      <c r="H15" s="369"/>
      <c r="I15" s="369" t="s">
        <v>2</v>
      </c>
      <c r="J15" s="369"/>
      <c r="K15" s="369" t="s">
        <v>3</v>
      </c>
      <c r="L15" s="369"/>
      <c r="M15" s="369" t="s">
        <v>4</v>
      </c>
      <c r="N15" s="369"/>
      <c r="O15" s="369" t="s">
        <v>5</v>
      </c>
      <c r="P15" s="369"/>
      <c r="Q15" s="369"/>
      <c r="R15" s="369"/>
      <c r="S15" s="369"/>
      <c r="T15" s="370"/>
      <c r="U15" s="39"/>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7"/>
      <c r="CD15" s="7"/>
      <c r="CE15" s="7"/>
      <c r="CF15" s="7"/>
      <c r="CG15" s="7"/>
      <c r="CH15" s="7"/>
      <c r="CI15" s="7"/>
      <c r="CJ15" s="7"/>
    </row>
    <row r="16" spans="1:88" ht="18.75" customHeight="1" x14ac:dyDescent="0.25">
      <c r="A16" s="13"/>
      <c r="B16" s="306" t="s">
        <v>115</v>
      </c>
      <c r="C16" s="347" t="s">
        <v>92</v>
      </c>
      <c r="D16" s="253" t="str">
        <f>START!$F$10</f>
        <v>Bench Press</v>
      </c>
      <c r="E16" s="253">
        <f>$G$5</f>
        <v>8</v>
      </c>
      <c r="F16" s="253">
        <f>MROUND($C$4*$H$5,$C$9)</f>
        <v>65</v>
      </c>
      <c r="G16" s="253">
        <f>$I$5</f>
        <v>8</v>
      </c>
      <c r="H16" s="253">
        <f>MROUND($C$4*$J$5,$C$9)</f>
        <v>70</v>
      </c>
      <c r="I16" s="151" t="str">
        <f>$K$5</f>
        <v>8+</v>
      </c>
      <c r="J16" s="253">
        <f>MROUND($C$4*$L$5,$C$9)</f>
        <v>75</v>
      </c>
      <c r="K16" s="48"/>
      <c r="L16" s="48"/>
      <c r="M16" s="48"/>
      <c r="N16" s="48"/>
      <c r="O16" s="48"/>
      <c r="P16" s="48"/>
      <c r="Q16" s="317" t="s">
        <v>11</v>
      </c>
      <c r="R16" s="318"/>
      <c r="S16" s="321" t="str">
        <f>IFERROR($J$16/VLOOKUP($I$16,Config!$C:$G,5,FALSE),"?")</f>
        <v>?</v>
      </c>
      <c r="T16" s="322"/>
      <c r="U16" s="13"/>
      <c r="V16" s="1"/>
    </row>
    <row r="17" spans="1:22" ht="18.75" customHeight="1" x14ac:dyDescent="0.25">
      <c r="A17" s="13"/>
      <c r="B17" s="307"/>
      <c r="C17" s="348"/>
      <c r="D17" s="113" t="str">
        <f>START!$F$13</f>
        <v>Seated OHP</v>
      </c>
      <c r="E17" s="245">
        <f>$G$4</f>
        <v>10</v>
      </c>
      <c r="F17" s="245">
        <f>MROUND($C$7*$H$4,$C$9)</f>
        <v>40</v>
      </c>
      <c r="G17" s="245">
        <f>$I$4</f>
        <v>10</v>
      </c>
      <c r="H17" s="245">
        <f>MROUND($C$7*$J$4,$C$9)</f>
        <v>40</v>
      </c>
      <c r="I17" s="245">
        <f>$K$4</f>
        <v>10</v>
      </c>
      <c r="J17" s="245">
        <f>MROUND($C$7*$L$4,$C$9)</f>
        <v>40</v>
      </c>
      <c r="K17" s="43"/>
      <c r="L17" s="43"/>
      <c r="M17" s="43"/>
      <c r="N17" s="43"/>
      <c r="O17" s="43"/>
      <c r="P17" s="43"/>
      <c r="Q17" s="319"/>
      <c r="R17" s="320"/>
      <c r="S17" s="323"/>
      <c r="T17" s="324"/>
      <c r="U17" s="13"/>
      <c r="V17" s="1"/>
    </row>
    <row r="18" spans="1:22" ht="18.75" customHeight="1" x14ac:dyDescent="0.25">
      <c r="A18" s="13"/>
      <c r="B18" s="307"/>
      <c r="C18" s="348"/>
      <c r="D18" s="245" t="str">
        <f>START!$C$10</f>
        <v>Dumbbell Bench Press</v>
      </c>
      <c r="E18" s="245">
        <v>8</v>
      </c>
      <c r="F18" s="44"/>
      <c r="G18" s="245">
        <v>8</v>
      </c>
      <c r="H18" s="44"/>
      <c r="I18" s="245">
        <v>8</v>
      </c>
      <c r="J18" s="44"/>
      <c r="K18" s="245">
        <v>8</v>
      </c>
      <c r="L18" s="44"/>
      <c r="M18" s="43"/>
      <c r="N18" s="43"/>
      <c r="O18" s="43"/>
      <c r="P18" s="43"/>
      <c r="Q18" s="244"/>
      <c r="R18" s="245"/>
      <c r="S18" s="245"/>
      <c r="T18" s="256"/>
      <c r="U18" s="13"/>
      <c r="V18" s="1"/>
    </row>
    <row r="19" spans="1:22" ht="18.75" customHeight="1" x14ac:dyDescent="0.25">
      <c r="A19" s="13"/>
      <c r="B19" s="307"/>
      <c r="C19" s="348"/>
      <c r="D19" s="245" t="str">
        <f>START!$C$16</f>
        <v>Lateral Cable Raise</v>
      </c>
      <c r="E19" s="245">
        <v>10</v>
      </c>
      <c r="F19" s="44"/>
      <c r="G19" s="245">
        <v>10</v>
      </c>
      <c r="H19" s="44"/>
      <c r="I19" s="148" t="s">
        <v>19</v>
      </c>
      <c r="J19" s="44"/>
      <c r="K19" s="43"/>
      <c r="L19" s="43"/>
      <c r="M19" s="43"/>
      <c r="N19" s="43"/>
      <c r="O19" s="43"/>
      <c r="P19" s="43"/>
      <c r="Q19" s="295" t="s">
        <v>18</v>
      </c>
      <c r="R19" s="296"/>
      <c r="S19" s="296"/>
      <c r="T19" s="256" t="str">
        <f>IFERROR(E16+G16+I16+E18+G18+I18+K18,"?")</f>
        <v>?</v>
      </c>
      <c r="U19" s="13"/>
      <c r="V19" s="1"/>
    </row>
    <row r="20" spans="1:22" ht="18.75" customHeight="1" x14ac:dyDescent="0.25">
      <c r="A20" s="13"/>
      <c r="B20" s="307"/>
      <c r="C20" s="348"/>
      <c r="D20" s="245" t="str">
        <f>START!$C$17</f>
        <v>Cable Rear Lateral Raise</v>
      </c>
      <c r="E20" s="245">
        <v>12</v>
      </c>
      <c r="F20" s="45"/>
      <c r="G20" s="245">
        <v>12</v>
      </c>
      <c r="H20" s="45"/>
      <c r="I20" s="148" t="s">
        <v>19</v>
      </c>
      <c r="J20" s="45"/>
      <c r="K20" s="43"/>
      <c r="L20" s="43"/>
      <c r="M20" s="43"/>
      <c r="N20" s="43"/>
      <c r="O20" s="43"/>
      <c r="P20" s="43"/>
      <c r="Q20" s="295" t="s">
        <v>20</v>
      </c>
      <c r="R20" s="296"/>
      <c r="S20" s="296"/>
      <c r="T20" s="256" t="str">
        <f>IFERROR(E17+G17+I17+E19+G19+I19+E20+G20+I20,"?")</f>
        <v>?</v>
      </c>
      <c r="U20" s="13"/>
      <c r="V20" s="1"/>
    </row>
    <row r="21" spans="1:22" ht="18.75" customHeight="1" thickBot="1" x14ac:dyDescent="0.3">
      <c r="A21" s="13"/>
      <c r="B21" s="307"/>
      <c r="C21" s="349"/>
      <c r="D21" s="252" t="str">
        <f>START!$C$14</f>
        <v>Cable Tricep Extensions</v>
      </c>
      <c r="E21" s="252">
        <v>12</v>
      </c>
      <c r="F21" s="55"/>
      <c r="G21" s="252">
        <v>12</v>
      </c>
      <c r="H21" s="55"/>
      <c r="I21" s="252">
        <v>12</v>
      </c>
      <c r="J21" s="55"/>
      <c r="K21" s="149" t="s">
        <v>21</v>
      </c>
      <c r="L21" s="55"/>
      <c r="M21" s="53"/>
      <c r="N21" s="53"/>
      <c r="O21" s="53"/>
      <c r="P21" s="53"/>
      <c r="Q21" s="354" t="s">
        <v>22</v>
      </c>
      <c r="R21" s="355"/>
      <c r="S21" s="355"/>
      <c r="T21" s="115" t="str">
        <f>IFERROR(E21+G21+I21+K21,"?")</f>
        <v>?</v>
      </c>
      <c r="U21" s="13"/>
      <c r="V21" s="1"/>
    </row>
    <row r="22" spans="1:22" ht="18.75" customHeight="1" x14ac:dyDescent="0.25">
      <c r="A22" s="13"/>
      <c r="B22" s="307"/>
      <c r="C22" s="297" t="s">
        <v>190</v>
      </c>
      <c r="D22" s="98" t="s">
        <v>23</v>
      </c>
      <c r="E22" s="137">
        <v>10</v>
      </c>
      <c r="F22" s="47"/>
      <c r="G22" s="137">
        <v>10</v>
      </c>
      <c r="H22" s="47"/>
      <c r="I22" s="137">
        <v>10</v>
      </c>
      <c r="J22" s="47"/>
      <c r="K22" s="48"/>
      <c r="L22" s="48"/>
      <c r="M22" s="48"/>
      <c r="N22" s="48"/>
      <c r="O22" s="48"/>
      <c r="P22" s="48"/>
      <c r="Q22" s="136"/>
      <c r="R22" s="137"/>
      <c r="S22" s="137"/>
      <c r="T22" s="49"/>
      <c r="U22" s="13"/>
      <c r="V22" s="1"/>
    </row>
    <row r="23" spans="1:22" ht="18.75" customHeight="1" x14ac:dyDescent="0.25">
      <c r="A23" s="13"/>
      <c r="B23" s="307"/>
      <c r="C23" s="298"/>
      <c r="D23" s="250" t="str">
        <f>START!$C$19</f>
        <v>Lat Pulldowns</v>
      </c>
      <c r="E23" s="250">
        <v>12</v>
      </c>
      <c r="F23" s="50"/>
      <c r="G23" s="250">
        <v>12</v>
      </c>
      <c r="H23" s="50"/>
      <c r="I23" s="250">
        <v>12</v>
      </c>
      <c r="J23" s="50"/>
      <c r="K23" s="148" t="s">
        <v>21</v>
      </c>
      <c r="L23" s="50"/>
      <c r="M23" s="43"/>
      <c r="N23" s="43"/>
      <c r="O23" s="43"/>
      <c r="P23" s="43"/>
      <c r="Q23" s="314" t="s">
        <v>24</v>
      </c>
      <c r="R23" s="315"/>
      <c r="S23" s="315"/>
      <c r="T23" s="51" t="str">
        <f>IFERROR(G23+I23+K23+E23+E24+G24+I24+K24,"?")</f>
        <v>?</v>
      </c>
      <c r="U23" s="13"/>
      <c r="V23" s="1"/>
    </row>
    <row r="24" spans="1:22" ht="18.75" customHeight="1" x14ac:dyDescent="0.25">
      <c r="A24" s="13"/>
      <c r="B24" s="307"/>
      <c r="C24" s="298"/>
      <c r="D24" s="250" t="str">
        <f>START!$C$21</f>
        <v>Machine Rows</v>
      </c>
      <c r="E24" s="250">
        <v>12</v>
      </c>
      <c r="F24" s="50"/>
      <c r="G24" s="250">
        <v>12</v>
      </c>
      <c r="H24" s="50"/>
      <c r="I24" s="250">
        <v>12</v>
      </c>
      <c r="J24" s="50"/>
      <c r="K24" s="148" t="s">
        <v>21</v>
      </c>
      <c r="L24" s="50"/>
      <c r="M24" s="43"/>
      <c r="N24" s="43"/>
      <c r="O24" s="43"/>
      <c r="P24" s="43"/>
      <c r="Q24" s="314" t="s">
        <v>25</v>
      </c>
      <c r="R24" s="315"/>
      <c r="S24" s="315"/>
      <c r="T24" s="51">
        <f>IFERROR(G22+I22+K22+E22,"?")</f>
        <v>30</v>
      </c>
      <c r="U24" s="13"/>
      <c r="V24" s="1"/>
    </row>
    <row r="25" spans="1:22" ht="18.75" customHeight="1" x14ac:dyDescent="0.25">
      <c r="A25" s="13"/>
      <c r="B25" s="307"/>
      <c r="C25" s="298"/>
      <c r="D25" s="250" t="str">
        <f>START!$C$25</f>
        <v>Dumbbell Shrugs</v>
      </c>
      <c r="E25" s="250">
        <v>12</v>
      </c>
      <c r="F25" s="50"/>
      <c r="G25" s="250">
        <v>12</v>
      </c>
      <c r="H25" s="50"/>
      <c r="I25" s="250">
        <v>12</v>
      </c>
      <c r="J25" s="50"/>
      <c r="K25" s="148" t="s">
        <v>21</v>
      </c>
      <c r="L25" s="50"/>
      <c r="M25" s="43"/>
      <c r="N25" s="43"/>
      <c r="O25" s="43"/>
      <c r="P25" s="43"/>
      <c r="Q25" s="314" t="s">
        <v>26</v>
      </c>
      <c r="R25" s="315"/>
      <c r="S25" s="315"/>
      <c r="T25" s="51" t="str">
        <f>IFERROR(E25+G25+I25+K25,"?")</f>
        <v>?</v>
      </c>
      <c r="U25" s="13"/>
      <c r="V25" s="1"/>
    </row>
    <row r="26" spans="1:22" ht="18.75" customHeight="1" thickBot="1" x14ac:dyDescent="0.3">
      <c r="A26" s="13"/>
      <c r="B26" s="307"/>
      <c r="C26" s="299"/>
      <c r="D26" s="243" t="str">
        <f>START!$C$23</f>
        <v>Dumbbell Curls</v>
      </c>
      <c r="E26" s="243">
        <v>12</v>
      </c>
      <c r="F26" s="52"/>
      <c r="G26" s="243">
        <v>12</v>
      </c>
      <c r="H26" s="52"/>
      <c r="I26" s="243">
        <v>12</v>
      </c>
      <c r="J26" s="52"/>
      <c r="K26" s="149" t="s">
        <v>21</v>
      </c>
      <c r="L26" s="52"/>
      <c r="M26" s="53"/>
      <c r="N26" s="53"/>
      <c r="O26" s="53"/>
      <c r="P26" s="53"/>
      <c r="Q26" s="293" t="s">
        <v>27</v>
      </c>
      <c r="R26" s="294"/>
      <c r="S26" s="294"/>
      <c r="T26" s="54" t="str">
        <f>IFERROR(E26+G26+I26+K26,"?")</f>
        <v>?</v>
      </c>
      <c r="U26" s="13"/>
      <c r="V26" s="1"/>
    </row>
    <row r="27" spans="1:22" ht="18.75" customHeight="1" x14ac:dyDescent="0.25">
      <c r="A27" s="13"/>
      <c r="B27" s="307"/>
      <c r="C27" s="290" t="s">
        <v>93</v>
      </c>
      <c r="D27" s="251" t="str">
        <f>START!$F$12</f>
        <v>Squat</v>
      </c>
      <c r="E27" s="251">
        <f>$G$5</f>
        <v>8</v>
      </c>
      <c r="F27" s="251">
        <f>MROUND($C$5*$H$5,$C$9)</f>
        <v>85</v>
      </c>
      <c r="G27" s="251">
        <f>$I$5</f>
        <v>8</v>
      </c>
      <c r="H27" s="251">
        <f>MROUND($C$5*$J$5,$C$9)</f>
        <v>90</v>
      </c>
      <c r="I27" s="151" t="str">
        <f>$K$5</f>
        <v>8+</v>
      </c>
      <c r="J27" s="251">
        <f>MROUND($C$5*$L$5,$C$9)</f>
        <v>95</v>
      </c>
      <c r="K27" s="48"/>
      <c r="L27" s="48"/>
      <c r="M27" s="48"/>
      <c r="N27" s="48"/>
      <c r="O27" s="48"/>
      <c r="P27" s="48"/>
      <c r="Q27" s="325" t="s">
        <v>11</v>
      </c>
      <c r="R27" s="326"/>
      <c r="S27" s="321" t="str">
        <f>IFERROR($J$27/VLOOKUP($I$27,Config!$C:$G,5,FALSE),"?")</f>
        <v>?</v>
      </c>
      <c r="T27" s="322"/>
      <c r="U27" s="13"/>
      <c r="V27" s="1"/>
    </row>
    <row r="28" spans="1:22" ht="18.75" customHeight="1" thickBot="1" x14ac:dyDescent="0.3">
      <c r="A28" s="13"/>
      <c r="B28" s="307"/>
      <c r="C28" s="291"/>
      <c r="D28" s="247" t="str">
        <f>START!$C$26</f>
        <v>Leg Press</v>
      </c>
      <c r="E28" s="247">
        <v>10</v>
      </c>
      <c r="F28" s="44"/>
      <c r="G28" s="247">
        <v>10</v>
      </c>
      <c r="H28" s="44"/>
      <c r="I28" s="148" t="s">
        <v>19</v>
      </c>
      <c r="J28" s="44"/>
      <c r="K28" s="43"/>
      <c r="L28" s="43"/>
      <c r="M28" s="43"/>
      <c r="N28" s="43"/>
      <c r="O28" s="43"/>
      <c r="P28" s="43"/>
      <c r="Q28" s="327"/>
      <c r="R28" s="328"/>
      <c r="S28" s="323"/>
      <c r="T28" s="324"/>
      <c r="U28" s="13"/>
      <c r="V28" s="1"/>
    </row>
    <row r="29" spans="1:22" ht="18.75" customHeight="1" x14ac:dyDescent="0.25">
      <c r="A29" s="13"/>
      <c r="B29" s="307"/>
      <c r="C29" s="291"/>
      <c r="D29" s="247" t="str">
        <f>START!$C$28</f>
        <v>Lying Leg Curls</v>
      </c>
      <c r="E29" s="247">
        <v>12</v>
      </c>
      <c r="F29" s="44"/>
      <c r="G29" s="247">
        <v>12</v>
      </c>
      <c r="H29" s="44"/>
      <c r="I29" s="247">
        <v>12</v>
      </c>
      <c r="J29" s="44"/>
      <c r="K29" s="148" t="s">
        <v>21</v>
      </c>
      <c r="L29" s="44"/>
      <c r="M29" s="43"/>
      <c r="N29" s="43"/>
      <c r="O29" s="43"/>
      <c r="P29" s="43"/>
      <c r="Q29" s="310" t="s">
        <v>28</v>
      </c>
      <c r="R29" s="311"/>
      <c r="S29" s="311"/>
      <c r="T29" s="117" t="str">
        <f>IFERROR(E27+G27+I27+E28+G28+I28,"?")</f>
        <v>?</v>
      </c>
      <c r="U29" s="13"/>
      <c r="V29" s="1"/>
    </row>
    <row r="30" spans="1:22" ht="18.75" customHeight="1" x14ac:dyDescent="0.25">
      <c r="A30" s="13"/>
      <c r="B30" s="307"/>
      <c r="C30" s="291"/>
      <c r="D30" s="247" t="str">
        <f>START!$C$30</f>
        <v>Standing Calve Raises</v>
      </c>
      <c r="E30" s="247">
        <v>12</v>
      </c>
      <c r="F30" s="44"/>
      <c r="G30" s="247">
        <v>12</v>
      </c>
      <c r="H30" s="44"/>
      <c r="I30" s="247">
        <v>12</v>
      </c>
      <c r="J30" s="44"/>
      <c r="K30" s="148" t="s">
        <v>21</v>
      </c>
      <c r="L30" s="44"/>
      <c r="M30" s="43"/>
      <c r="N30" s="43"/>
      <c r="O30" s="43"/>
      <c r="P30" s="43"/>
      <c r="Q30" s="310" t="s">
        <v>29</v>
      </c>
      <c r="R30" s="311"/>
      <c r="S30" s="311"/>
      <c r="T30" s="117" t="str">
        <f>IFERROR(E29+G29+I29+K29,"?")</f>
        <v>?</v>
      </c>
      <c r="U30" s="13"/>
      <c r="V30" s="1"/>
    </row>
    <row r="31" spans="1:22" ht="18.75" customHeight="1" thickBot="1" x14ac:dyDescent="0.3">
      <c r="A31" s="13"/>
      <c r="B31" s="307"/>
      <c r="C31" s="292"/>
      <c r="D31" s="249"/>
      <c r="E31" s="249"/>
      <c r="F31" s="249"/>
      <c r="G31" s="249"/>
      <c r="H31" s="249"/>
      <c r="I31" s="249"/>
      <c r="J31" s="249"/>
      <c r="K31" s="249"/>
      <c r="L31" s="249"/>
      <c r="M31" s="53"/>
      <c r="N31" s="53"/>
      <c r="O31" s="53"/>
      <c r="P31" s="53"/>
      <c r="Q31" s="312" t="s">
        <v>30</v>
      </c>
      <c r="R31" s="313"/>
      <c r="S31" s="313"/>
      <c r="T31" s="118" t="str">
        <f>IFERROR(E30+G30+I30+K30,"?")</f>
        <v>?</v>
      </c>
      <c r="U31" s="13"/>
      <c r="V31" s="1"/>
    </row>
    <row r="32" spans="1:22" ht="18.75" customHeight="1" x14ac:dyDescent="0.25">
      <c r="A32" s="13"/>
      <c r="B32" s="307"/>
      <c r="C32" s="345" t="s">
        <v>31</v>
      </c>
      <c r="D32" s="345"/>
      <c r="E32" s="345"/>
      <c r="F32" s="345"/>
      <c r="G32" s="345"/>
      <c r="H32" s="345"/>
      <c r="I32" s="345"/>
      <c r="J32" s="345"/>
      <c r="K32" s="345"/>
      <c r="L32" s="345"/>
      <c r="M32" s="345"/>
      <c r="N32" s="345"/>
      <c r="O32" s="345"/>
      <c r="P32" s="345"/>
      <c r="Q32" s="345"/>
      <c r="R32" s="345"/>
      <c r="S32" s="345"/>
      <c r="T32" s="346"/>
      <c r="U32" s="13"/>
      <c r="V32" s="1"/>
    </row>
    <row r="33" spans="1:22" ht="18.75" customHeight="1" thickBot="1" x14ac:dyDescent="0.3">
      <c r="A33" s="13"/>
      <c r="B33" s="307"/>
      <c r="C33" s="345"/>
      <c r="D33" s="345"/>
      <c r="E33" s="345"/>
      <c r="F33" s="345"/>
      <c r="G33" s="345"/>
      <c r="H33" s="345"/>
      <c r="I33" s="345"/>
      <c r="J33" s="345"/>
      <c r="K33" s="345"/>
      <c r="L33" s="345"/>
      <c r="M33" s="345"/>
      <c r="N33" s="345"/>
      <c r="O33" s="345"/>
      <c r="P33" s="345"/>
      <c r="Q33" s="345"/>
      <c r="R33" s="345"/>
      <c r="S33" s="345"/>
      <c r="T33" s="346"/>
      <c r="U33" s="13"/>
      <c r="V33" s="1"/>
    </row>
    <row r="34" spans="1:22" ht="18.75" customHeight="1" x14ac:dyDescent="0.25">
      <c r="A34" s="13"/>
      <c r="B34" s="367"/>
      <c r="C34" s="347" t="s">
        <v>32</v>
      </c>
      <c r="D34" s="253" t="str">
        <f>D17</f>
        <v>Seated OHP</v>
      </c>
      <c r="E34" s="253">
        <f>$G$5</f>
        <v>8</v>
      </c>
      <c r="F34" s="253">
        <f>MROUND($C$7*$H$5,$C$9)</f>
        <v>40</v>
      </c>
      <c r="G34" s="253">
        <f>$I$5</f>
        <v>8</v>
      </c>
      <c r="H34" s="253">
        <f>MROUND($C$7*$J$5,$C$9)</f>
        <v>45</v>
      </c>
      <c r="I34" s="151" t="str">
        <f>$K$5</f>
        <v>8+</v>
      </c>
      <c r="J34" s="253">
        <f>MROUND($C$7*$L$5,$C$9)</f>
        <v>50</v>
      </c>
      <c r="K34" s="48"/>
      <c r="L34" s="48"/>
      <c r="M34" s="48"/>
      <c r="N34" s="48"/>
      <c r="O34" s="48"/>
      <c r="P34" s="48"/>
      <c r="Q34" s="317" t="s">
        <v>11</v>
      </c>
      <c r="R34" s="318"/>
      <c r="S34" s="321" t="str">
        <f>IFERROR($J$34/VLOOKUP($I$34,Config!$C:$G,5,FALSE),"?")</f>
        <v>?</v>
      </c>
      <c r="T34" s="322"/>
      <c r="U34" s="13"/>
      <c r="V34" s="1"/>
    </row>
    <row r="35" spans="1:22" ht="18.75" customHeight="1" thickBot="1" x14ac:dyDescent="0.3">
      <c r="A35" s="13"/>
      <c r="B35" s="367"/>
      <c r="C35" s="363"/>
      <c r="D35" s="245" t="str">
        <f>START!$C$11</f>
        <v>Incline Bench Press</v>
      </c>
      <c r="E35" s="245">
        <f>$G$4</f>
        <v>10</v>
      </c>
      <c r="F35" s="245">
        <f>IF(D35="Bench Press",MROUND($C$4*$H$4,$C$9),MROUND($C$4*$H$4*85%,$C$9))</f>
        <v>55</v>
      </c>
      <c r="G35" s="245">
        <f>$I$4</f>
        <v>10</v>
      </c>
      <c r="H35" s="245">
        <f>IF(D35="Bench Press",MROUND($C$4*$J$4,$C$9),MROUND($C$4*$J$4*85%,$C$9))</f>
        <v>55</v>
      </c>
      <c r="I35" s="245">
        <f>$K$4</f>
        <v>10</v>
      </c>
      <c r="J35" s="245">
        <f>IF(D35="Bench Press",MROUND($C$4*$L$4,$C$9),MROUND($C$4*$L$4*85%,$C$9))</f>
        <v>55</v>
      </c>
      <c r="K35" s="43"/>
      <c r="L35" s="43"/>
      <c r="M35" s="43"/>
      <c r="N35" s="43"/>
      <c r="O35" s="43"/>
      <c r="P35" s="43"/>
      <c r="Q35" s="329"/>
      <c r="R35" s="330"/>
      <c r="S35" s="323"/>
      <c r="T35" s="324"/>
      <c r="U35" s="13"/>
      <c r="V35" s="1"/>
    </row>
    <row r="36" spans="1:22" ht="18.75" customHeight="1" x14ac:dyDescent="0.25">
      <c r="A36" s="13"/>
      <c r="B36" s="367"/>
      <c r="C36" s="363"/>
      <c r="D36" s="245" t="str">
        <f>START!$C$15</f>
        <v>Lateral Dumbbell Raise</v>
      </c>
      <c r="E36" s="245">
        <v>10</v>
      </c>
      <c r="F36" s="44"/>
      <c r="G36" s="245">
        <v>10</v>
      </c>
      <c r="H36" s="44"/>
      <c r="I36" s="245">
        <v>10</v>
      </c>
      <c r="J36" s="44"/>
      <c r="K36" s="148" t="s">
        <v>19</v>
      </c>
      <c r="L36" s="44"/>
      <c r="M36" s="43"/>
      <c r="N36" s="43"/>
      <c r="O36" s="43"/>
      <c r="P36" s="43"/>
      <c r="Q36" s="295" t="s">
        <v>18</v>
      </c>
      <c r="R36" s="296"/>
      <c r="S36" s="296"/>
      <c r="T36" s="256" t="str">
        <f>IFERROR(E35+G35+I35+K35+E37+G37+I37+K37,"?")</f>
        <v>?</v>
      </c>
      <c r="U36" s="13"/>
      <c r="V36" s="1"/>
    </row>
    <row r="37" spans="1:22" ht="18.75" customHeight="1" thickBot="1" x14ac:dyDescent="0.3">
      <c r="A37" s="13"/>
      <c r="B37" s="367"/>
      <c r="C37" s="363"/>
      <c r="D37" s="245" t="str">
        <f>START!$C$12</f>
        <v>Cable Crossovers</v>
      </c>
      <c r="E37" s="245">
        <v>12</v>
      </c>
      <c r="F37" s="44"/>
      <c r="G37" s="245">
        <v>12</v>
      </c>
      <c r="H37" s="44"/>
      <c r="I37" s="245">
        <v>12</v>
      </c>
      <c r="J37" s="44"/>
      <c r="K37" s="148" t="s">
        <v>21</v>
      </c>
      <c r="L37" s="44"/>
      <c r="M37" s="43"/>
      <c r="N37" s="43"/>
      <c r="O37" s="43"/>
      <c r="P37" s="43"/>
      <c r="Q37" s="295" t="s">
        <v>20</v>
      </c>
      <c r="R37" s="296"/>
      <c r="S37" s="296"/>
      <c r="T37" s="256" t="str">
        <f>IFERROR(E34+G34+I34+E36+G36+I36+K36,"?")</f>
        <v>?</v>
      </c>
      <c r="U37" s="13"/>
      <c r="V37" s="1"/>
    </row>
    <row r="38" spans="1:22" ht="18.75" customHeight="1" thickBot="1" x14ac:dyDescent="0.3">
      <c r="A38" s="13"/>
      <c r="B38" s="367"/>
      <c r="C38" s="364"/>
      <c r="D38" s="252" t="str">
        <f>START!$C$13</f>
        <v>Dips</v>
      </c>
      <c r="E38" s="252">
        <v>12</v>
      </c>
      <c r="F38" s="52"/>
      <c r="G38" s="252">
        <v>12</v>
      </c>
      <c r="H38" s="52"/>
      <c r="I38" s="252">
        <v>12</v>
      </c>
      <c r="J38" s="52"/>
      <c r="K38" s="149" t="s">
        <v>21</v>
      </c>
      <c r="L38" s="52"/>
      <c r="M38" s="53"/>
      <c r="N38" s="53"/>
      <c r="O38" s="53"/>
      <c r="P38" s="53"/>
      <c r="Q38" s="354" t="s">
        <v>22</v>
      </c>
      <c r="R38" s="355"/>
      <c r="S38" s="355"/>
      <c r="T38" s="115" t="str">
        <f>IFERROR(E38+G38+I38+K38,"?")</f>
        <v>?</v>
      </c>
      <c r="U38" s="13"/>
      <c r="V38" s="10"/>
    </row>
    <row r="39" spans="1:22" ht="18.75" customHeight="1" x14ac:dyDescent="0.25">
      <c r="A39" s="13"/>
      <c r="B39" s="367"/>
      <c r="C39" s="297" t="s">
        <v>191</v>
      </c>
      <c r="D39" s="137" t="str">
        <f>START!$F$11</f>
        <v>Deadlift</v>
      </c>
      <c r="E39" s="137">
        <f>$G$5</f>
        <v>8</v>
      </c>
      <c r="F39" s="137">
        <f>MROUND($C$6*$H$5,$C$9)</f>
        <v>90</v>
      </c>
      <c r="G39" s="137">
        <f>$I$5</f>
        <v>8</v>
      </c>
      <c r="H39" s="137">
        <f>MROUND($C$6*$J$5,$C$9)</f>
        <v>95</v>
      </c>
      <c r="I39" s="151" t="str">
        <f>$K$5</f>
        <v>8+</v>
      </c>
      <c r="J39" s="137">
        <f>MROUND($C$6*$L$5,$C$9)</f>
        <v>100</v>
      </c>
      <c r="K39" s="48"/>
      <c r="L39" s="48"/>
      <c r="M39" s="48"/>
      <c r="N39" s="48"/>
      <c r="O39" s="48"/>
      <c r="P39" s="48"/>
      <c r="Q39" s="331" t="s">
        <v>11</v>
      </c>
      <c r="R39" s="332"/>
      <c r="S39" s="321" t="str">
        <f>IFERROR($J$39/VLOOKUP($I$39,Config!$C:$G,5,FALSE),"?")</f>
        <v>?</v>
      </c>
      <c r="T39" s="322"/>
      <c r="U39" s="13"/>
      <c r="V39" s="1"/>
    </row>
    <row r="40" spans="1:22" ht="18.75" customHeight="1" thickBot="1" x14ac:dyDescent="0.3">
      <c r="A40" s="13"/>
      <c r="B40" s="367"/>
      <c r="C40" s="298"/>
      <c r="D40" s="250" t="str">
        <f>START!$C$24</f>
        <v>Barbell Shrugs</v>
      </c>
      <c r="E40" s="250">
        <v>8</v>
      </c>
      <c r="F40" s="44"/>
      <c r="G40" s="250">
        <v>8</v>
      </c>
      <c r="H40" s="44"/>
      <c r="I40" s="250">
        <v>8</v>
      </c>
      <c r="J40" s="44"/>
      <c r="K40" s="43"/>
      <c r="L40" s="43"/>
      <c r="M40" s="43"/>
      <c r="N40" s="43"/>
      <c r="O40" s="43"/>
      <c r="P40" s="43"/>
      <c r="Q40" s="333"/>
      <c r="R40" s="334"/>
      <c r="S40" s="323"/>
      <c r="T40" s="324"/>
      <c r="U40" s="13"/>
      <c r="V40" s="1"/>
    </row>
    <row r="41" spans="1:22" ht="18.75" customHeight="1" x14ac:dyDescent="0.25">
      <c r="A41" s="13"/>
      <c r="B41" s="367"/>
      <c r="C41" s="298"/>
      <c r="D41" s="250" t="str">
        <f>START!$C$18</f>
        <v>Pull-Ups</v>
      </c>
      <c r="E41" s="250">
        <v>10</v>
      </c>
      <c r="F41" s="44"/>
      <c r="G41" s="148" t="s">
        <v>19</v>
      </c>
      <c r="H41" s="44"/>
      <c r="I41" s="43"/>
      <c r="J41" s="43"/>
      <c r="K41" s="43"/>
      <c r="L41" s="43"/>
      <c r="M41" s="43"/>
      <c r="N41" s="43"/>
      <c r="O41" s="43"/>
      <c r="P41" s="43"/>
      <c r="Q41" s="316" t="s">
        <v>24</v>
      </c>
      <c r="R41" s="315"/>
      <c r="S41" s="315"/>
      <c r="T41" s="51" t="str">
        <f>IFERROR(+G42+E42+E41+G41,"?")</f>
        <v>?</v>
      </c>
      <c r="U41" s="13"/>
      <c r="V41" s="1"/>
    </row>
    <row r="42" spans="1:22" ht="18.75" customHeight="1" x14ac:dyDescent="0.25">
      <c r="A42" s="13"/>
      <c r="B42" s="367"/>
      <c r="C42" s="298"/>
      <c r="D42" s="250" t="str">
        <f>START!$C$20</f>
        <v>T-Bar Rows</v>
      </c>
      <c r="E42" s="250">
        <v>10</v>
      </c>
      <c r="F42" s="44"/>
      <c r="G42" s="148" t="s">
        <v>19</v>
      </c>
      <c r="H42" s="44"/>
      <c r="I42" s="43"/>
      <c r="J42" s="43"/>
      <c r="K42" s="43"/>
      <c r="L42" s="43"/>
      <c r="M42" s="43"/>
      <c r="N42" s="43"/>
      <c r="O42" s="43"/>
      <c r="P42" s="43"/>
      <c r="Q42" s="314" t="s">
        <v>26</v>
      </c>
      <c r="R42" s="315"/>
      <c r="S42" s="315"/>
      <c r="T42" s="51">
        <f>IFERROR(E40+G40+I40,"?")</f>
        <v>24</v>
      </c>
      <c r="U42" s="13"/>
      <c r="V42" s="1"/>
    </row>
    <row r="43" spans="1:22" ht="18.75" customHeight="1" thickBot="1" x14ac:dyDescent="0.3">
      <c r="A43" s="13"/>
      <c r="B43" s="367"/>
      <c r="C43" s="299"/>
      <c r="D43" s="243" t="str">
        <f>START!$C$22</f>
        <v>Preacher Curls</v>
      </c>
      <c r="E43" s="243">
        <v>12</v>
      </c>
      <c r="F43" s="52"/>
      <c r="G43" s="243">
        <v>12</v>
      </c>
      <c r="H43" s="52"/>
      <c r="I43" s="243">
        <v>12</v>
      </c>
      <c r="J43" s="52"/>
      <c r="K43" s="149" t="s">
        <v>21</v>
      </c>
      <c r="L43" s="52"/>
      <c r="M43" s="53"/>
      <c r="N43" s="53"/>
      <c r="O43" s="53"/>
      <c r="P43" s="53"/>
      <c r="Q43" s="293" t="s">
        <v>27</v>
      </c>
      <c r="R43" s="294"/>
      <c r="S43" s="294"/>
      <c r="T43" s="54" t="str">
        <f>IFERROR(E43+G43+I43+K43,"?")</f>
        <v>?</v>
      </c>
      <c r="U43" s="13"/>
      <c r="V43" s="1"/>
    </row>
    <row r="44" spans="1:22" ht="18.75" customHeight="1" x14ac:dyDescent="0.25">
      <c r="A44" s="13"/>
      <c r="B44" s="367"/>
      <c r="C44" s="290" t="s">
        <v>94</v>
      </c>
      <c r="D44" s="251" t="str">
        <f>D27</f>
        <v>Squat</v>
      </c>
      <c r="E44" s="251">
        <f>$G$4</f>
        <v>10</v>
      </c>
      <c r="F44" s="251">
        <f>MROUND($C$5*$H$4,$C$9)</f>
        <v>80</v>
      </c>
      <c r="G44" s="251">
        <f>$I$4</f>
        <v>10</v>
      </c>
      <c r="H44" s="251">
        <f>MROUND($C$5*$J$4,$C$9)</f>
        <v>80</v>
      </c>
      <c r="I44" s="251">
        <f>$K$4</f>
        <v>10</v>
      </c>
      <c r="J44" s="251">
        <f>MROUND($C$5*$L$4,$C$9)</f>
        <v>80</v>
      </c>
      <c r="K44" s="48"/>
      <c r="L44" s="48"/>
      <c r="M44" s="48"/>
      <c r="N44" s="48"/>
      <c r="O44" s="48"/>
      <c r="P44" s="48"/>
      <c r="Q44" s="336"/>
      <c r="R44" s="337"/>
      <c r="S44" s="337"/>
      <c r="T44" s="129"/>
      <c r="U44" s="13"/>
      <c r="V44" s="1"/>
    </row>
    <row r="45" spans="1:22" ht="18.75" customHeight="1" x14ac:dyDescent="0.25">
      <c r="A45" s="13"/>
      <c r="B45" s="367"/>
      <c r="C45" s="291"/>
      <c r="D45" s="247" t="str">
        <f>START!$C$29</f>
        <v>Stiff-Leg Deadlifts</v>
      </c>
      <c r="E45" s="247">
        <v>10</v>
      </c>
      <c r="F45" s="44"/>
      <c r="G45" s="247">
        <v>10</v>
      </c>
      <c r="H45" s="44"/>
      <c r="I45" s="148" t="s">
        <v>19</v>
      </c>
      <c r="J45" s="44"/>
      <c r="K45" s="43"/>
      <c r="L45" s="43"/>
      <c r="M45" s="43"/>
      <c r="N45" s="43"/>
      <c r="O45" s="43"/>
      <c r="P45" s="43"/>
      <c r="Q45" s="310" t="s">
        <v>28</v>
      </c>
      <c r="R45" s="311"/>
      <c r="S45" s="311"/>
      <c r="T45" s="117" t="str">
        <f>IFERROR(G46+I46+K46+E44+G44+I44+E46,"?")</f>
        <v>?</v>
      </c>
      <c r="U45" s="13"/>
      <c r="V45" s="1"/>
    </row>
    <row r="46" spans="1:22" ht="18.75" customHeight="1" x14ac:dyDescent="0.25">
      <c r="A46" s="13"/>
      <c r="B46" s="367"/>
      <c r="C46" s="291"/>
      <c r="D46" s="247" t="str">
        <f>START!$C$27</f>
        <v>Leg Extensions</v>
      </c>
      <c r="E46" s="247">
        <v>12</v>
      </c>
      <c r="F46" s="44"/>
      <c r="G46" s="247">
        <v>12</v>
      </c>
      <c r="H46" s="44"/>
      <c r="I46" s="247">
        <v>12</v>
      </c>
      <c r="J46" s="44"/>
      <c r="K46" s="148" t="s">
        <v>21</v>
      </c>
      <c r="L46" s="44"/>
      <c r="M46" s="43"/>
      <c r="N46" s="43"/>
      <c r="O46" s="43"/>
      <c r="P46" s="43"/>
      <c r="Q46" s="310" t="s">
        <v>29</v>
      </c>
      <c r="R46" s="311"/>
      <c r="S46" s="311"/>
      <c r="T46" s="117" t="str">
        <f>IFERROR(E47+G47+I47+K47+E45+G45+I45+K45,"?")</f>
        <v>?</v>
      </c>
      <c r="U46" s="13"/>
      <c r="V46" s="1"/>
    </row>
    <row r="47" spans="1:22" ht="18.75" customHeight="1" x14ac:dyDescent="0.25">
      <c r="A47" s="13"/>
      <c r="B47" s="367"/>
      <c r="C47" s="291"/>
      <c r="D47" s="247" t="str">
        <f>START!$C$28</f>
        <v>Lying Leg Curls</v>
      </c>
      <c r="E47" s="247">
        <v>12</v>
      </c>
      <c r="F47" s="44"/>
      <c r="G47" s="247">
        <v>12</v>
      </c>
      <c r="H47" s="44"/>
      <c r="I47" s="247">
        <v>12</v>
      </c>
      <c r="J47" s="45"/>
      <c r="K47" s="148" t="s">
        <v>21</v>
      </c>
      <c r="L47" s="45"/>
      <c r="M47" s="43"/>
      <c r="N47" s="43"/>
      <c r="O47" s="43"/>
      <c r="P47" s="43"/>
      <c r="Q47" s="310" t="s">
        <v>30</v>
      </c>
      <c r="R47" s="311"/>
      <c r="S47" s="311"/>
      <c r="T47" s="117" t="str">
        <f>IFERROR(E48+G48+I48+K48,"?")</f>
        <v>?</v>
      </c>
      <c r="U47" s="13"/>
      <c r="V47" s="1"/>
    </row>
    <row r="48" spans="1:22" ht="18.75" customHeight="1" thickBot="1" x14ac:dyDescent="0.3">
      <c r="A48" s="13"/>
      <c r="B48" s="367"/>
      <c r="C48" s="292"/>
      <c r="D48" s="249" t="str">
        <f>START!$C$30</f>
        <v>Standing Calve Raises</v>
      </c>
      <c r="E48" s="249">
        <v>12</v>
      </c>
      <c r="F48" s="55"/>
      <c r="G48" s="249">
        <v>12</v>
      </c>
      <c r="H48" s="55"/>
      <c r="I48" s="249">
        <v>12</v>
      </c>
      <c r="J48" s="55"/>
      <c r="K48" s="149" t="s">
        <v>21</v>
      </c>
      <c r="L48" s="55"/>
      <c r="M48" s="53"/>
      <c r="N48" s="53"/>
      <c r="O48" s="53"/>
      <c r="P48" s="53"/>
      <c r="Q48" s="248"/>
      <c r="R48" s="249"/>
      <c r="S48" s="249"/>
      <c r="T48" s="118"/>
      <c r="U48" s="13"/>
      <c r="V48" s="1"/>
    </row>
    <row r="49" spans="1:22" ht="18.75" customHeight="1" x14ac:dyDescent="0.25">
      <c r="A49" s="13"/>
      <c r="B49" s="367"/>
      <c r="C49" s="344" t="s">
        <v>31</v>
      </c>
      <c r="D49" s="345"/>
      <c r="E49" s="345"/>
      <c r="F49" s="345"/>
      <c r="G49" s="345"/>
      <c r="H49" s="345"/>
      <c r="I49" s="345"/>
      <c r="J49" s="345"/>
      <c r="K49" s="345"/>
      <c r="L49" s="345"/>
      <c r="M49" s="345"/>
      <c r="N49" s="345"/>
      <c r="O49" s="345"/>
      <c r="P49" s="345"/>
      <c r="Q49" s="345"/>
      <c r="R49" s="345"/>
      <c r="S49" s="345"/>
      <c r="T49" s="346"/>
      <c r="U49" s="13"/>
      <c r="V49" s="1"/>
    </row>
    <row r="50" spans="1:22" ht="18.75" customHeight="1" thickBot="1" x14ac:dyDescent="0.3">
      <c r="A50" s="13"/>
      <c r="B50" s="368"/>
      <c r="C50" s="341"/>
      <c r="D50" s="342"/>
      <c r="E50" s="342"/>
      <c r="F50" s="342"/>
      <c r="G50" s="342"/>
      <c r="H50" s="342"/>
      <c r="I50" s="342"/>
      <c r="J50" s="342"/>
      <c r="K50" s="342"/>
      <c r="L50" s="342"/>
      <c r="M50" s="342"/>
      <c r="N50" s="342"/>
      <c r="O50" s="342"/>
      <c r="P50" s="342"/>
      <c r="Q50" s="342"/>
      <c r="R50" s="342"/>
      <c r="S50" s="342"/>
      <c r="T50" s="343"/>
      <c r="U50" s="13"/>
      <c r="V50" s="1"/>
    </row>
    <row r="51" spans="1:22" ht="18.75" customHeight="1" thickBot="1" x14ac:dyDescent="0.35">
      <c r="A51" s="13"/>
      <c r="B51" s="56" t="s">
        <v>114</v>
      </c>
      <c r="C51" s="246" t="s">
        <v>15</v>
      </c>
      <c r="D51" s="246" t="s">
        <v>16</v>
      </c>
      <c r="E51" s="309" t="s">
        <v>0</v>
      </c>
      <c r="F51" s="309"/>
      <c r="G51" s="309" t="s">
        <v>1</v>
      </c>
      <c r="H51" s="309"/>
      <c r="I51" s="309" t="s">
        <v>2</v>
      </c>
      <c r="J51" s="309"/>
      <c r="K51" s="309" t="s">
        <v>3</v>
      </c>
      <c r="L51" s="309"/>
      <c r="M51" s="309" t="s">
        <v>4</v>
      </c>
      <c r="N51" s="309"/>
      <c r="O51" s="309" t="s">
        <v>5</v>
      </c>
      <c r="P51" s="309"/>
      <c r="Q51" s="309"/>
      <c r="R51" s="309"/>
      <c r="S51" s="309"/>
      <c r="T51" s="335"/>
      <c r="U51" s="13"/>
      <c r="V51" s="1"/>
    </row>
    <row r="52" spans="1:22" ht="18.75" customHeight="1" x14ac:dyDescent="0.25">
      <c r="A52" s="13"/>
      <c r="B52" s="306" t="s">
        <v>116</v>
      </c>
      <c r="C52" s="347" t="s">
        <v>92</v>
      </c>
      <c r="D52" s="253" t="str">
        <f t="shared" ref="D52:D57" si="1">D16</f>
        <v>Bench Press</v>
      </c>
      <c r="E52" s="253">
        <f>$G$7</f>
        <v>6</v>
      </c>
      <c r="F52" s="253">
        <f>MROUND($C$4*$H$7,$C$9)</f>
        <v>75</v>
      </c>
      <c r="G52" s="253">
        <f>$I$7</f>
        <v>6</v>
      </c>
      <c r="H52" s="253">
        <f>MROUND($C$4*$J$7,$C$9)</f>
        <v>75</v>
      </c>
      <c r="I52" s="253">
        <f>$K$7</f>
        <v>6</v>
      </c>
      <c r="J52" s="253">
        <f>MROUND($C$4*$L$7,$C$9)</f>
        <v>85</v>
      </c>
      <c r="K52" s="253">
        <f>$M$7</f>
        <v>6</v>
      </c>
      <c r="L52" s="253">
        <f>MROUND($C$4*$N$7,$C$9)</f>
        <v>85</v>
      </c>
      <c r="M52" s="48"/>
      <c r="N52" s="48"/>
      <c r="O52" s="48"/>
      <c r="P52" s="48"/>
      <c r="Q52" s="120"/>
      <c r="R52" s="121"/>
      <c r="S52" s="121"/>
      <c r="T52" s="122"/>
      <c r="U52" s="13"/>
      <c r="V52" s="1"/>
    </row>
    <row r="53" spans="1:22" ht="18.75" customHeight="1" x14ac:dyDescent="0.25">
      <c r="A53" s="13"/>
      <c r="B53" s="307"/>
      <c r="C53" s="348"/>
      <c r="D53" s="245" t="str">
        <f t="shared" si="1"/>
        <v>Seated OHP</v>
      </c>
      <c r="E53" s="245">
        <f>$G$8</f>
        <v>10</v>
      </c>
      <c r="F53" s="245">
        <f>MROUND($C$7*$H$8,$C$9)</f>
        <v>40</v>
      </c>
      <c r="G53" s="245">
        <f>$I$8</f>
        <v>10</v>
      </c>
      <c r="H53" s="245">
        <f>MROUND($C$7*$J$8,$C$9)</f>
        <v>40</v>
      </c>
      <c r="I53" s="245">
        <f>$K$8</f>
        <v>10</v>
      </c>
      <c r="J53" s="245">
        <f>MROUND($C$7*$L$8,$C$9)</f>
        <v>40</v>
      </c>
      <c r="K53" s="43"/>
      <c r="L53" s="43"/>
      <c r="M53" s="43"/>
      <c r="N53" s="43"/>
      <c r="O53" s="43"/>
      <c r="P53" s="43"/>
      <c r="Q53" s="123"/>
      <c r="R53" s="124"/>
      <c r="S53" s="124"/>
      <c r="T53" s="125"/>
      <c r="U53" s="13"/>
      <c r="V53" s="1"/>
    </row>
    <row r="54" spans="1:22" ht="18.75" customHeight="1" x14ac:dyDescent="0.25">
      <c r="A54" s="13"/>
      <c r="B54" s="307"/>
      <c r="C54" s="348"/>
      <c r="D54" s="245" t="str">
        <f t="shared" si="1"/>
        <v>Dumbbell Bench Press</v>
      </c>
      <c r="E54" s="245">
        <v>8</v>
      </c>
      <c r="F54" s="44"/>
      <c r="G54" s="245">
        <v>8</v>
      </c>
      <c r="H54" s="44"/>
      <c r="I54" s="245">
        <v>8</v>
      </c>
      <c r="J54" s="44"/>
      <c r="K54" s="245">
        <v>8</v>
      </c>
      <c r="L54" s="44"/>
      <c r="M54" s="43"/>
      <c r="N54" s="43"/>
      <c r="O54" s="43"/>
      <c r="P54" s="43"/>
      <c r="Q54" s="126"/>
      <c r="R54" s="127"/>
      <c r="S54" s="127"/>
      <c r="T54" s="256"/>
      <c r="U54" s="13"/>
      <c r="V54" s="1"/>
    </row>
    <row r="55" spans="1:22" ht="18.75" customHeight="1" x14ac:dyDescent="0.25">
      <c r="A55" s="13"/>
      <c r="B55" s="307"/>
      <c r="C55" s="348"/>
      <c r="D55" s="245" t="str">
        <f t="shared" si="1"/>
        <v>Lateral Cable Raise</v>
      </c>
      <c r="E55" s="245">
        <v>10</v>
      </c>
      <c r="F55" s="44"/>
      <c r="G55" s="245">
        <v>10</v>
      </c>
      <c r="H55" s="44"/>
      <c r="I55" s="148" t="s">
        <v>19</v>
      </c>
      <c r="J55" s="44"/>
      <c r="K55" s="43"/>
      <c r="L55" s="43"/>
      <c r="M55" s="43"/>
      <c r="N55" s="43"/>
      <c r="O55" s="43"/>
      <c r="P55" s="43"/>
      <c r="Q55" s="295" t="s">
        <v>18</v>
      </c>
      <c r="R55" s="296"/>
      <c r="S55" s="296"/>
      <c r="T55" s="256">
        <f>IFERROR(E52+G52+I52+E54+G54+I54+K54,"?")</f>
        <v>50</v>
      </c>
      <c r="U55" s="13"/>
      <c r="V55" s="1"/>
    </row>
    <row r="56" spans="1:22" ht="18.75" customHeight="1" x14ac:dyDescent="0.25">
      <c r="A56" s="13"/>
      <c r="B56" s="307"/>
      <c r="C56" s="348"/>
      <c r="D56" s="245" t="str">
        <f t="shared" si="1"/>
        <v>Cable Rear Lateral Raise</v>
      </c>
      <c r="E56" s="245">
        <v>12</v>
      </c>
      <c r="F56" s="45"/>
      <c r="G56" s="245">
        <v>12</v>
      </c>
      <c r="H56" s="45"/>
      <c r="I56" s="148" t="s">
        <v>21</v>
      </c>
      <c r="J56" s="45"/>
      <c r="K56" s="43"/>
      <c r="L56" s="43"/>
      <c r="M56" s="43"/>
      <c r="N56" s="43"/>
      <c r="O56" s="43"/>
      <c r="P56" s="43"/>
      <c r="Q56" s="295" t="s">
        <v>20</v>
      </c>
      <c r="R56" s="296"/>
      <c r="S56" s="296"/>
      <c r="T56" s="256" t="str">
        <f>IFERROR(E53+G53+I53+E55+G55+I55+E56+G56+I56,"?")</f>
        <v>?</v>
      </c>
      <c r="U56" s="13"/>
      <c r="V56" s="1"/>
    </row>
    <row r="57" spans="1:22" ht="18.75" customHeight="1" thickBot="1" x14ac:dyDescent="0.3">
      <c r="A57" s="13"/>
      <c r="B57" s="307"/>
      <c r="C57" s="349"/>
      <c r="D57" s="252" t="str">
        <f t="shared" si="1"/>
        <v>Cable Tricep Extensions</v>
      </c>
      <c r="E57" s="252">
        <v>12</v>
      </c>
      <c r="F57" s="55"/>
      <c r="G57" s="252">
        <v>12</v>
      </c>
      <c r="H57" s="55"/>
      <c r="I57" s="252">
        <v>12</v>
      </c>
      <c r="J57" s="55"/>
      <c r="K57" s="149" t="s">
        <v>21</v>
      </c>
      <c r="L57" s="55"/>
      <c r="M57" s="53"/>
      <c r="N57" s="53"/>
      <c r="O57" s="53"/>
      <c r="P57" s="53"/>
      <c r="Q57" s="354" t="s">
        <v>22</v>
      </c>
      <c r="R57" s="355"/>
      <c r="S57" s="355"/>
      <c r="T57" s="115" t="str">
        <f>IFERROR(E57+G57+I57+K57,"?")</f>
        <v>?</v>
      </c>
      <c r="U57" s="13"/>
      <c r="V57" s="1"/>
    </row>
    <row r="58" spans="1:22" ht="18.75" customHeight="1" x14ac:dyDescent="0.25">
      <c r="A58" s="13"/>
      <c r="B58" s="307"/>
      <c r="C58" s="297" t="s">
        <v>190</v>
      </c>
      <c r="D58" s="98" t="s">
        <v>23</v>
      </c>
      <c r="E58" s="137">
        <v>10</v>
      </c>
      <c r="F58" s="47"/>
      <c r="G58" s="137">
        <v>10</v>
      </c>
      <c r="H58" s="47"/>
      <c r="I58" s="137">
        <v>10</v>
      </c>
      <c r="J58" s="47"/>
      <c r="K58" s="48"/>
      <c r="L58" s="48"/>
      <c r="M58" s="48"/>
      <c r="N58" s="48"/>
      <c r="O58" s="48"/>
      <c r="P58" s="48"/>
      <c r="Q58" s="136"/>
      <c r="R58" s="137"/>
      <c r="S58" s="137"/>
      <c r="T58" s="49"/>
      <c r="U58" s="13"/>
      <c r="V58" s="1"/>
    </row>
    <row r="59" spans="1:22" ht="18.75" customHeight="1" x14ac:dyDescent="0.25">
      <c r="A59" s="13"/>
      <c r="B59" s="307"/>
      <c r="C59" s="298"/>
      <c r="D59" s="250" t="str">
        <f>START!$C$19</f>
        <v>Lat Pulldowns</v>
      </c>
      <c r="E59" s="250">
        <v>12</v>
      </c>
      <c r="F59" s="50"/>
      <c r="G59" s="250">
        <v>12</v>
      </c>
      <c r="H59" s="50"/>
      <c r="I59" s="250">
        <v>12</v>
      </c>
      <c r="J59" s="50"/>
      <c r="K59" s="148" t="s">
        <v>21</v>
      </c>
      <c r="L59" s="50"/>
      <c r="M59" s="43"/>
      <c r="N59" s="43"/>
      <c r="O59" s="43"/>
      <c r="P59" s="43"/>
      <c r="Q59" s="314" t="s">
        <v>24</v>
      </c>
      <c r="R59" s="315"/>
      <c r="S59" s="315"/>
      <c r="T59" s="51" t="str">
        <f>IFERROR(G59+I59+K59+E59+E60+G60+I60+K60,"?")</f>
        <v>?</v>
      </c>
      <c r="U59" s="13"/>
      <c r="V59" s="1"/>
    </row>
    <row r="60" spans="1:22" ht="18.75" customHeight="1" x14ac:dyDescent="0.25">
      <c r="A60" s="13"/>
      <c r="B60" s="307"/>
      <c r="C60" s="298"/>
      <c r="D60" s="250" t="str">
        <f>START!$C$21</f>
        <v>Machine Rows</v>
      </c>
      <c r="E60" s="250">
        <v>12</v>
      </c>
      <c r="F60" s="50"/>
      <c r="G60" s="250">
        <v>12</v>
      </c>
      <c r="H60" s="50"/>
      <c r="I60" s="250">
        <v>12</v>
      </c>
      <c r="J60" s="50"/>
      <c r="K60" s="148" t="s">
        <v>21</v>
      </c>
      <c r="L60" s="50"/>
      <c r="M60" s="43"/>
      <c r="N60" s="43"/>
      <c r="O60" s="43"/>
      <c r="P60" s="43"/>
      <c r="Q60" s="314" t="s">
        <v>25</v>
      </c>
      <c r="R60" s="315"/>
      <c r="S60" s="315"/>
      <c r="T60" s="51">
        <f>IFERROR(G58+I58+K58+E58,"?")</f>
        <v>30</v>
      </c>
      <c r="U60" s="13"/>
      <c r="V60" s="1"/>
    </row>
    <row r="61" spans="1:22" ht="18.75" customHeight="1" x14ac:dyDescent="0.25">
      <c r="A61" s="13"/>
      <c r="B61" s="307"/>
      <c r="C61" s="298"/>
      <c r="D61" s="250" t="str">
        <f>START!$C$25</f>
        <v>Dumbbell Shrugs</v>
      </c>
      <c r="E61" s="250">
        <v>12</v>
      </c>
      <c r="F61" s="50"/>
      <c r="G61" s="250">
        <v>12</v>
      </c>
      <c r="H61" s="50"/>
      <c r="I61" s="250">
        <v>12</v>
      </c>
      <c r="J61" s="50"/>
      <c r="K61" s="148" t="s">
        <v>21</v>
      </c>
      <c r="L61" s="50"/>
      <c r="M61" s="43"/>
      <c r="N61" s="43"/>
      <c r="O61" s="43"/>
      <c r="P61" s="43"/>
      <c r="Q61" s="314" t="s">
        <v>26</v>
      </c>
      <c r="R61" s="315"/>
      <c r="S61" s="315"/>
      <c r="T61" s="51" t="str">
        <f>IFERROR(E61+G61+I61+K61,"?")</f>
        <v>?</v>
      </c>
      <c r="U61" s="13"/>
      <c r="V61" s="1"/>
    </row>
    <row r="62" spans="1:22" ht="18.75" customHeight="1" thickBot="1" x14ac:dyDescent="0.3">
      <c r="A62" s="13"/>
      <c r="B62" s="307"/>
      <c r="C62" s="299"/>
      <c r="D62" s="243" t="str">
        <f>START!$C$23</f>
        <v>Dumbbell Curls</v>
      </c>
      <c r="E62" s="243">
        <v>12</v>
      </c>
      <c r="F62" s="52"/>
      <c r="G62" s="243">
        <v>12</v>
      </c>
      <c r="H62" s="52"/>
      <c r="I62" s="243">
        <v>12</v>
      </c>
      <c r="J62" s="52"/>
      <c r="K62" s="149" t="s">
        <v>21</v>
      </c>
      <c r="L62" s="52"/>
      <c r="M62" s="53"/>
      <c r="N62" s="53"/>
      <c r="O62" s="53"/>
      <c r="P62" s="53"/>
      <c r="Q62" s="293" t="s">
        <v>27</v>
      </c>
      <c r="R62" s="294"/>
      <c r="S62" s="294"/>
      <c r="T62" s="54" t="str">
        <f>IFERROR(E62+G62+I62+K62,"?")</f>
        <v>?</v>
      </c>
      <c r="U62" s="13"/>
      <c r="V62" s="1"/>
    </row>
    <row r="63" spans="1:22" ht="18.75" customHeight="1" x14ac:dyDescent="0.25">
      <c r="A63" s="13"/>
      <c r="B63" s="307"/>
      <c r="C63" s="290" t="s">
        <v>93</v>
      </c>
      <c r="D63" s="251" t="str">
        <f>D27</f>
        <v>Squat</v>
      </c>
      <c r="E63" s="251">
        <f>$G$7</f>
        <v>6</v>
      </c>
      <c r="F63" s="251">
        <f>MROUND($C$5*$H$7,$C$9)</f>
        <v>95</v>
      </c>
      <c r="G63" s="251">
        <f>$I$7</f>
        <v>6</v>
      </c>
      <c r="H63" s="251">
        <f>MROUND($C$5*$J$7,$C$9)</f>
        <v>95</v>
      </c>
      <c r="I63" s="251">
        <f>$K$7</f>
        <v>6</v>
      </c>
      <c r="J63" s="251">
        <f>MROUND($C$5*$L$7,$C$9)</f>
        <v>105</v>
      </c>
      <c r="K63" s="251">
        <f>$M$7</f>
        <v>6</v>
      </c>
      <c r="L63" s="251">
        <f>MROUND($C$5*$N$7,$C$9)</f>
        <v>105</v>
      </c>
      <c r="M63" s="48"/>
      <c r="N63" s="48"/>
      <c r="O63" s="48"/>
      <c r="P63" s="48"/>
      <c r="Q63" s="130"/>
      <c r="R63" s="131"/>
      <c r="S63" s="131"/>
      <c r="T63" s="132"/>
      <c r="U63" s="13"/>
      <c r="V63" s="1"/>
    </row>
    <row r="64" spans="1:22" ht="18.75" customHeight="1" x14ac:dyDescent="0.25">
      <c r="A64" s="13"/>
      <c r="B64" s="307"/>
      <c r="C64" s="392"/>
      <c r="D64" s="247" t="str">
        <f>START!$C$26</f>
        <v>Leg Press</v>
      </c>
      <c r="E64" s="247">
        <v>10</v>
      </c>
      <c r="F64" s="44"/>
      <c r="G64" s="247">
        <v>10</v>
      </c>
      <c r="H64" s="44"/>
      <c r="I64" s="148" t="s">
        <v>19</v>
      </c>
      <c r="J64" s="44"/>
      <c r="K64" s="43"/>
      <c r="L64" s="43"/>
      <c r="M64" s="43"/>
      <c r="N64" s="43"/>
      <c r="O64" s="43"/>
      <c r="P64" s="43"/>
      <c r="Q64" s="310" t="s">
        <v>28</v>
      </c>
      <c r="R64" s="311"/>
      <c r="S64" s="311"/>
      <c r="T64" s="117" t="str">
        <f>IFERROR(E63+G63+I63=K63+E64+G64+I64,"?")</f>
        <v>?</v>
      </c>
      <c r="U64" s="13"/>
      <c r="V64" s="1"/>
    </row>
    <row r="65" spans="1:22" ht="18.75" customHeight="1" x14ac:dyDescent="0.25">
      <c r="A65" s="13"/>
      <c r="B65" s="307"/>
      <c r="C65" s="392"/>
      <c r="D65" s="247" t="str">
        <f>START!$C$28</f>
        <v>Lying Leg Curls</v>
      </c>
      <c r="E65" s="247">
        <v>12</v>
      </c>
      <c r="F65" s="44"/>
      <c r="G65" s="247">
        <v>12</v>
      </c>
      <c r="H65" s="44"/>
      <c r="I65" s="247">
        <v>12</v>
      </c>
      <c r="J65" s="44"/>
      <c r="K65" s="148" t="s">
        <v>21</v>
      </c>
      <c r="L65" s="44"/>
      <c r="M65" s="43"/>
      <c r="N65" s="43"/>
      <c r="O65" s="43"/>
      <c r="P65" s="43"/>
      <c r="Q65" s="310" t="s">
        <v>29</v>
      </c>
      <c r="R65" s="311"/>
      <c r="S65" s="311"/>
      <c r="T65" s="117" t="str">
        <f>IFERROR(E65+G65+I65+K65,"?")</f>
        <v>?</v>
      </c>
      <c r="U65" s="13"/>
      <c r="V65" s="1"/>
    </row>
    <row r="66" spans="1:22" ht="18.75" customHeight="1" x14ac:dyDescent="0.25">
      <c r="A66" s="13"/>
      <c r="B66" s="307"/>
      <c r="C66" s="392"/>
      <c r="D66" s="247" t="str">
        <f>START!$C$30</f>
        <v>Standing Calve Raises</v>
      </c>
      <c r="E66" s="247">
        <v>12</v>
      </c>
      <c r="F66" s="44"/>
      <c r="G66" s="247">
        <v>12</v>
      </c>
      <c r="H66" s="44"/>
      <c r="I66" s="247">
        <v>12</v>
      </c>
      <c r="J66" s="44"/>
      <c r="K66" s="148" t="s">
        <v>21</v>
      </c>
      <c r="L66" s="44"/>
      <c r="M66" s="43"/>
      <c r="N66" s="43"/>
      <c r="O66" s="43"/>
      <c r="P66" s="43"/>
      <c r="Q66" s="310" t="s">
        <v>30</v>
      </c>
      <c r="R66" s="311"/>
      <c r="S66" s="311"/>
      <c r="T66" s="117" t="str">
        <f>IFERROR(E66+G66+I66+K66,"?")</f>
        <v>?</v>
      </c>
      <c r="U66" s="13"/>
      <c r="V66" s="1"/>
    </row>
    <row r="67" spans="1:22" ht="18.75" customHeight="1" thickBot="1" x14ac:dyDescent="0.3">
      <c r="A67" s="13"/>
      <c r="B67" s="307"/>
      <c r="C67" s="393"/>
      <c r="D67" s="249"/>
      <c r="E67" s="249"/>
      <c r="F67" s="249"/>
      <c r="G67" s="249"/>
      <c r="H67" s="249"/>
      <c r="I67" s="249"/>
      <c r="J67" s="249"/>
      <c r="K67" s="249"/>
      <c r="L67" s="249"/>
      <c r="M67" s="53"/>
      <c r="N67" s="53"/>
      <c r="O67" s="53"/>
      <c r="P67" s="53"/>
      <c r="Q67" s="312"/>
      <c r="R67" s="313"/>
      <c r="S67" s="313"/>
      <c r="T67" s="118"/>
      <c r="U67" s="13"/>
      <c r="V67" s="1"/>
    </row>
    <row r="68" spans="1:22" ht="18.75" customHeight="1" x14ac:dyDescent="0.25">
      <c r="A68" s="13"/>
      <c r="B68" s="307"/>
      <c r="C68" s="344" t="s">
        <v>31</v>
      </c>
      <c r="D68" s="345"/>
      <c r="E68" s="345"/>
      <c r="F68" s="345"/>
      <c r="G68" s="345"/>
      <c r="H68" s="345"/>
      <c r="I68" s="345"/>
      <c r="J68" s="345"/>
      <c r="K68" s="345"/>
      <c r="L68" s="345"/>
      <c r="M68" s="345"/>
      <c r="N68" s="345"/>
      <c r="O68" s="345"/>
      <c r="P68" s="345"/>
      <c r="Q68" s="345"/>
      <c r="R68" s="345"/>
      <c r="S68" s="345"/>
      <c r="T68" s="346"/>
      <c r="U68" s="13"/>
      <c r="V68" s="1"/>
    </row>
    <row r="69" spans="1:22" ht="18.75" customHeight="1" thickBot="1" x14ac:dyDescent="0.3">
      <c r="A69" s="13"/>
      <c r="B69" s="307"/>
      <c r="C69" s="341"/>
      <c r="D69" s="342"/>
      <c r="E69" s="342"/>
      <c r="F69" s="342"/>
      <c r="G69" s="342"/>
      <c r="H69" s="342"/>
      <c r="I69" s="342"/>
      <c r="J69" s="342"/>
      <c r="K69" s="342"/>
      <c r="L69" s="342"/>
      <c r="M69" s="342"/>
      <c r="N69" s="342"/>
      <c r="O69" s="342"/>
      <c r="P69" s="342"/>
      <c r="Q69" s="342"/>
      <c r="R69" s="342"/>
      <c r="S69" s="342"/>
      <c r="T69" s="343"/>
      <c r="U69" s="13"/>
      <c r="V69" s="1"/>
    </row>
    <row r="70" spans="1:22" ht="18.75" customHeight="1" x14ac:dyDescent="0.25">
      <c r="A70" s="13"/>
      <c r="B70" s="307"/>
      <c r="C70" s="347" t="s">
        <v>32</v>
      </c>
      <c r="D70" s="253" t="str">
        <f>D17</f>
        <v>Seated OHP</v>
      </c>
      <c r="E70" s="253">
        <f>$G$7</f>
        <v>6</v>
      </c>
      <c r="F70" s="253">
        <f>MROUND($C$7*$H$7,$C$9)</f>
        <v>50</v>
      </c>
      <c r="G70" s="253">
        <f>$I$7</f>
        <v>6</v>
      </c>
      <c r="H70" s="253">
        <f>MROUND($C$7*$J$7,$C$9)</f>
        <v>50</v>
      </c>
      <c r="I70" s="253">
        <f>$K$7</f>
        <v>6</v>
      </c>
      <c r="J70" s="253">
        <f>MROUND($C$7*$L$7,$C$9)</f>
        <v>50</v>
      </c>
      <c r="K70" s="253">
        <f>$M$7</f>
        <v>6</v>
      </c>
      <c r="L70" s="253">
        <f>MROUND($C$7*$N$7,$C$9)</f>
        <v>50</v>
      </c>
      <c r="M70" s="48"/>
      <c r="N70" s="48"/>
      <c r="O70" s="48"/>
      <c r="P70" s="48"/>
      <c r="Q70" s="350"/>
      <c r="R70" s="394"/>
      <c r="S70" s="394"/>
      <c r="T70" s="351"/>
      <c r="U70" s="13"/>
      <c r="V70" s="1"/>
    </row>
    <row r="71" spans="1:22" ht="18.75" customHeight="1" x14ac:dyDescent="0.25">
      <c r="A71" s="13"/>
      <c r="B71" s="307"/>
      <c r="C71" s="363"/>
      <c r="D71" s="245" t="str">
        <f>START!$C$11</f>
        <v>Incline Bench Press</v>
      </c>
      <c r="E71" s="245">
        <f>$G$4</f>
        <v>10</v>
      </c>
      <c r="F71" s="245">
        <f>IF(D35="Bench Press",MROUND($C$4*$H$6,$C$9),MROUND($C$4*$H$6*85%,$C$9))</f>
        <v>55</v>
      </c>
      <c r="G71" s="245">
        <f>$I$4</f>
        <v>10</v>
      </c>
      <c r="H71" s="245">
        <f>IF(D35="Bench Press",MROUND($C$4*$J$6,$C$9),MROUND($C$4*$J$6*85%,$C$9))</f>
        <v>55</v>
      </c>
      <c r="I71" s="245">
        <f>$K$4</f>
        <v>10</v>
      </c>
      <c r="J71" s="245">
        <f>IF(D35="Bench Press",MROUND($C$4*$L$6,$C$9),MROUND($C$4*$L$6*85%,$C$9))</f>
        <v>55</v>
      </c>
      <c r="K71" s="43"/>
      <c r="L71" s="43"/>
      <c r="M71" s="43"/>
      <c r="N71" s="43"/>
      <c r="O71" s="43"/>
      <c r="P71" s="43"/>
      <c r="Q71" s="395"/>
      <c r="R71" s="396"/>
      <c r="S71" s="396"/>
      <c r="T71" s="397"/>
      <c r="U71" s="13"/>
      <c r="V71" s="1"/>
    </row>
    <row r="72" spans="1:22" ht="18.75" customHeight="1" x14ac:dyDescent="0.25">
      <c r="A72" s="13"/>
      <c r="B72" s="307"/>
      <c r="C72" s="363"/>
      <c r="D72" s="245" t="str">
        <f>START!$C$15</f>
        <v>Lateral Dumbbell Raise</v>
      </c>
      <c r="E72" s="245">
        <v>10</v>
      </c>
      <c r="F72" s="44"/>
      <c r="G72" s="245">
        <v>10</v>
      </c>
      <c r="H72" s="44"/>
      <c r="I72" s="245">
        <v>10</v>
      </c>
      <c r="J72" s="44"/>
      <c r="K72" s="148" t="s">
        <v>19</v>
      </c>
      <c r="L72" s="44"/>
      <c r="M72" s="43"/>
      <c r="N72" s="43"/>
      <c r="O72" s="43"/>
      <c r="P72" s="43"/>
      <c r="Q72" s="295" t="s">
        <v>18</v>
      </c>
      <c r="R72" s="296"/>
      <c r="S72" s="296"/>
      <c r="T72" s="256" t="str">
        <f>IFERROR(E71+G71+I71+E73+G73+I73+K73,"?")</f>
        <v>?</v>
      </c>
      <c r="U72" s="13"/>
      <c r="V72" s="1"/>
    </row>
    <row r="73" spans="1:22" ht="18.75" customHeight="1" x14ac:dyDescent="0.25">
      <c r="A73" s="13"/>
      <c r="B73" s="307"/>
      <c r="C73" s="363"/>
      <c r="D73" s="245" t="str">
        <f>START!$C$12</f>
        <v>Cable Crossovers</v>
      </c>
      <c r="E73" s="245">
        <v>12</v>
      </c>
      <c r="F73" s="44"/>
      <c r="G73" s="245">
        <v>12</v>
      </c>
      <c r="H73" s="44"/>
      <c r="I73" s="245">
        <v>12</v>
      </c>
      <c r="J73" s="44"/>
      <c r="K73" s="148" t="s">
        <v>21</v>
      </c>
      <c r="L73" s="44"/>
      <c r="M73" s="43"/>
      <c r="N73" s="43"/>
      <c r="O73" s="43"/>
      <c r="P73" s="43"/>
      <c r="Q73" s="295" t="s">
        <v>20</v>
      </c>
      <c r="R73" s="296"/>
      <c r="S73" s="296"/>
      <c r="T73" s="256" t="str">
        <f>IFERROR(E70+G70+I70+E72+G72+I72+K72,"?")</f>
        <v>?</v>
      </c>
      <c r="U73" s="13"/>
      <c r="V73" s="1"/>
    </row>
    <row r="74" spans="1:22" ht="18.75" customHeight="1" thickBot="1" x14ac:dyDescent="0.3">
      <c r="A74" s="13"/>
      <c r="B74" s="307"/>
      <c r="C74" s="364"/>
      <c r="D74" s="252" t="str">
        <f>START!$C$13</f>
        <v>Dips</v>
      </c>
      <c r="E74" s="252">
        <v>12</v>
      </c>
      <c r="F74" s="52"/>
      <c r="G74" s="252">
        <v>12</v>
      </c>
      <c r="H74" s="52"/>
      <c r="I74" s="252">
        <v>12</v>
      </c>
      <c r="J74" s="52"/>
      <c r="K74" s="149" t="s">
        <v>21</v>
      </c>
      <c r="L74" s="52"/>
      <c r="M74" s="53"/>
      <c r="N74" s="53"/>
      <c r="O74" s="53"/>
      <c r="P74" s="53"/>
      <c r="Q74" s="354" t="s">
        <v>22</v>
      </c>
      <c r="R74" s="355"/>
      <c r="S74" s="355"/>
      <c r="T74" s="115" t="str">
        <f>IFERROR(E74+G74+I74+K74,"?")</f>
        <v>?</v>
      </c>
      <c r="U74" s="13"/>
      <c r="V74" s="1"/>
    </row>
    <row r="75" spans="1:22" ht="18.75" customHeight="1" x14ac:dyDescent="0.25">
      <c r="A75" s="13"/>
      <c r="B75" s="307"/>
      <c r="C75" s="297" t="s">
        <v>191</v>
      </c>
      <c r="D75" s="137" t="str">
        <f>START!$F$11</f>
        <v>Deadlift</v>
      </c>
      <c r="E75" s="137">
        <f>$G$7</f>
        <v>6</v>
      </c>
      <c r="F75" s="137">
        <f>MROUND($C$6*$H$7,$C$9)</f>
        <v>105</v>
      </c>
      <c r="G75" s="137">
        <f>$I$7</f>
        <v>6</v>
      </c>
      <c r="H75" s="137">
        <f>MROUND($C$6*$J$7,$C$9)</f>
        <v>105</v>
      </c>
      <c r="I75" s="137">
        <f>$K$7</f>
        <v>6</v>
      </c>
      <c r="J75" s="137">
        <f>MROUND($C$6*$L$7,$C$9)</f>
        <v>110</v>
      </c>
      <c r="K75" s="137">
        <f>$M$7</f>
        <v>6</v>
      </c>
      <c r="L75" s="137">
        <f>MROUND($C$6*$N$7,$C$9)</f>
        <v>110</v>
      </c>
      <c r="M75" s="48"/>
      <c r="N75" s="48"/>
      <c r="O75" s="48"/>
      <c r="P75" s="48"/>
      <c r="Q75" s="300"/>
      <c r="R75" s="301"/>
      <c r="S75" s="301"/>
      <c r="T75" s="302"/>
      <c r="U75" s="13"/>
      <c r="V75" s="1"/>
    </row>
    <row r="76" spans="1:22" ht="18.75" customHeight="1" x14ac:dyDescent="0.25">
      <c r="A76" s="13"/>
      <c r="B76" s="307"/>
      <c r="C76" s="298"/>
      <c r="D76" s="250" t="str">
        <f>START!$C$24</f>
        <v>Barbell Shrugs</v>
      </c>
      <c r="E76" s="250">
        <v>8</v>
      </c>
      <c r="F76" s="44"/>
      <c r="G76" s="250">
        <v>8</v>
      </c>
      <c r="H76" s="44"/>
      <c r="I76" s="250">
        <v>8</v>
      </c>
      <c r="J76" s="44"/>
      <c r="K76" s="43"/>
      <c r="L76" s="43"/>
      <c r="M76" s="43"/>
      <c r="N76" s="43"/>
      <c r="O76" s="43"/>
      <c r="P76" s="43"/>
      <c r="Q76" s="303"/>
      <c r="R76" s="304"/>
      <c r="S76" s="304"/>
      <c r="T76" s="305"/>
      <c r="U76" s="13"/>
      <c r="V76" s="1"/>
    </row>
    <row r="77" spans="1:22" ht="18.75" customHeight="1" x14ac:dyDescent="0.25">
      <c r="A77" s="13"/>
      <c r="B77" s="307"/>
      <c r="C77" s="298"/>
      <c r="D77" s="250" t="str">
        <f>START!$C$18</f>
        <v>Pull-Ups</v>
      </c>
      <c r="E77" s="250">
        <v>10</v>
      </c>
      <c r="F77" s="44"/>
      <c r="G77" s="148" t="s">
        <v>19</v>
      </c>
      <c r="H77" s="44"/>
      <c r="I77" s="43"/>
      <c r="J77" s="43"/>
      <c r="K77" s="43"/>
      <c r="L77" s="43"/>
      <c r="M77" s="43"/>
      <c r="N77" s="43"/>
      <c r="O77" s="43"/>
      <c r="P77" s="43"/>
      <c r="Q77" s="316" t="s">
        <v>24</v>
      </c>
      <c r="R77" s="315"/>
      <c r="S77" s="315"/>
      <c r="T77" s="51" t="str">
        <f>IFERROR(+G78+E78+E77+G77,"?")</f>
        <v>?</v>
      </c>
      <c r="U77" s="13"/>
      <c r="V77" s="1"/>
    </row>
    <row r="78" spans="1:22" ht="18.75" customHeight="1" x14ac:dyDescent="0.25">
      <c r="A78" s="13"/>
      <c r="B78" s="307"/>
      <c r="C78" s="298"/>
      <c r="D78" s="250" t="str">
        <f>START!$C$20</f>
        <v>T-Bar Rows</v>
      </c>
      <c r="E78" s="250">
        <v>10</v>
      </c>
      <c r="F78" s="44"/>
      <c r="G78" s="148" t="s">
        <v>19</v>
      </c>
      <c r="H78" s="44"/>
      <c r="I78" s="43"/>
      <c r="J78" s="43"/>
      <c r="K78" s="43"/>
      <c r="L78" s="43"/>
      <c r="M78" s="43"/>
      <c r="N78" s="43"/>
      <c r="O78" s="43"/>
      <c r="P78" s="43"/>
      <c r="Q78" s="314" t="s">
        <v>26</v>
      </c>
      <c r="R78" s="315"/>
      <c r="S78" s="315"/>
      <c r="T78" s="51">
        <f>IFERROR(E76+G76+I76,"?")</f>
        <v>24</v>
      </c>
      <c r="U78" s="13"/>
      <c r="V78" s="1"/>
    </row>
    <row r="79" spans="1:22" ht="18.75" customHeight="1" thickBot="1" x14ac:dyDescent="0.3">
      <c r="A79" s="13"/>
      <c r="B79" s="307"/>
      <c r="C79" s="299"/>
      <c r="D79" s="243" t="str">
        <f>START!$C$22</f>
        <v>Preacher Curls</v>
      </c>
      <c r="E79" s="243">
        <v>12</v>
      </c>
      <c r="F79" s="52"/>
      <c r="G79" s="243">
        <v>12</v>
      </c>
      <c r="H79" s="52"/>
      <c r="I79" s="243">
        <v>12</v>
      </c>
      <c r="J79" s="52"/>
      <c r="K79" s="149" t="s">
        <v>21</v>
      </c>
      <c r="L79" s="52"/>
      <c r="M79" s="53"/>
      <c r="N79" s="53"/>
      <c r="O79" s="53"/>
      <c r="P79" s="53"/>
      <c r="Q79" s="293" t="s">
        <v>27</v>
      </c>
      <c r="R79" s="294"/>
      <c r="S79" s="294"/>
      <c r="T79" s="54" t="str">
        <f>IFERROR(E79+G79+I79+K79,"?")</f>
        <v>?</v>
      </c>
      <c r="U79" s="13"/>
      <c r="V79" s="1"/>
    </row>
    <row r="80" spans="1:22" ht="18.75" customHeight="1" x14ac:dyDescent="0.25">
      <c r="A80" s="13"/>
      <c r="B80" s="307"/>
      <c r="C80" s="290" t="s">
        <v>94</v>
      </c>
      <c r="D80" s="251" t="str">
        <f>D27</f>
        <v>Squat</v>
      </c>
      <c r="E80" s="251">
        <f>$G$8</f>
        <v>10</v>
      </c>
      <c r="F80" s="251">
        <f>MROUND($C$5*$H$8,$C$9)</f>
        <v>80</v>
      </c>
      <c r="G80" s="251">
        <f>$I$8</f>
        <v>10</v>
      </c>
      <c r="H80" s="251">
        <f>MROUND($C$5*$J$8,$C$9)</f>
        <v>80</v>
      </c>
      <c r="I80" s="251">
        <f>$K$8</f>
        <v>10</v>
      </c>
      <c r="J80" s="251">
        <f>MROUND($C$5*$L$8,$C$9)</f>
        <v>80</v>
      </c>
      <c r="K80" s="9"/>
      <c r="L80" s="48"/>
      <c r="M80" s="48"/>
      <c r="N80" s="48"/>
      <c r="O80" s="48"/>
      <c r="P80" s="48"/>
      <c r="Q80" s="336"/>
      <c r="R80" s="337"/>
      <c r="S80" s="337"/>
      <c r="T80" s="129"/>
      <c r="U80" s="13"/>
      <c r="V80" s="1"/>
    </row>
    <row r="81" spans="1:22" ht="18.75" customHeight="1" x14ac:dyDescent="0.25">
      <c r="A81" s="13"/>
      <c r="B81" s="307"/>
      <c r="C81" s="291"/>
      <c r="D81" s="247" t="str">
        <f>START!$C$29</f>
        <v>Stiff-Leg Deadlifts</v>
      </c>
      <c r="E81" s="247">
        <v>10</v>
      </c>
      <c r="F81" s="44"/>
      <c r="G81" s="247">
        <v>10</v>
      </c>
      <c r="H81" s="44"/>
      <c r="I81" s="148" t="s">
        <v>19</v>
      </c>
      <c r="J81" s="44"/>
      <c r="K81" s="43"/>
      <c r="L81" s="43"/>
      <c r="M81" s="43"/>
      <c r="N81" s="43"/>
      <c r="O81" s="43"/>
      <c r="P81" s="43"/>
      <c r="Q81" s="310" t="s">
        <v>28</v>
      </c>
      <c r="R81" s="311"/>
      <c r="S81" s="311"/>
      <c r="T81" s="117" t="str">
        <f>IFERROR(G82+I82+K82+E80+G80+I80+E82,"?")</f>
        <v>?</v>
      </c>
      <c r="U81" s="13"/>
      <c r="V81" s="1"/>
    </row>
    <row r="82" spans="1:22" ht="18.75" customHeight="1" x14ac:dyDescent="0.25">
      <c r="A82" s="13"/>
      <c r="B82" s="307"/>
      <c r="C82" s="291"/>
      <c r="D82" s="247" t="str">
        <f>START!$C$27</f>
        <v>Leg Extensions</v>
      </c>
      <c r="E82" s="247">
        <v>12</v>
      </c>
      <c r="F82" s="44"/>
      <c r="G82" s="247">
        <v>12</v>
      </c>
      <c r="H82" s="44"/>
      <c r="I82" s="247">
        <v>12</v>
      </c>
      <c r="J82" s="44"/>
      <c r="K82" s="148" t="s">
        <v>21</v>
      </c>
      <c r="L82" s="44"/>
      <c r="M82" s="43"/>
      <c r="N82" s="43"/>
      <c r="O82" s="43"/>
      <c r="P82" s="43"/>
      <c r="Q82" s="310" t="s">
        <v>29</v>
      </c>
      <c r="R82" s="311"/>
      <c r="S82" s="311"/>
      <c r="T82" s="117" t="str">
        <f>IFERROR(E83+G83+I83+K83+E81+G81+I81+K81,"?")</f>
        <v>?</v>
      </c>
      <c r="U82" s="13"/>
      <c r="V82" s="1"/>
    </row>
    <row r="83" spans="1:22" ht="18.75" customHeight="1" x14ac:dyDescent="0.25">
      <c r="A83" s="13"/>
      <c r="B83" s="307"/>
      <c r="C83" s="291"/>
      <c r="D83" s="247" t="str">
        <f>START!$C$28</f>
        <v>Lying Leg Curls</v>
      </c>
      <c r="E83" s="247">
        <v>12</v>
      </c>
      <c r="F83" s="44"/>
      <c r="G83" s="247">
        <v>12</v>
      </c>
      <c r="H83" s="44"/>
      <c r="I83" s="247">
        <v>12</v>
      </c>
      <c r="J83" s="45"/>
      <c r="K83" s="148" t="s">
        <v>21</v>
      </c>
      <c r="L83" s="45"/>
      <c r="M83" s="43"/>
      <c r="N83" s="43"/>
      <c r="O83" s="43"/>
      <c r="P83" s="43"/>
      <c r="Q83" s="310" t="s">
        <v>30</v>
      </c>
      <c r="R83" s="311"/>
      <c r="S83" s="311"/>
      <c r="T83" s="117" t="str">
        <f>IFERROR(E84+G84+I84+K84,"?")</f>
        <v>?</v>
      </c>
      <c r="U83" s="13"/>
      <c r="V83" s="1"/>
    </row>
    <row r="84" spans="1:22" ht="18.75" customHeight="1" thickBot="1" x14ac:dyDescent="0.3">
      <c r="A84" s="13"/>
      <c r="B84" s="307"/>
      <c r="C84" s="292"/>
      <c r="D84" s="249" t="str">
        <f>START!$C$30</f>
        <v>Standing Calve Raises</v>
      </c>
      <c r="E84" s="249">
        <v>12</v>
      </c>
      <c r="F84" s="55"/>
      <c r="G84" s="249">
        <v>12</v>
      </c>
      <c r="H84" s="55"/>
      <c r="I84" s="249">
        <v>12</v>
      </c>
      <c r="J84" s="55"/>
      <c r="K84" s="149" t="s">
        <v>21</v>
      </c>
      <c r="L84" s="55"/>
      <c r="M84" s="53"/>
      <c r="N84" s="53"/>
      <c r="O84" s="53"/>
      <c r="P84" s="53"/>
      <c r="Q84" s="248"/>
      <c r="R84" s="249"/>
      <c r="S84" s="249"/>
      <c r="T84" s="118"/>
      <c r="U84" s="13"/>
      <c r="V84" s="1"/>
    </row>
    <row r="85" spans="1:22" ht="18.75" customHeight="1" x14ac:dyDescent="0.25">
      <c r="A85" s="13"/>
      <c r="B85" s="307"/>
      <c r="C85" s="338" t="s">
        <v>31</v>
      </c>
      <c r="D85" s="339"/>
      <c r="E85" s="339"/>
      <c r="F85" s="339"/>
      <c r="G85" s="339"/>
      <c r="H85" s="339"/>
      <c r="I85" s="339"/>
      <c r="J85" s="339"/>
      <c r="K85" s="339"/>
      <c r="L85" s="339"/>
      <c r="M85" s="339"/>
      <c r="N85" s="339"/>
      <c r="O85" s="339"/>
      <c r="P85" s="339"/>
      <c r="Q85" s="339"/>
      <c r="R85" s="339"/>
      <c r="S85" s="339"/>
      <c r="T85" s="340"/>
      <c r="U85" s="13"/>
      <c r="V85" s="1"/>
    </row>
    <row r="86" spans="1:22" ht="18.75" customHeight="1" thickBot="1" x14ac:dyDescent="0.3">
      <c r="A86" s="13"/>
      <c r="B86" s="308"/>
      <c r="C86" s="341"/>
      <c r="D86" s="342"/>
      <c r="E86" s="342"/>
      <c r="F86" s="342"/>
      <c r="G86" s="342"/>
      <c r="H86" s="342"/>
      <c r="I86" s="342"/>
      <c r="J86" s="342"/>
      <c r="K86" s="342"/>
      <c r="L86" s="342"/>
      <c r="M86" s="342"/>
      <c r="N86" s="342"/>
      <c r="O86" s="342"/>
      <c r="P86" s="342"/>
      <c r="Q86" s="342"/>
      <c r="R86" s="342"/>
      <c r="S86" s="342"/>
      <c r="T86" s="343"/>
      <c r="U86" s="13"/>
      <c r="V86" s="1"/>
    </row>
    <row r="87" spans="1:22" ht="18.75" customHeight="1" thickBot="1" x14ac:dyDescent="0.35">
      <c r="A87" s="13"/>
      <c r="B87" s="57" t="s">
        <v>114</v>
      </c>
      <c r="C87" s="246" t="s">
        <v>15</v>
      </c>
      <c r="D87" s="246" t="s">
        <v>16</v>
      </c>
      <c r="E87" s="309" t="s">
        <v>0</v>
      </c>
      <c r="F87" s="309"/>
      <c r="G87" s="309" t="s">
        <v>1</v>
      </c>
      <c r="H87" s="309"/>
      <c r="I87" s="309" t="s">
        <v>2</v>
      </c>
      <c r="J87" s="309"/>
      <c r="K87" s="309" t="s">
        <v>3</v>
      </c>
      <c r="L87" s="309"/>
      <c r="M87" s="309" t="s">
        <v>4</v>
      </c>
      <c r="N87" s="309"/>
      <c r="O87" s="309" t="s">
        <v>5</v>
      </c>
      <c r="P87" s="309"/>
      <c r="Q87" s="309"/>
      <c r="R87" s="309"/>
      <c r="S87" s="309"/>
      <c r="T87" s="335"/>
      <c r="U87" s="13"/>
      <c r="V87" s="1"/>
    </row>
    <row r="88" spans="1:22" ht="18.75" customHeight="1" x14ac:dyDescent="0.25">
      <c r="A88" s="13"/>
      <c r="B88" s="306" t="s">
        <v>117</v>
      </c>
      <c r="C88" s="347" t="s">
        <v>92</v>
      </c>
      <c r="D88" s="253" t="str">
        <f>D16</f>
        <v>Bench Press</v>
      </c>
      <c r="E88" s="253">
        <f>$G$9</f>
        <v>4</v>
      </c>
      <c r="F88" s="253">
        <f>MROUND($C$4*$H$9,$C$9)</f>
        <v>90</v>
      </c>
      <c r="G88" s="253">
        <f>$I$9</f>
        <v>4</v>
      </c>
      <c r="H88" s="253">
        <f>MROUND($C$4*$J$9,$C$9)</f>
        <v>90</v>
      </c>
      <c r="I88" s="253">
        <f>$K$9</f>
        <v>4</v>
      </c>
      <c r="J88" s="253">
        <f>MROUND($C$4*$L$9,$C$9)</f>
        <v>90</v>
      </c>
      <c r="K88" s="253">
        <f>$M$9</f>
        <v>4</v>
      </c>
      <c r="L88" s="253">
        <f>MROUND($C$4*$N$9,$C$9)</f>
        <v>90</v>
      </c>
      <c r="M88" s="253">
        <f>$O$9</f>
        <v>4</v>
      </c>
      <c r="N88" s="253">
        <f>MROUND($C$4*$P$9,$C$9)</f>
        <v>90</v>
      </c>
      <c r="O88" s="48"/>
      <c r="P88" s="48"/>
      <c r="Q88" s="120"/>
      <c r="R88" s="121"/>
      <c r="S88" s="121"/>
      <c r="T88" s="122"/>
      <c r="U88" s="13"/>
      <c r="V88" s="1"/>
    </row>
    <row r="89" spans="1:22" ht="18.75" customHeight="1" x14ac:dyDescent="0.25">
      <c r="A89" s="13"/>
      <c r="B89" s="307"/>
      <c r="C89" s="348"/>
      <c r="D89" s="245" t="str">
        <f>D17</f>
        <v>Seated OHP</v>
      </c>
      <c r="E89" s="245">
        <f>$G$10</f>
        <v>10</v>
      </c>
      <c r="F89" s="245">
        <f>MROUND($C$7*$H$10,$C$9)</f>
        <v>40</v>
      </c>
      <c r="G89" s="245">
        <f>$I$10</f>
        <v>10</v>
      </c>
      <c r="H89" s="245">
        <f>MROUND($C$7*$J$10,$C$9)</f>
        <v>40</v>
      </c>
      <c r="I89" s="245">
        <f>$K$10</f>
        <v>10</v>
      </c>
      <c r="J89" s="245">
        <f>MROUND($C$7*$L$10,$C$9)</f>
        <v>40</v>
      </c>
      <c r="K89" s="43"/>
      <c r="L89" s="43"/>
      <c r="M89" s="43"/>
      <c r="N89" s="43"/>
      <c r="O89" s="43"/>
      <c r="P89" s="43"/>
      <c r="Q89" s="123"/>
      <c r="R89" s="124"/>
      <c r="S89" s="124"/>
      <c r="T89" s="125"/>
      <c r="U89" s="13"/>
      <c r="V89" s="1"/>
    </row>
    <row r="90" spans="1:22" ht="18.75" customHeight="1" x14ac:dyDescent="0.25">
      <c r="A90" s="13"/>
      <c r="B90" s="307"/>
      <c r="C90" s="348"/>
      <c r="D90" s="245" t="str">
        <f>D54</f>
        <v>Dumbbell Bench Press</v>
      </c>
      <c r="E90" s="245">
        <v>8</v>
      </c>
      <c r="F90" s="44"/>
      <c r="G90" s="245">
        <v>8</v>
      </c>
      <c r="H90" s="44"/>
      <c r="I90" s="245">
        <v>8</v>
      </c>
      <c r="J90" s="44"/>
      <c r="K90" s="245">
        <v>8</v>
      </c>
      <c r="L90" s="44"/>
      <c r="M90" s="43"/>
      <c r="N90" s="43"/>
      <c r="O90" s="43"/>
      <c r="P90" s="43"/>
      <c r="Q90" s="295"/>
      <c r="R90" s="296"/>
      <c r="S90" s="296"/>
      <c r="T90" s="398"/>
      <c r="U90" s="13"/>
      <c r="V90" s="1"/>
    </row>
    <row r="91" spans="1:22" ht="18.75" customHeight="1" x14ac:dyDescent="0.25">
      <c r="A91" s="13"/>
      <c r="B91" s="307"/>
      <c r="C91" s="348"/>
      <c r="D91" s="245" t="str">
        <f>D55</f>
        <v>Lateral Cable Raise</v>
      </c>
      <c r="E91" s="245">
        <v>10</v>
      </c>
      <c r="F91" s="44"/>
      <c r="G91" s="245">
        <v>10</v>
      </c>
      <c r="H91" s="44"/>
      <c r="I91" s="148" t="s">
        <v>19</v>
      </c>
      <c r="J91" s="44"/>
      <c r="K91" s="43"/>
      <c r="L91" s="43"/>
      <c r="M91" s="43"/>
      <c r="N91" s="43"/>
      <c r="O91" s="43"/>
      <c r="P91" s="43"/>
      <c r="Q91" s="295" t="s">
        <v>18</v>
      </c>
      <c r="R91" s="296"/>
      <c r="S91" s="296"/>
      <c r="T91" s="256">
        <f>IFERROR(E88+G88+I88+E90+G90+I90+K90,"?")</f>
        <v>44</v>
      </c>
      <c r="U91" s="13"/>
      <c r="V91" s="1"/>
    </row>
    <row r="92" spans="1:22" ht="18.75" customHeight="1" x14ac:dyDescent="0.25">
      <c r="A92" s="13"/>
      <c r="B92" s="307"/>
      <c r="C92" s="348"/>
      <c r="D92" s="245" t="str">
        <f>D56</f>
        <v>Cable Rear Lateral Raise</v>
      </c>
      <c r="E92" s="245">
        <v>12</v>
      </c>
      <c r="F92" s="45"/>
      <c r="G92" s="245">
        <v>12</v>
      </c>
      <c r="H92" s="45"/>
      <c r="I92" s="148" t="s">
        <v>21</v>
      </c>
      <c r="J92" s="45"/>
      <c r="K92" s="43"/>
      <c r="L92" s="43"/>
      <c r="M92" s="43"/>
      <c r="N92" s="43"/>
      <c r="O92" s="43"/>
      <c r="P92" s="43"/>
      <c r="Q92" s="295" t="s">
        <v>20</v>
      </c>
      <c r="R92" s="296"/>
      <c r="S92" s="296"/>
      <c r="T92" s="256" t="str">
        <f>IFERROR(E89+G89+I89+E91+G91+I91+E92+G92+I92,"?")</f>
        <v>?</v>
      </c>
      <c r="U92" s="13"/>
      <c r="V92" s="1"/>
    </row>
    <row r="93" spans="1:22" ht="18.75" customHeight="1" thickBot="1" x14ac:dyDescent="0.3">
      <c r="A93" s="13"/>
      <c r="B93" s="307"/>
      <c r="C93" s="349"/>
      <c r="D93" s="252" t="str">
        <f t="shared" ref="D93" si="2">D57</f>
        <v>Cable Tricep Extensions</v>
      </c>
      <c r="E93" s="252">
        <v>12</v>
      </c>
      <c r="F93" s="55"/>
      <c r="G93" s="252">
        <v>12</v>
      </c>
      <c r="H93" s="55"/>
      <c r="I93" s="252">
        <v>12</v>
      </c>
      <c r="J93" s="55"/>
      <c r="K93" s="149" t="s">
        <v>21</v>
      </c>
      <c r="L93" s="55"/>
      <c r="M93" s="53"/>
      <c r="N93" s="53"/>
      <c r="O93" s="53"/>
      <c r="P93" s="53"/>
      <c r="Q93" s="354" t="s">
        <v>22</v>
      </c>
      <c r="R93" s="355"/>
      <c r="S93" s="355"/>
      <c r="T93" s="115" t="str">
        <f>IFERROR(E93+G93+I93+K93,"?")</f>
        <v>?</v>
      </c>
      <c r="U93" s="13"/>
      <c r="V93" s="1"/>
    </row>
    <row r="94" spans="1:22" ht="18.75" customHeight="1" x14ac:dyDescent="0.25">
      <c r="A94" s="13"/>
      <c r="B94" s="307"/>
      <c r="C94" s="297" t="s">
        <v>190</v>
      </c>
      <c r="D94" s="98" t="s">
        <v>23</v>
      </c>
      <c r="E94" s="137">
        <v>10</v>
      </c>
      <c r="F94" s="47"/>
      <c r="G94" s="137">
        <v>10</v>
      </c>
      <c r="H94" s="47"/>
      <c r="I94" s="137">
        <v>10</v>
      </c>
      <c r="J94" s="47"/>
      <c r="K94" s="48"/>
      <c r="L94" s="48"/>
      <c r="M94" s="48"/>
      <c r="N94" s="48"/>
      <c r="O94" s="48"/>
      <c r="P94" s="48"/>
      <c r="Q94" s="136"/>
      <c r="R94" s="137"/>
      <c r="S94" s="137"/>
      <c r="T94" s="49"/>
      <c r="U94" s="13"/>
      <c r="V94" s="1"/>
    </row>
    <row r="95" spans="1:22" ht="18.75" customHeight="1" x14ac:dyDescent="0.25">
      <c r="A95" s="13"/>
      <c r="B95" s="307"/>
      <c r="C95" s="298"/>
      <c r="D95" s="250" t="str">
        <f>START!$C$19</f>
        <v>Lat Pulldowns</v>
      </c>
      <c r="E95" s="250">
        <v>12</v>
      </c>
      <c r="F95" s="50"/>
      <c r="G95" s="250">
        <v>12</v>
      </c>
      <c r="H95" s="50"/>
      <c r="I95" s="250">
        <v>12</v>
      </c>
      <c r="J95" s="50"/>
      <c r="K95" s="148" t="s">
        <v>21</v>
      </c>
      <c r="L95" s="50"/>
      <c r="M95" s="43"/>
      <c r="N95" s="43"/>
      <c r="O95" s="43"/>
      <c r="P95" s="43"/>
      <c r="Q95" s="314" t="s">
        <v>24</v>
      </c>
      <c r="R95" s="315"/>
      <c r="S95" s="315"/>
      <c r="T95" s="51" t="str">
        <f>IFERROR(G95+I95+K95+E95+E96+G96+I96+K96,"?")</f>
        <v>?</v>
      </c>
      <c r="U95" s="13"/>
      <c r="V95" s="1"/>
    </row>
    <row r="96" spans="1:22" ht="18.75" customHeight="1" x14ac:dyDescent="0.25">
      <c r="A96" s="13"/>
      <c r="B96" s="307"/>
      <c r="C96" s="298"/>
      <c r="D96" s="250" t="str">
        <f>START!$C$21</f>
        <v>Machine Rows</v>
      </c>
      <c r="E96" s="250">
        <v>12</v>
      </c>
      <c r="F96" s="50"/>
      <c r="G96" s="250">
        <v>12</v>
      </c>
      <c r="H96" s="50"/>
      <c r="I96" s="250">
        <v>12</v>
      </c>
      <c r="J96" s="50"/>
      <c r="K96" s="148" t="s">
        <v>21</v>
      </c>
      <c r="L96" s="50"/>
      <c r="M96" s="43"/>
      <c r="N96" s="43"/>
      <c r="O96" s="43"/>
      <c r="P96" s="43"/>
      <c r="Q96" s="314" t="s">
        <v>25</v>
      </c>
      <c r="R96" s="315"/>
      <c r="S96" s="315"/>
      <c r="T96" s="51">
        <f>IFERROR(G94+I94+K94+E94,"?")</f>
        <v>30</v>
      </c>
      <c r="U96" s="13"/>
      <c r="V96" s="1"/>
    </row>
    <row r="97" spans="1:22" ht="18.75" customHeight="1" x14ac:dyDescent="0.25">
      <c r="A97" s="13"/>
      <c r="B97" s="307"/>
      <c r="C97" s="298"/>
      <c r="D97" s="250" t="str">
        <f>START!$C$25</f>
        <v>Dumbbell Shrugs</v>
      </c>
      <c r="E97" s="250">
        <v>12</v>
      </c>
      <c r="F97" s="50"/>
      <c r="G97" s="250">
        <v>12</v>
      </c>
      <c r="H97" s="50"/>
      <c r="I97" s="250">
        <v>12</v>
      </c>
      <c r="J97" s="50"/>
      <c r="K97" s="148" t="s">
        <v>21</v>
      </c>
      <c r="L97" s="50"/>
      <c r="M97" s="43"/>
      <c r="N97" s="43"/>
      <c r="O97" s="43"/>
      <c r="P97" s="43"/>
      <c r="Q97" s="314" t="s">
        <v>26</v>
      </c>
      <c r="R97" s="315"/>
      <c r="S97" s="315"/>
      <c r="T97" s="51" t="str">
        <f>IFERROR(E97+G97+I97+K97,"?")</f>
        <v>?</v>
      </c>
      <c r="U97" s="13"/>
      <c r="V97" s="1"/>
    </row>
    <row r="98" spans="1:22" ht="18.75" customHeight="1" thickBot="1" x14ac:dyDescent="0.3">
      <c r="A98" s="13"/>
      <c r="B98" s="307"/>
      <c r="C98" s="299"/>
      <c r="D98" s="243" t="str">
        <f>START!$C$23</f>
        <v>Dumbbell Curls</v>
      </c>
      <c r="E98" s="243">
        <v>12</v>
      </c>
      <c r="F98" s="52"/>
      <c r="G98" s="243">
        <v>12</v>
      </c>
      <c r="H98" s="52"/>
      <c r="I98" s="243">
        <v>12</v>
      </c>
      <c r="J98" s="52"/>
      <c r="K98" s="149" t="s">
        <v>21</v>
      </c>
      <c r="L98" s="52"/>
      <c r="M98" s="53"/>
      <c r="N98" s="53"/>
      <c r="O98" s="53"/>
      <c r="P98" s="53"/>
      <c r="Q98" s="293" t="s">
        <v>27</v>
      </c>
      <c r="R98" s="294"/>
      <c r="S98" s="294"/>
      <c r="T98" s="54" t="str">
        <f>IFERROR(E98+G98+I98+K98,"?")</f>
        <v>?</v>
      </c>
      <c r="U98" s="13"/>
      <c r="V98" s="1"/>
    </row>
    <row r="99" spans="1:22" ht="18.75" customHeight="1" x14ac:dyDescent="0.25">
      <c r="A99" s="13"/>
      <c r="B99" s="307"/>
      <c r="C99" s="290" t="s">
        <v>93</v>
      </c>
      <c r="D99" s="251" t="str">
        <f>D27</f>
        <v>Squat</v>
      </c>
      <c r="E99" s="251">
        <f>$G$9</f>
        <v>4</v>
      </c>
      <c r="F99" s="251">
        <f>MROUND($C$5*$H$9,$C$9)</f>
        <v>110</v>
      </c>
      <c r="G99" s="251">
        <f>$I$9</f>
        <v>4</v>
      </c>
      <c r="H99" s="251">
        <f>MROUND($C$5*$J$9,$C$9)</f>
        <v>110</v>
      </c>
      <c r="I99" s="251">
        <f>$K$9</f>
        <v>4</v>
      </c>
      <c r="J99" s="251">
        <f>MROUND($C$5*$L$9,$C$9)</f>
        <v>110</v>
      </c>
      <c r="K99" s="251">
        <f>$M$9</f>
        <v>4</v>
      </c>
      <c r="L99" s="251">
        <f>MROUND($C$5*$N$9,$C$9)</f>
        <v>110</v>
      </c>
      <c r="M99" s="251">
        <f>$O$9</f>
        <v>4</v>
      </c>
      <c r="N99" s="251">
        <f>MROUND($C$5*$P$9,$C$9)</f>
        <v>110</v>
      </c>
      <c r="O99" s="48"/>
      <c r="P99" s="48"/>
      <c r="Q99" s="130"/>
      <c r="R99" s="131"/>
      <c r="S99" s="131"/>
      <c r="T99" s="132"/>
      <c r="U99" s="13"/>
      <c r="V99" s="1"/>
    </row>
    <row r="100" spans="1:22" ht="18.75" customHeight="1" x14ac:dyDescent="0.25">
      <c r="A100" s="13"/>
      <c r="B100" s="307"/>
      <c r="C100" s="291"/>
      <c r="D100" s="247" t="str">
        <f>START!$C$26</f>
        <v>Leg Press</v>
      </c>
      <c r="E100" s="247">
        <v>10</v>
      </c>
      <c r="F100" s="44"/>
      <c r="G100" s="247">
        <v>10</v>
      </c>
      <c r="H100" s="44"/>
      <c r="I100" s="148" t="s">
        <v>19</v>
      </c>
      <c r="J100" s="44"/>
      <c r="K100" s="43"/>
      <c r="L100" s="43"/>
      <c r="M100" s="43"/>
      <c r="N100" s="43"/>
      <c r="O100" s="43"/>
      <c r="P100" s="43"/>
      <c r="Q100" s="179"/>
      <c r="R100" s="180"/>
      <c r="S100" s="180"/>
      <c r="T100" s="181"/>
      <c r="U100" s="13"/>
      <c r="V100" s="1"/>
    </row>
    <row r="101" spans="1:22" ht="18.75" customHeight="1" x14ac:dyDescent="0.25">
      <c r="A101" s="13"/>
      <c r="B101" s="307"/>
      <c r="C101" s="291"/>
      <c r="D101" s="247" t="str">
        <f>START!$C$28</f>
        <v>Lying Leg Curls</v>
      </c>
      <c r="E101" s="247">
        <v>12</v>
      </c>
      <c r="F101" s="44"/>
      <c r="G101" s="247">
        <v>12</v>
      </c>
      <c r="H101" s="44"/>
      <c r="I101" s="247">
        <v>12</v>
      </c>
      <c r="J101" s="44"/>
      <c r="K101" s="148" t="s">
        <v>21</v>
      </c>
      <c r="L101" s="44"/>
      <c r="M101" s="43"/>
      <c r="N101" s="43"/>
      <c r="O101" s="43"/>
      <c r="P101" s="43"/>
      <c r="Q101" s="310" t="s">
        <v>28</v>
      </c>
      <c r="R101" s="311"/>
      <c r="S101" s="311"/>
      <c r="T101" s="117" t="str">
        <f>IFERROR(E99+G99+I99+E100+G100+I100,"?")</f>
        <v>?</v>
      </c>
      <c r="U101" s="13"/>
      <c r="V101" s="1"/>
    </row>
    <row r="102" spans="1:22" ht="18.75" customHeight="1" x14ac:dyDescent="0.25">
      <c r="A102" s="13"/>
      <c r="B102" s="307"/>
      <c r="C102" s="291"/>
      <c r="D102" s="247" t="str">
        <f>START!$C$30</f>
        <v>Standing Calve Raises</v>
      </c>
      <c r="E102" s="247">
        <v>12</v>
      </c>
      <c r="F102" s="44"/>
      <c r="G102" s="247">
        <v>12</v>
      </c>
      <c r="H102" s="44"/>
      <c r="I102" s="247">
        <v>12</v>
      </c>
      <c r="J102" s="44"/>
      <c r="K102" s="148" t="s">
        <v>21</v>
      </c>
      <c r="L102" s="44"/>
      <c r="M102" s="43"/>
      <c r="N102" s="43"/>
      <c r="O102" s="43"/>
      <c r="P102" s="43"/>
      <c r="Q102" s="310" t="s">
        <v>29</v>
      </c>
      <c r="R102" s="311"/>
      <c r="S102" s="311"/>
      <c r="T102" s="117" t="str">
        <f>IFERROR(E101+G101+I101+K101,"?")</f>
        <v>?</v>
      </c>
      <c r="U102" s="13"/>
      <c r="V102" s="1"/>
    </row>
    <row r="103" spans="1:22" ht="18.75" customHeight="1" thickBot="1" x14ac:dyDescent="0.3">
      <c r="A103" s="13"/>
      <c r="B103" s="307"/>
      <c r="C103" s="292"/>
      <c r="D103" s="249"/>
      <c r="E103" s="249"/>
      <c r="F103" s="249"/>
      <c r="G103" s="249"/>
      <c r="H103" s="249"/>
      <c r="I103" s="249"/>
      <c r="J103" s="249"/>
      <c r="K103" s="249"/>
      <c r="L103" s="249"/>
      <c r="M103" s="53"/>
      <c r="N103" s="53"/>
      <c r="O103" s="53"/>
      <c r="P103" s="53"/>
      <c r="Q103" s="312" t="s">
        <v>30</v>
      </c>
      <c r="R103" s="313"/>
      <c r="S103" s="313"/>
      <c r="T103" s="118" t="str">
        <f>IFERROR(E102+G102+I102+K102,"?")</f>
        <v>?</v>
      </c>
      <c r="U103" s="13"/>
      <c r="V103" s="1"/>
    </row>
    <row r="104" spans="1:22" ht="18.75" customHeight="1" x14ac:dyDescent="0.25">
      <c r="A104" s="13"/>
      <c r="B104" s="307"/>
      <c r="C104" s="345" t="s">
        <v>31</v>
      </c>
      <c r="D104" s="345"/>
      <c r="E104" s="345"/>
      <c r="F104" s="345"/>
      <c r="G104" s="345"/>
      <c r="H104" s="345"/>
      <c r="I104" s="345"/>
      <c r="J104" s="345"/>
      <c r="K104" s="345"/>
      <c r="L104" s="345"/>
      <c r="M104" s="345"/>
      <c r="N104" s="345"/>
      <c r="O104" s="345"/>
      <c r="P104" s="345"/>
      <c r="Q104" s="345"/>
      <c r="R104" s="345"/>
      <c r="S104" s="345"/>
      <c r="T104" s="346"/>
      <c r="U104" s="13"/>
      <c r="V104" s="1"/>
    </row>
    <row r="105" spans="1:22" ht="18.75" customHeight="1" thickBot="1" x14ac:dyDescent="0.3">
      <c r="A105" s="13"/>
      <c r="B105" s="307"/>
      <c r="C105" s="345"/>
      <c r="D105" s="345"/>
      <c r="E105" s="345"/>
      <c r="F105" s="345"/>
      <c r="G105" s="345"/>
      <c r="H105" s="345"/>
      <c r="I105" s="345"/>
      <c r="J105" s="345"/>
      <c r="K105" s="345"/>
      <c r="L105" s="345"/>
      <c r="M105" s="345"/>
      <c r="N105" s="345"/>
      <c r="O105" s="345"/>
      <c r="P105" s="345"/>
      <c r="Q105" s="345"/>
      <c r="R105" s="345"/>
      <c r="S105" s="345"/>
      <c r="T105" s="346"/>
      <c r="U105" s="13"/>
      <c r="V105" s="1"/>
    </row>
    <row r="106" spans="1:22" ht="18.75" customHeight="1" x14ac:dyDescent="0.25">
      <c r="A106" s="13"/>
      <c r="B106" s="307"/>
      <c r="C106" s="347" t="s">
        <v>32</v>
      </c>
      <c r="D106" s="253" t="str">
        <f>D17</f>
        <v>Seated OHP</v>
      </c>
      <c r="E106" s="253">
        <f>$G$9</f>
        <v>4</v>
      </c>
      <c r="F106" s="253">
        <f>MROUND($C$7*$H$9,$C$9)</f>
        <v>55</v>
      </c>
      <c r="G106" s="253">
        <f>$I$9</f>
        <v>4</v>
      </c>
      <c r="H106" s="253">
        <f>MROUND($C$7*$J$9,$C$9)</f>
        <v>55</v>
      </c>
      <c r="I106" s="253">
        <f>$K$9</f>
        <v>4</v>
      </c>
      <c r="J106" s="253">
        <f>MROUND($C$7*$L$9,$C$9)</f>
        <v>55</v>
      </c>
      <c r="K106" s="253">
        <f>$M$9</f>
        <v>4</v>
      </c>
      <c r="L106" s="253">
        <f>MROUND($C$7*$N$9,$C$9)</f>
        <v>55</v>
      </c>
      <c r="M106" s="253">
        <f>$O$9</f>
        <v>4</v>
      </c>
      <c r="N106" s="253">
        <f>MROUND($C$7*$P$9,$C$9)</f>
        <v>55</v>
      </c>
      <c r="O106" s="48"/>
      <c r="P106" s="48"/>
      <c r="Q106" s="120"/>
      <c r="R106" s="121"/>
      <c r="S106" s="121"/>
      <c r="T106" s="122"/>
      <c r="U106" s="13"/>
      <c r="V106" s="1"/>
    </row>
    <row r="107" spans="1:22" ht="18.75" customHeight="1" x14ac:dyDescent="0.25">
      <c r="A107" s="13"/>
      <c r="B107" s="307"/>
      <c r="C107" s="363"/>
      <c r="D107" s="245" t="str">
        <f>START!$C$11</f>
        <v>Incline Bench Press</v>
      </c>
      <c r="E107" s="245">
        <f>$G$4</f>
        <v>10</v>
      </c>
      <c r="F107" s="245">
        <f>IF(D35="Bench Press",MROUND($C$4*$H$8,$C$9),MROUND($C$4*$H$8*85%,$C$9))</f>
        <v>55</v>
      </c>
      <c r="G107" s="245">
        <f>$I$4</f>
        <v>10</v>
      </c>
      <c r="H107" s="245">
        <f>IF(D35="Bench Press",MROUND($C$4*$J$8,$C$9),MROUND($C$4*$J$8*85%,$C$9))</f>
        <v>55</v>
      </c>
      <c r="I107" s="245">
        <f>$K$4</f>
        <v>10</v>
      </c>
      <c r="J107" s="245">
        <f>IF(D35="Bench Press",MROUND($C$4*$L$8,$C$9),MROUND($C$4*$L$8*85%,$C$9))</f>
        <v>55</v>
      </c>
      <c r="K107" s="43"/>
      <c r="L107" s="43"/>
      <c r="M107" s="43"/>
      <c r="N107" s="43"/>
      <c r="O107" s="43"/>
      <c r="P107" s="43"/>
      <c r="Q107" s="123"/>
      <c r="R107" s="124"/>
      <c r="S107" s="124"/>
      <c r="T107" s="125"/>
      <c r="U107" s="13"/>
      <c r="V107" s="1"/>
    </row>
    <row r="108" spans="1:22" ht="18.75" customHeight="1" x14ac:dyDescent="0.25">
      <c r="A108" s="13"/>
      <c r="B108" s="307"/>
      <c r="C108" s="363"/>
      <c r="D108" s="245" t="str">
        <f>START!$C$15</f>
        <v>Lateral Dumbbell Raise</v>
      </c>
      <c r="E108" s="245">
        <v>10</v>
      </c>
      <c r="F108" s="44"/>
      <c r="G108" s="245">
        <v>10</v>
      </c>
      <c r="H108" s="44"/>
      <c r="I108" s="245">
        <v>10</v>
      </c>
      <c r="J108" s="44"/>
      <c r="K108" s="148" t="s">
        <v>19</v>
      </c>
      <c r="L108" s="44"/>
      <c r="M108" s="43"/>
      <c r="N108" s="43"/>
      <c r="O108" s="43"/>
      <c r="P108" s="43"/>
      <c r="Q108" s="295" t="s">
        <v>18</v>
      </c>
      <c r="R108" s="296"/>
      <c r="S108" s="296"/>
      <c r="T108" s="256" t="str">
        <f>IFERROR(E107+G107+I107+E109+G109+I109+K109,"?")</f>
        <v>?</v>
      </c>
      <c r="U108" s="13"/>
      <c r="V108" s="1"/>
    </row>
    <row r="109" spans="1:22" ht="18.75" customHeight="1" x14ac:dyDescent="0.25">
      <c r="A109" s="13"/>
      <c r="B109" s="307"/>
      <c r="C109" s="363"/>
      <c r="D109" s="245" t="str">
        <f>START!$C$12</f>
        <v>Cable Crossovers</v>
      </c>
      <c r="E109" s="245">
        <v>12</v>
      </c>
      <c r="F109" s="44"/>
      <c r="G109" s="245">
        <v>12</v>
      </c>
      <c r="H109" s="44"/>
      <c r="I109" s="245">
        <v>12</v>
      </c>
      <c r="J109" s="44"/>
      <c r="K109" s="148" t="s">
        <v>21</v>
      </c>
      <c r="L109" s="44"/>
      <c r="M109" s="43"/>
      <c r="N109" s="43"/>
      <c r="O109" s="43"/>
      <c r="P109" s="43"/>
      <c r="Q109" s="295" t="s">
        <v>20</v>
      </c>
      <c r="R109" s="296"/>
      <c r="S109" s="296"/>
      <c r="T109" s="256" t="str">
        <f>IFERROR(E106+G106+I106+E108+G108+I108+K108,"?")</f>
        <v>?</v>
      </c>
      <c r="U109" s="13"/>
      <c r="V109" s="1"/>
    </row>
    <row r="110" spans="1:22" ht="18.75" customHeight="1" thickBot="1" x14ac:dyDescent="0.3">
      <c r="A110" s="13"/>
      <c r="B110" s="307"/>
      <c r="C110" s="364"/>
      <c r="D110" s="252" t="str">
        <f>START!$C$13</f>
        <v>Dips</v>
      </c>
      <c r="E110" s="252">
        <v>12</v>
      </c>
      <c r="F110" s="52"/>
      <c r="G110" s="252">
        <v>12</v>
      </c>
      <c r="H110" s="52"/>
      <c r="I110" s="252">
        <v>12</v>
      </c>
      <c r="J110" s="52"/>
      <c r="K110" s="149" t="s">
        <v>21</v>
      </c>
      <c r="L110" s="52"/>
      <c r="M110" s="53"/>
      <c r="N110" s="53"/>
      <c r="O110" s="53"/>
      <c r="P110" s="53"/>
      <c r="Q110" s="354" t="s">
        <v>22</v>
      </c>
      <c r="R110" s="355"/>
      <c r="S110" s="355"/>
      <c r="T110" s="115" t="str">
        <f>IFERROR(E110+G110+I110+K110,"?")</f>
        <v>?</v>
      </c>
      <c r="U110" s="13"/>
      <c r="V110" s="1"/>
    </row>
    <row r="111" spans="1:22" ht="18.75" customHeight="1" x14ac:dyDescent="0.25">
      <c r="A111" s="13"/>
      <c r="B111" s="307"/>
      <c r="C111" s="297" t="s">
        <v>191</v>
      </c>
      <c r="D111" s="137" t="str">
        <f>START!$F$11</f>
        <v>Deadlift</v>
      </c>
      <c r="E111" s="137">
        <f>$G$9</f>
        <v>4</v>
      </c>
      <c r="F111" s="137">
        <f>MROUND($C$6*$H$9,$C$9)</f>
        <v>115</v>
      </c>
      <c r="G111" s="137">
        <f>$I$9</f>
        <v>4</v>
      </c>
      <c r="H111" s="137">
        <f>MROUND($C$6*$J$9,$C$9)</f>
        <v>115</v>
      </c>
      <c r="I111" s="137">
        <f>$K$9</f>
        <v>4</v>
      </c>
      <c r="J111" s="137">
        <f>MROUND($C$6*$L$9,$C$9)</f>
        <v>115</v>
      </c>
      <c r="K111" s="137">
        <f>$M$9</f>
        <v>4</v>
      </c>
      <c r="L111" s="137">
        <f>MROUND($C$6*$N$9,$C$9)</f>
        <v>115</v>
      </c>
      <c r="M111" s="137">
        <f>$O$9</f>
        <v>4</v>
      </c>
      <c r="N111" s="137">
        <f>MROUND($C$6*$P$9,$C$9)</f>
        <v>115</v>
      </c>
      <c r="O111" s="48"/>
      <c r="P111" s="48"/>
      <c r="Q111" s="182"/>
      <c r="R111" s="183"/>
      <c r="S111" s="183"/>
      <c r="T111" s="184"/>
      <c r="U111" s="13"/>
      <c r="V111" s="1"/>
    </row>
    <row r="112" spans="1:22" ht="18.75" customHeight="1" x14ac:dyDescent="0.25">
      <c r="A112" s="13"/>
      <c r="B112" s="307"/>
      <c r="C112" s="298"/>
      <c r="D112" s="250" t="str">
        <f>START!$C$24</f>
        <v>Barbell Shrugs</v>
      </c>
      <c r="E112" s="250">
        <v>8</v>
      </c>
      <c r="F112" s="44"/>
      <c r="G112" s="250">
        <v>8</v>
      </c>
      <c r="H112" s="44"/>
      <c r="I112" s="250">
        <v>8</v>
      </c>
      <c r="J112" s="44"/>
      <c r="K112" s="43"/>
      <c r="L112" s="43"/>
      <c r="M112" s="43"/>
      <c r="N112" s="43"/>
      <c r="O112" s="43"/>
      <c r="P112" s="43"/>
      <c r="Q112" s="185"/>
      <c r="R112" s="186"/>
      <c r="S112" s="186"/>
      <c r="T112" s="187"/>
      <c r="U112" s="13"/>
      <c r="V112" s="1"/>
    </row>
    <row r="113" spans="1:22" ht="18.75" customHeight="1" x14ac:dyDescent="0.25">
      <c r="A113" s="13"/>
      <c r="B113" s="307"/>
      <c r="C113" s="298"/>
      <c r="D113" s="250" t="str">
        <f>START!$C$18</f>
        <v>Pull-Ups</v>
      </c>
      <c r="E113" s="250">
        <v>10</v>
      </c>
      <c r="F113" s="44"/>
      <c r="G113" s="148" t="s">
        <v>19</v>
      </c>
      <c r="H113" s="44"/>
      <c r="I113" s="43"/>
      <c r="J113" s="43"/>
      <c r="K113" s="43"/>
      <c r="L113" s="43"/>
      <c r="M113" s="43"/>
      <c r="N113" s="43"/>
      <c r="O113" s="43"/>
      <c r="P113" s="43"/>
      <c r="Q113" s="316" t="s">
        <v>24</v>
      </c>
      <c r="R113" s="315"/>
      <c r="S113" s="315"/>
      <c r="T113" s="51" t="str">
        <f>IFERROR(+G114+E114+E113+G113,"?")</f>
        <v>?</v>
      </c>
      <c r="U113" s="13"/>
      <c r="V113" s="1"/>
    </row>
    <row r="114" spans="1:22" ht="18.75" customHeight="1" x14ac:dyDescent="0.25">
      <c r="A114" s="13"/>
      <c r="B114" s="307"/>
      <c r="C114" s="298"/>
      <c r="D114" s="250" t="str">
        <f>START!$C$20</f>
        <v>T-Bar Rows</v>
      </c>
      <c r="E114" s="250">
        <v>10</v>
      </c>
      <c r="F114" s="44"/>
      <c r="G114" s="148" t="s">
        <v>19</v>
      </c>
      <c r="H114" s="44"/>
      <c r="I114" s="43"/>
      <c r="J114" s="43"/>
      <c r="K114" s="43"/>
      <c r="L114" s="43"/>
      <c r="M114" s="43"/>
      <c r="N114" s="43"/>
      <c r="O114" s="43"/>
      <c r="P114" s="43"/>
      <c r="Q114" s="314" t="s">
        <v>26</v>
      </c>
      <c r="R114" s="315"/>
      <c r="S114" s="315"/>
      <c r="T114" s="51">
        <f>IFERROR(E112+G112+I112,"?")</f>
        <v>24</v>
      </c>
      <c r="U114" s="13"/>
      <c r="V114" s="1"/>
    </row>
    <row r="115" spans="1:22" ht="18.75" customHeight="1" thickBot="1" x14ac:dyDescent="0.3">
      <c r="A115" s="13"/>
      <c r="B115" s="307"/>
      <c r="C115" s="299"/>
      <c r="D115" s="243" t="str">
        <f>START!$C$22</f>
        <v>Preacher Curls</v>
      </c>
      <c r="E115" s="243">
        <v>12</v>
      </c>
      <c r="F115" s="52"/>
      <c r="G115" s="243">
        <v>12</v>
      </c>
      <c r="H115" s="52"/>
      <c r="I115" s="243">
        <v>12</v>
      </c>
      <c r="J115" s="52"/>
      <c r="K115" s="149" t="s">
        <v>21</v>
      </c>
      <c r="L115" s="52"/>
      <c r="M115" s="53"/>
      <c r="N115" s="53"/>
      <c r="O115" s="53"/>
      <c r="P115" s="53"/>
      <c r="Q115" s="293" t="s">
        <v>27</v>
      </c>
      <c r="R115" s="294"/>
      <c r="S115" s="294"/>
      <c r="T115" s="54" t="str">
        <f>IFERROR(E115+G115+I115+K115,"?")</f>
        <v>?</v>
      </c>
      <c r="U115" s="13"/>
      <c r="V115" s="1"/>
    </row>
    <row r="116" spans="1:22" ht="18.75" customHeight="1" x14ac:dyDescent="0.25">
      <c r="A116" s="13"/>
      <c r="B116" s="307"/>
      <c r="C116" s="290" t="s">
        <v>94</v>
      </c>
      <c r="D116" s="251" t="str">
        <f>D27</f>
        <v>Squat</v>
      </c>
      <c r="E116" s="251">
        <f>$G$10</f>
        <v>10</v>
      </c>
      <c r="F116" s="251">
        <f>MROUND($C$5*$H$10,$C$9)</f>
        <v>80</v>
      </c>
      <c r="G116" s="251">
        <f>$I$10</f>
        <v>10</v>
      </c>
      <c r="H116" s="251">
        <f>MROUND($C$5*$J$10,$C$9)</f>
        <v>80</v>
      </c>
      <c r="I116" s="251">
        <f>$K$10</f>
        <v>10</v>
      </c>
      <c r="J116" s="251">
        <f>MROUND($C$5*$L$10,$C$9)</f>
        <v>80</v>
      </c>
      <c r="K116" s="48"/>
      <c r="L116" s="48"/>
      <c r="M116" s="48"/>
      <c r="N116" s="48"/>
      <c r="O116" s="48"/>
      <c r="P116" s="48"/>
      <c r="Q116" s="336"/>
      <c r="R116" s="337"/>
      <c r="S116" s="337"/>
      <c r="T116" s="129"/>
      <c r="U116" s="13"/>
      <c r="V116" s="1"/>
    </row>
    <row r="117" spans="1:22" ht="18.75" customHeight="1" x14ac:dyDescent="0.25">
      <c r="A117" s="13"/>
      <c r="B117" s="307"/>
      <c r="C117" s="291"/>
      <c r="D117" s="247" t="str">
        <f>START!$C$29</f>
        <v>Stiff-Leg Deadlifts</v>
      </c>
      <c r="E117" s="247">
        <v>10</v>
      </c>
      <c r="F117" s="44"/>
      <c r="G117" s="247">
        <v>10</v>
      </c>
      <c r="H117" s="44"/>
      <c r="I117" s="148" t="s">
        <v>19</v>
      </c>
      <c r="J117" s="44"/>
      <c r="K117" s="43"/>
      <c r="L117" s="43"/>
      <c r="M117" s="43"/>
      <c r="N117" s="43"/>
      <c r="O117" s="43"/>
      <c r="P117" s="43"/>
      <c r="Q117" s="310" t="s">
        <v>28</v>
      </c>
      <c r="R117" s="311"/>
      <c r="S117" s="311"/>
      <c r="T117" s="117" t="str">
        <f>IFERROR(G118+I118+K118+E116+G116+I116+E118,"?")</f>
        <v>?</v>
      </c>
      <c r="U117" s="13"/>
      <c r="V117" s="1"/>
    </row>
    <row r="118" spans="1:22" ht="18.75" customHeight="1" x14ac:dyDescent="0.25">
      <c r="A118" s="13"/>
      <c r="B118" s="307"/>
      <c r="C118" s="291"/>
      <c r="D118" s="247" t="str">
        <f>START!$C$27</f>
        <v>Leg Extensions</v>
      </c>
      <c r="E118" s="247">
        <v>12</v>
      </c>
      <c r="F118" s="44"/>
      <c r="G118" s="247">
        <v>12</v>
      </c>
      <c r="H118" s="44"/>
      <c r="I118" s="247">
        <v>12</v>
      </c>
      <c r="J118" s="44"/>
      <c r="K118" s="148" t="s">
        <v>21</v>
      </c>
      <c r="L118" s="44"/>
      <c r="M118" s="43"/>
      <c r="N118" s="43"/>
      <c r="O118" s="43"/>
      <c r="P118" s="43"/>
      <c r="Q118" s="310" t="s">
        <v>29</v>
      </c>
      <c r="R118" s="311"/>
      <c r="S118" s="311"/>
      <c r="T118" s="117" t="str">
        <f>IFERROR(E119+G119+I119+K119+E117+G117+I117+K117,"?")</f>
        <v>?</v>
      </c>
      <c r="U118" s="13"/>
      <c r="V118" s="1"/>
    </row>
    <row r="119" spans="1:22" ht="18.75" customHeight="1" x14ac:dyDescent="0.25">
      <c r="A119" s="13"/>
      <c r="B119" s="307"/>
      <c r="C119" s="291"/>
      <c r="D119" s="247" t="str">
        <f>START!$C$28</f>
        <v>Lying Leg Curls</v>
      </c>
      <c r="E119" s="247">
        <v>12</v>
      </c>
      <c r="F119" s="44"/>
      <c r="G119" s="247">
        <v>12</v>
      </c>
      <c r="H119" s="44"/>
      <c r="I119" s="247">
        <v>12</v>
      </c>
      <c r="J119" s="45"/>
      <c r="K119" s="148" t="s">
        <v>21</v>
      </c>
      <c r="L119" s="45"/>
      <c r="M119" s="43"/>
      <c r="N119" s="43"/>
      <c r="O119" s="43"/>
      <c r="P119" s="43"/>
      <c r="Q119" s="310" t="s">
        <v>30</v>
      </c>
      <c r="R119" s="311"/>
      <c r="S119" s="311"/>
      <c r="T119" s="117" t="str">
        <f>IFERROR(E120+G120+I120+K120,"?")</f>
        <v>?</v>
      </c>
      <c r="U119" s="13"/>
      <c r="V119" s="1"/>
    </row>
    <row r="120" spans="1:22" ht="18.75" customHeight="1" thickBot="1" x14ac:dyDescent="0.3">
      <c r="A120" s="13"/>
      <c r="B120" s="307"/>
      <c r="C120" s="292"/>
      <c r="D120" s="249" t="str">
        <f>START!$C$30</f>
        <v>Standing Calve Raises</v>
      </c>
      <c r="E120" s="249">
        <v>12</v>
      </c>
      <c r="F120" s="55"/>
      <c r="G120" s="249">
        <v>12</v>
      </c>
      <c r="H120" s="55"/>
      <c r="I120" s="249">
        <v>12</v>
      </c>
      <c r="J120" s="55"/>
      <c r="K120" s="149" t="s">
        <v>21</v>
      </c>
      <c r="L120" s="55"/>
      <c r="M120" s="53"/>
      <c r="N120" s="53"/>
      <c r="O120" s="53"/>
      <c r="P120" s="53"/>
      <c r="Q120" s="248"/>
      <c r="R120" s="249"/>
      <c r="S120" s="249"/>
      <c r="T120" s="118"/>
      <c r="U120" s="13"/>
      <c r="V120" s="1"/>
    </row>
    <row r="121" spans="1:22" ht="18.75" customHeight="1" x14ac:dyDescent="0.25">
      <c r="A121" s="13"/>
      <c r="B121" s="307"/>
      <c r="C121" s="344" t="s">
        <v>31</v>
      </c>
      <c r="D121" s="345"/>
      <c r="E121" s="345"/>
      <c r="F121" s="345"/>
      <c r="G121" s="345"/>
      <c r="H121" s="345"/>
      <c r="I121" s="345"/>
      <c r="J121" s="345"/>
      <c r="K121" s="345"/>
      <c r="L121" s="345"/>
      <c r="M121" s="345"/>
      <c r="N121" s="345"/>
      <c r="O121" s="345"/>
      <c r="P121" s="345"/>
      <c r="Q121" s="345"/>
      <c r="R121" s="345"/>
      <c r="S121" s="345"/>
      <c r="T121" s="346"/>
      <c r="U121" s="13"/>
      <c r="V121" s="1"/>
    </row>
    <row r="122" spans="1:22" ht="18.75" customHeight="1" thickBot="1" x14ac:dyDescent="0.3">
      <c r="A122" s="13"/>
      <c r="B122" s="308"/>
      <c r="C122" s="341"/>
      <c r="D122" s="342"/>
      <c r="E122" s="342"/>
      <c r="F122" s="342"/>
      <c r="G122" s="342"/>
      <c r="H122" s="342"/>
      <c r="I122" s="342"/>
      <c r="J122" s="342"/>
      <c r="K122" s="342"/>
      <c r="L122" s="342"/>
      <c r="M122" s="342"/>
      <c r="N122" s="342"/>
      <c r="O122" s="342"/>
      <c r="P122" s="342"/>
      <c r="Q122" s="342"/>
      <c r="R122" s="342"/>
      <c r="S122" s="342"/>
      <c r="T122" s="343"/>
      <c r="U122" s="13"/>
      <c r="V122" s="1"/>
    </row>
    <row r="123" spans="1:22" ht="18.75" customHeight="1" thickBot="1" x14ac:dyDescent="0.35">
      <c r="A123" s="13"/>
      <c r="B123" s="57" t="s">
        <v>114</v>
      </c>
      <c r="C123" s="246" t="s">
        <v>15</v>
      </c>
      <c r="D123" s="246" t="s">
        <v>16</v>
      </c>
      <c r="E123" s="309" t="s">
        <v>0</v>
      </c>
      <c r="F123" s="309"/>
      <c r="G123" s="309" t="s">
        <v>1</v>
      </c>
      <c r="H123" s="309"/>
      <c r="I123" s="309" t="s">
        <v>2</v>
      </c>
      <c r="J123" s="309"/>
      <c r="K123" s="309" t="s">
        <v>3</v>
      </c>
      <c r="L123" s="309"/>
      <c r="M123" s="309" t="s">
        <v>4</v>
      </c>
      <c r="N123" s="309"/>
      <c r="O123" s="309" t="s">
        <v>5</v>
      </c>
      <c r="P123" s="309"/>
      <c r="Q123" s="309"/>
      <c r="R123" s="309"/>
      <c r="S123" s="309"/>
      <c r="T123" s="335"/>
      <c r="U123" s="13"/>
      <c r="V123" s="1"/>
    </row>
    <row r="124" spans="1:22" ht="18.75" customHeight="1" x14ac:dyDescent="0.25">
      <c r="A124" s="13"/>
      <c r="B124" s="306" t="s">
        <v>118</v>
      </c>
      <c r="C124" s="347" t="s">
        <v>92</v>
      </c>
      <c r="D124" s="253" t="str">
        <f>D16</f>
        <v>Bench Press</v>
      </c>
      <c r="E124" s="151" t="str">
        <f>$G$11</f>
        <v>2+</v>
      </c>
      <c r="F124" s="253">
        <f>MROUND($C$4*$H$11,$C$9)</f>
        <v>95</v>
      </c>
      <c r="G124" s="253">
        <f>$I$11</f>
        <v>2</v>
      </c>
      <c r="H124" s="253">
        <f>MROUND($C$4*$J$11,$C$9)</f>
        <v>95</v>
      </c>
      <c r="I124" s="253">
        <f>$K$11</f>
        <v>2</v>
      </c>
      <c r="J124" s="253">
        <f>MROUND($C$4*$L$11,$C$9)</f>
        <v>90</v>
      </c>
      <c r="K124" s="253">
        <f>$M$11</f>
        <v>2</v>
      </c>
      <c r="L124" s="253">
        <f>MROUND($C$4*$N$11,$C$9)</f>
        <v>90</v>
      </c>
      <c r="M124" s="253">
        <f>$O$11</f>
        <v>2</v>
      </c>
      <c r="N124" s="253">
        <f>MROUND($C$4*$P$11,$C$9)</f>
        <v>90</v>
      </c>
      <c r="O124" s="253">
        <f>$Q$11</f>
        <v>2</v>
      </c>
      <c r="P124" s="253">
        <f>MROUND($C$4*$R$11,$C$9)</f>
        <v>90</v>
      </c>
      <c r="Q124" s="350" t="s">
        <v>11</v>
      </c>
      <c r="R124" s="351"/>
      <c r="S124" s="321" t="str">
        <f>IFERROR(F124/VLOOKUP(E124,Config!$C:$G,5,FALSE),"?")</f>
        <v>?</v>
      </c>
      <c r="T124" s="322"/>
      <c r="U124" s="13"/>
      <c r="V124" s="1"/>
    </row>
    <row r="125" spans="1:22" ht="18.75" customHeight="1" thickBot="1" x14ac:dyDescent="0.3">
      <c r="A125" s="13"/>
      <c r="B125" s="307"/>
      <c r="C125" s="348"/>
      <c r="D125" s="245" t="str">
        <f>D17</f>
        <v>Seated OHP</v>
      </c>
      <c r="E125" s="245">
        <f>$G$10</f>
        <v>10</v>
      </c>
      <c r="F125" s="245">
        <f>MROUND($C$7*$H$10,$C$9)</f>
        <v>40</v>
      </c>
      <c r="G125" s="245">
        <f>$I$10</f>
        <v>10</v>
      </c>
      <c r="H125" s="245">
        <f>MROUND($C$7*$J$10,$C$9)</f>
        <v>40</v>
      </c>
      <c r="I125" s="245">
        <f>$K$10</f>
        <v>10</v>
      </c>
      <c r="J125" s="245">
        <f>MROUND($C$7*$L$10,$C$9)</f>
        <v>40</v>
      </c>
      <c r="K125" s="43"/>
      <c r="L125" s="43"/>
      <c r="M125" s="43"/>
      <c r="N125" s="43"/>
      <c r="O125" s="43"/>
      <c r="P125" s="43"/>
      <c r="Q125" s="352"/>
      <c r="R125" s="353"/>
      <c r="S125" s="323"/>
      <c r="T125" s="324"/>
      <c r="U125" s="13"/>
      <c r="V125" s="1"/>
    </row>
    <row r="126" spans="1:22" ht="18.75" customHeight="1" x14ac:dyDescent="0.25">
      <c r="A126" s="13"/>
      <c r="B126" s="307"/>
      <c r="C126" s="348"/>
      <c r="D126" s="245" t="str">
        <f>D90</f>
        <v>Dumbbell Bench Press</v>
      </c>
      <c r="E126" s="245">
        <v>8</v>
      </c>
      <c r="F126" s="44"/>
      <c r="G126" s="245">
        <v>8</v>
      </c>
      <c r="H126" s="44"/>
      <c r="I126" s="245">
        <v>8</v>
      </c>
      <c r="J126" s="44"/>
      <c r="K126" s="245">
        <v>8</v>
      </c>
      <c r="L126" s="44"/>
      <c r="M126" s="43"/>
      <c r="N126" s="43"/>
      <c r="O126" s="43"/>
      <c r="P126" s="43"/>
      <c r="Q126" s="360"/>
      <c r="R126" s="361"/>
      <c r="S126" s="361"/>
      <c r="T126" s="362"/>
      <c r="U126" s="13"/>
      <c r="V126" s="1"/>
    </row>
    <row r="127" spans="1:22" ht="18.75" customHeight="1" x14ac:dyDescent="0.25">
      <c r="A127" s="13"/>
      <c r="B127" s="307"/>
      <c r="C127" s="348"/>
      <c r="D127" s="245" t="str">
        <f t="shared" ref="D127:D129" si="3">D91</f>
        <v>Lateral Cable Raise</v>
      </c>
      <c r="E127" s="245">
        <v>10</v>
      </c>
      <c r="F127" s="44"/>
      <c r="G127" s="245">
        <v>10</v>
      </c>
      <c r="H127" s="44"/>
      <c r="I127" s="148" t="s">
        <v>19</v>
      </c>
      <c r="J127" s="44"/>
      <c r="K127" s="43"/>
      <c r="L127" s="43"/>
      <c r="M127" s="43"/>
      <c r="N127" s="43"/>
      <c r="O127" s="43"/>
      <c r="P127" s="43"/>
      <c r="Q127" s="295" t="s">
        <v>18</v>
      </c>
      <c r="R127" s="296"/>
      <c r="S127" s="296"/>
      <c r="T127" s="256" t="str">
        <f>IFERROR(E124+G124+I124+E126+G126+I126+K126,"?")</f>
        <v>?</v>
      </c>
      <c r="U127" s="13"/>
      <c r="V127" s="1"/>
    </row>
    <row r="128" spans="1:22" ht="18.75" customHeight="1" x14ac:dyDescent="0.25">
      <c r="A128" s="13"/>
      <c r="B128" s="307"/>
      <c r="C128" s="348"/>
      <c r="D128" s="245" t="str">
        <f t="shared" si="3"/>
        <v>Cable Rear Lateral Raise</v>
      </c>
      <c r="E128" s="245">
        <v>12</v>
      </c>
      <c r="F128" s="45"/>
      <c r="G128" s="245">
        <v>12</v>
      </c>
      <c r="H128" s="45"/>
      <c r="I128" s="148" t="s">
        <v>21</v>
      </c>
      <c r="J128" s="45"/>
      <c r="K128" s="43"/>
      <c r="L128" s="43"/>
      <c r="M128" s="43"/>
      <c r="N128" s="43"/>
      <c r="O128" s="43"/>
      <c r="P128" s="43"/>
      <c r="Q128" s="295" t="s">
        <v>20</v>
      </c>
      <c r="R128" s="296"/>
      <c r="S128" s="296"/>
      <c r="T128" s="256" t="str">
        <f>IFERROR(E125+G125+I125+E127+G127+I127+E128+G128+I128,"?")</f>
        <v>?</v>
      </c>
      <c r="U128" s="13"/>
      <c r="V128" s="1"/>
    </row>
    <row r="129" spans="1:22" ht="18.75" customHeight="1" thickBot="1" x14ac:dyDescent="0.3">
      <c r="A129" s="13"/>
      <c r="B129" s="307"/>
      <c r="C129" s="349"/>
      <c r="D129" s="252" t="str">
        <f t="shared" si="3"/>
        <v>Cable Tricep Extensions</v>
      </c>
      <c r="E129" s="252">
        <v>12</v>
      </c>
      <c r="F129" s="55"/>
      <c r="G129" s="252">
        <v>12</v>
      </c>
      <c r="H129" s="55"/>
      <c r="I129" s="252">
        <v>12</v>
      </c>
      <c r="J129" s="55"/>
      <c r="K129" s="149" t="s">
        <v>21</v>
      </c>
      <c r="L129" s="55"/>
      <c r="M129" s="53"/>
      <c r="N129" s="53"/>
      <c r="O129" s="53"/>
      <c r="P129" s="53"/>
      <c r="Q129" s="354" t="s">
        <v>22</v>
      </c>
      <c r="R129" s="355"/>
      <c r="S129" s="355"/>
      <c r="T129" s="115" t="str">
        <f>IFERROR(E129+G129+I129+K129,"?")</f>
        <v>?</v>
      </c>
      <c r="U129" s="13"/>
      <c r="V129" s="1"/>
    </row>
    <row r="130" spans="1:22" ht="18.75" customHeight="1" x14ac:dyDescent="0.25">
      <c r="A130" s="13"/>
      <c r="B130" s="307"/>
      <c r="C130" s="297" t="s">
        <v>190</v>
      </c>
      <c r="D130" s="98" t="s">
        <v>23</v>
      </c>
      <c r="E130" s="137">
        <v>10</v>
      </c>
      <c r="F130" s="47"/>
      <c r="G130" s="137">
        <v>10</v>
      </c>
      <c r="H130" s="47"/>
      <c r="I130" s="137">
        <v>10</v>
      </c>
      <c r="J130" s="47"/>
      <c r="K130" s="48"/>
      <c r="L130" s="48"/>
      <c r="M130" s="48"/>
      <c r="N130" s="48"/>
      <c r="O130" s="48"/>
      <c r="P130" s="48"/>
      <c r="Q130" s="136"/>
      <c r="R130" s="137"/>
      <c r="S130" s="137"/>
      <c r="T130" s="49"/>
      <c r="U130" s="13"/>
      <c r="V130" s="1"/>
    </row>
    <row r="131" spans="1:22" ht="18.75" customHeight="1" x14ac:dyDescent="0.25">
      <c r="A131" s="13"/>
      <c r="B131" s="307"/>
      <c r="C131" s="298"/>
      <c r="D131" s="250" t="str">
        <f>START!$C$19</f>
        <v>Lat Pulldowns</v>
      </c>
      <c r="E131" s="250">
        <v>12</v>
      </c>
      <c r="F131" s="50"/>
      <c r="G131" s="250">
        <v>12</v>
      </c>
      <c r="H131" s="50"/>
      <c r="I131" s="250">
        <v>12</v>
      </c>
      <c r="J131" s="50"/>
      <c r="K131" s="148" t="s">
        <v>21</v>
      </c>
      <c r="L131" s="50"/>
      <c r="M131" s="43"/>
      <c r="N131" s="43"/>
      <c r="O131" s="43"/>
      <c r="P131" s="43"/>
      <c r="Q131" s="314" t="s">
        <v>24</v>
      </c>
      <c r="R131" s="315"/>
      <c r="S131" s="315"/>
      <c r="T131" s="51" t="str">
        <f>IFERROR(G131+I131+K131+E131+E132+G132+I132+K132,"?")</f>
        <v>?</v>
      </c>
      <c r="U131" s="13"/>
      <c r="V131" s="1"/>
    </row>
    <row r="132" spans="1:22" ht="18.75" customHeight="1" x14ac:dyDescent="0.25">
      <c r="A132" s="13"/>
      <c r="B132" s="307"/>
      <c r="C132" s="298"/>
      <c r="D132" s="250" t="str">
        <f>START!$C$21</f>
        <v>Machine Rows</v>
      </c>
      <c r="E132" s="250">
        <v>12</v>
      </c>
      <c r="F132" s="50"/>
      <c r="G132" s="250">
        <v>12</v>
      </c>
      <c r="H132" s="50"/>
      <c r="I132" s="250">
        <v>12</v>
      </c>
      <c r="J132" s="50"/>
      <c r="K132" s="148" t="s">
        <v>21</v>
      </c>
      <c r="L132" s="50"/>
      <c r="M132" s="43"/>
      <c r="N132" s="43"/>
      <c r="O132" s="43"/>
      <c r="P132" s="43"/>
      <c r="Q132" s="314" t="s">
        <v>25</v>
      </c>
      <c r="R132" s="315"/>
      <c r="S132" s="315"/>
      <c r="T132" s="51">
        <f>IFERROR(G130+I130+K130+E130,"?")</f>
        <v>30</v>
      </c>
      <c r="U132" s="13"/>
      <c r="V132" s="1"/>
    </row>
    <row r="133" spans="1:22" ht="18.75" customHeight="1" x14ac:dyDescent="0.25">
      <c r="A133" s="13"/>
      <c r="B133" s="307"/>
      <c r="C133" s="298"/>
      <c r="D133" s="250" t="str">
        <f>START!$C$25</f>
        <v>Dumbbell Shrugs</v>
      </c>
      <c r="E133" s="250">
        <v>12</v>
      </c>
      <c r="F133" s="50"/>
      <c r="G133" s="250">
        <v>12</v>
      </c>
      <c r="H133" s="50"/>
      <c r="I133" s="250">
        <v>12</v>
      </c>
      <c r="J133" s="50"/>
      <c r="K133" s="148" t="s">
        <v>21</v>
      </c>
      <c r="L133" s="50"/>
      <c r="M133" s="43"/>
      <c r="N133" s="43"/>
      <c r="O133" s="43"/>
      <c r="P133" s="43"/>
      <c r="Q133" s="314" t="s">
        <v>26</v>
      </c>
      <c r="R133" s="315"/>
      <c r="S133" s="315"/>
      <c r="T133" s="51" t="str">
        <f>IFERROR(E133+G133+I133+K133,"?")</f>
        <v>?</v>
      </c>
      <c r="U133" s="13"/>
      <c r="V133" s="1"/>
    </row>
    <row r="134" spans="1:22" ht="18.75" customHeight="1" thickBot="1" x14ac:dyDescent="0.3">
      <c r="A134" s="13"/>
      <c r="B134" s="307"/>
      <c r="C134" s="299"/>
      <c r="D134" s="243" t="str">
        <f>START!$C$23</f>
        <v>Dumbbell Curls</v>
      </c>
      <c r="E134" s="243">
        <v>12</v>
      </c>
      <c r="F134" s="52"/>
      <c r="G134" s="243">
        <v>12</v>
      </c>
      <c r="H134" s="52"/>
      <c r="I134" s="243">
        <v>12</v>
      </c>
      <c r="J134" s="52"/>
      <c r="K134" s="149" t="s">
        <v>21</v>
      </c>
      <c r="L134" s="52"/>
      <c r="M134" s="53"/>
      <c r="N134" s="53"/>
      <c r="O134" s="53"/>
      <c r="P134" s="53"/>
      <c r="Q134" s="293" t="s">
        <v>27</v>
      </c>
      <c r="R134" s="294"/>
      <c r="S134" s="294"/>
      <c r="T134" s="54" t="str">
        <f>IFERROR(E134+G134+I134+K134,"?")</f>
        <v>?</v>
      </c>
      <c r="U134" s="13"/>
      <c r="V134" s="1"/>
    </row>
    <row r="135" spans="1:22" ht="18.75" customHeight="1" x14ac:dyDescent="0.25">
      <c r="A135" s="13"/>
      <c r="B135" s="307"/>
      <c r="C135" s="290" t="s">
        <v>93</v>
      </c>
      <c r="D135" s="251" t="str">
        <f>D27</f>
        <v>Squat</v>
      </c>
      <c r="E135" s="151" t="str">
        <f>$G$11</f>
        <v>2+</v>
      </c>
      <c r="F135" s="251">
        <f>MROUND($C$5*$H$11,$C$9)</f>
        <v>120</v>
      </c>
      <c r="G135" s="251">
        <f>$I$11</f>
        <v>2</v>
      </c>
      <c r="H135" s="251">
        <f>MROUND($C$5*$J$11,$C$9)</f>
        <v>120</v>
      </c>
      <c r="I135" s="251">
        <f>$K$11</f>
        <v>2</v>
      </c>
      <c r="J135" s="251">
        <f>MROUND($C$5*$L$11,$C$9)</f>
        <v>110</v>
      </c>
      <c r="K135" s="251">
        <f>$M$11</f>
        <v>2</v>
      </c>
      <c r="L135" s="251">
        <f>MROUND($C$5*$N$11,$C$9)</f>
        <v>110</v>
      </c>
      <c r="M135" s="251">
        <f>$O$11</f>
        <v>2</v>
      </c>
      <c r="N135" s="251">
        <f>MROUND($C$5*$P$11,$C$9)</f>
        <v>110</v>
      </c>
      <c r="O135" s="251">
        <f>$Q$11</f>
        <v>2</v>
      </c>
      <c r="P135" s="251">
        <f>MROUND($C$5*$R$11,$C$9)</f>
        <v>110</v>
      </c>
      <c r="Q135" s="356" t="s">
        <v>11</v>
      </c>
      <c r="R135" s="357"/>
      <c r="S135" s="321" t="str">
        <f>IFERROR(F135/VLOOKUP(E135,Config!$C:$G,5,FALSE),"?")</f>
        <v>?</v>
      </c>
      <c r="T135" s="322"/>
      <c r="U135" s="13"/>
      <c r="V135" s="1"/>
    </row>
    <row r="136" spans="1:22" ht="18.75" customHeight="1" thickBot="1" x14ac:dyDescent="0.3">
      <c r="A136" s="13"/>
      <c r="B136" s="307"/>
      <c r="C136" s="291"/>
      <c r="D136" s="247" t="str">
        <f>START!$C$26</f>
        <v>Leg Press</v>
      </c>
      <c r="E136" s="247">
        <v>10</v>
      </c>
      <c r="F136" s="44"/>
      <c r="G136" s="247">
        <v>10</v>
      </c>
      <c r="H136" s="44"/>
      <c r="I136" s="148" t="s">
        <v>19</v>
      </c>
      <c r="J136" s="44"/>
      <c r="K136" s="43"/>
      <c r="L136" s="43"/>
      <c r="M136" s="43"/>
      <c r="N136" s="43"/>
      <c r="O136" s="43"/>
      <c r="P136" s="43"/>
      <c r="Q136" s="358"/>
      <c r="R136" s="359"/>
      <c r="S136" s="323"/>
      <c r="T136" s="324"/>
      <c r="U136" s="13"/>
      <c r="V136" s="1"/>
    </row>
    <row r="137" spans="1:22" ht="18.75" customHeight="1" x14ac:dyDescent="0.25">
      <c r="A137" s="13"/>
      <c r="B137" s="307"/>
      <c r="C137" s="291"/>
      <c r="D137" s="247" t="str">
        <f>START!$C$28</f>
        <v>Lying Leg Curls</v>
      </c>
      <c r="E137" s="247">
        <v>12</v>
      </c>
      <c r="F137" s="44"/>
      <c r="G137" s="247">
        <v>12</v>
      </c>
      <c r="H137" s="44"/>
      <c r="I137" s="247">
        <v>12</v>
      </c>
      <c r="J137" s="44"/>
      <c r="K137" s="148" t="s">
        <v>21</v>
      </c>
      <c r="L137" s="44"/>
      <c r="M137" s="43"/>
      <c r="N137" s="43"/>
      <c r="O137" s="43"/>
      <c r="P137" s="43"/>
      <c r="Q137" s="336" t="s">
        <v>28</v>
      </c>
      <c r="R137" s="337"/>
      <c r="S137" s="337"/>
      <c r="T137" s="129" t="str">
        <f>IFERROR(E135+G135+I135+E136+G136+I136,"?")</f>
        <v>?</v>
      </c>
      <c r="U137" s="13"/>
      <c r="V137" s="1"/>
    </row>
    <row r="138" spans="1:22" ht="18.75" customHeight="1" x14ac:dyDescent="0.25">
      <c r="A138" s="13"/>
      <c r="B138" s="307"/>
      <c r="C138" s="291"/>
      <c r="D138" s="247" t="str">
        <f>START!$C$30</f>
        <v>Standing Calve Raises</v>
      </c>
      <c r="E138" s="247">
        <v>12</v>
      </c>
      <c r="F138" s="44"/>
      <c r="G138" s="247">
        <v>12</v>
      </c>
      <c r="H138" s="44"/>
      <c r="I138" s="247">
        <v>12</v>
      </c>
      <c r="J138" s="44"/>
      <c r="K138" s="148" t="s">
        <v>21</v>
      </c>
      <c r="L138" s="44"/>
      <c r="M138" s="43"/>
      <c r="N138" s="43"/>
      <c r="O138" s="43"/>
      <c r="P138" s="43"/>
      <c r="Q138" s="310" t="s">
        <v>29</v>
      </c>
      <c r="R138" s="311"/>
      <c r="S138" s="311"/>
      <c r="T138" s="117" t="str">
        <f>IFERROR(E137+G137+I137+K137,"?")</f>
        <v>?</v>
      </c>
      <c r="U138" s="13"/>
      <c r="V138" s="1"/>
    </row>
    <row r="139" spans="1:22" ht="18.75" customHeight="1" thickBot="1" x14ac:dyDescent="0.3">
      <c r="A139" s="13"/>
      <c r="B139" s="307"/>
      <c r="C139" s="292"/>
      <c r="D139" s="249"/>
      <c r="E139" s="249"/>
      <c r="F139" s="249"/>
      <c r="G139" s="249"/>
      <c r="H139" s="249"/>
      <c r="I139" s="249"/>
      <c r="J139" s="249"/>
      <c r="K139" s="249"/>
      <c r="L139" s="249"/>
      <c r="M139" s="53"/>
      <c r="N139" s="53"/>
      <c r="O139" s="53"/>
      <c r="P139" s="53"/>
      <c r="Q139" s="312" t="s">
        <v>30</v>
      </c>
      <c r="R139" s="313"/>
      <c r="S139" s="313"/>
      <c r="T139" s="118" t="str">
        <f>IFERROR(E138+G138+I138+K138,"?")</f>
        <v>?</v>
      </c>
      <c r="U139" s="13"/>
      <c r="V139" s="1"/>
    </row>
    <row r="140" spans="1:22" ht="18.75" customHeight="1" x14ac:dyDescent="0.25">
      <c r="A140" s="13"/>
      <c r="B140" s="307"/>
      <c r="C140" s="344" t="s">
        <v>31</v>
      </c>
      <c r="D140" s="345"/>
      <c r="E140" s="345"/>
      <c r="F140" s="345"/>
      <c r="G140" s="345"/>
      <c r="H140" s="345"/>
      <c r="I140" s="345"/>
      <c r="J140" s="345"/>
      <c r="K140" s="345"/>
      <c r="L140" s="345"/>
      <c r="M140" s="345"/>
      <c r="N140" s="345"/>
      <c r="O140" s="345"/>
      <c r="P140" s="345"/>
      <c r="Q140" s="345"/>
      <c r="R140" s="345"/>
      <c r="S140" s="345"/>
      <c r="T140" s="346"/>
      <c r="U140" s="13"/>
      <c r="V140" s="1"/>
    </row>
    <row r="141" spans="1:22" ht="18.75" customHeight="1" thickBot="1" x14ac:dyDescent="0.3">
      <c r="A141" s="13"/>
      <c r="B141" s="307"/>
      <c r="C141" s="341"/>
      <c r="D141" s="342"/>
      <c r="E141" s="342"/>
      <c r="F141" s="342"/>
      <c r="G141" s="342"/>
      <c r="H141" s="342"/>
      <c r="I141" s="342"/>
      <c r="J141" s="342"/>
      <c r="K141" s="342"/>
      <c r="L141" s="342"/>
      <c r="M141" s="342"/>
      <c r="N141" s="342"/>
      <c r="O141" s="342"/>
      <c r="P141" s="342"/>
      <c r="Q141" s="342"/>
      <c r="R141" s="342"/>
      <c r="S141" s="342"/>
      <c r="T141" s="343"/>
      <c r="U141" s="13"/>
      <c r="V141" s="1"/>
    </row>
    <row r="142" spans="1:22" ht="18.75" customHeight="1" x14ac:dyDescent="0.25">
      <c r="A142" s="13"/>
      <c r="B142" s="307"/>
      <c r="C142" s="347" t="s">
        <v>32</v>
      </c>
      <c r="D142" s="253" t="str">
        <f>D17</f>
        <v>Seated OHP</v>
      </c>
      <c r="E142" s="151" t="str">
        <f>$G$11</f>
        <v>2+</v>
      </c>
      <c r="F142" s="253">
        <f>MROUND($C$7*$H$11,$C$9)</f>
        <v>60</v>
      </c>
      <c r="G142" s="253">
        <f>$I$11</f>
        <v>2</v>
      </c>
      <c r="H142" s="253">
        <f>MROUND($C$7*$J$11,$C$9)</f>
        <v>60</v>
      </c>
      <c r="I142" s="253">
        <f>$K$11</f>
        <v>2</v>
      </c>
      <c r="J142" s="253">
        <f>MROUND($C$7*$L$11,$C$9)</f>
        <v>55</v>
      </c>
      <c r="K142" s="253">
        <f>$M$11</f>
        <v>2</v>
      </c>
      <c r="L142" s="253">
        <f>MROUND($C$7*$N$11,$C$9)</f>
        <v>55</v>
      </c>
      <c r="M142" s="253">
        <f>$O$11</f>
        <v>2</v>
      </c>
      <c r="N142" s="253">
        <f>MROUND($C$7*$P$11,$C$9)</f>
        <v>55</v>
      </c>
      <c r="O142" s="253">
        <f>$Q$11</f>
        <v>2</v>
      </c>
      <c r="P142" s="253">
        <f>MROUND($C$7*$R$11,$C$9)</f>
        <v>55</v>
      </c>
      <c r="Q142" s="350" t="s">
        <v>11</v>
      </c>
      <c r="R142" s="351"/>
      <c r="S142" s="321" t="str">
        <f>IFERROR(F142/VLOOKUP(E142,Config!$C:$G,5,FALSE),"?")</f>
        <v>?</v>
      </c>
      <c r="T142" s="322"/>
      <c r="U142" s="13"/>
      <c r="V142" s="1"/>
    </row>
    <row r="143" spans="1:22" ht="18.75" customHeight="1" thickBot="1" x14ac:dyDescent="0.3">
      <c r="A143" s="13"/>
      <c r="B143" s="307"/>
      <c r="C143" s="363"/>
      <c r="D143" s="245" t="str">
        <f>START!$C$11</f>
        <v>Incline Bench Press</v>
      </c>
      <c r="E143" s="245">
        <f>$G$4</f>
        <v>10</v>
      </c>
      <c r="F143" s="245">
        <f>IF(D35="Bench Press",MROUND($C$4*$H$10,$C$9),MROUND($C$4*$H$10*85%,$C$9))</f>
        <v>55</v>
      </c>
      <c r="G143" s="245">
        <f>$I$4</f>
        <v>10</v>
      </c>
      <c r="H143" s="245">
        <f>IF(D35="Bench Press",MROUND($C$4*$J$8,$C$9),MROUND($C$4*$J$8*85%,$C$9))</f>
        <v>55</v>
      </c>
      <c r="I143" s="245">
        <f>$K$4</f>
        <v>10</v>
      </c>
      <c r="J143" s="245">
        <f>IF(D35="Bench Press",MROUND($C$4*$L$10,$C$9),MROUND($C$4*$L$10*85%,$C$9))</f>
        <v>55</v>
      </c>
      <c r="K143" s="43"/>
      <c r="L143" s="43"/>
      <c r="M143" s="43"/>
      <c r="N143" s="43"/>
      <c r="O143" s="43"/>
      <c r="P143" s="43"/>
      <c r="Q143" s="352"/>
      <c r="R143" s="353"/>
      <c r="S143" s="323"/>
      <c r="T143" s="324"/>
      <c r="U143" s="13"/>
      <c r="V143" s="1"/>
    </row>
    <row r="144" spans="1:22" ht="18.75" customHeight="1" x14ac:dyDescent="0.25">
      <c r="A144" s="13"/>
      <c r="B144" s="307"/>
      <c r="C144" s="363"/>
      <c r="D144" s="245" t="str">
        <f>START!$C$15</f>
        <v>Lateral Dumbbell Raise</v>
      </c>
      <c r="E144" s="245">
        <v>10</v>
      </c>
      <c r="F144" s="44"/>
      <c r="G144" s="245">
        <v>10</v>
      </c>
      <c r="H144" s="44"/>
      <c r="I144" s="245">
        <v>10</v>
      </c>
      <c r="J144" s="44"/>
      <c r="K144" s="148" t="s">
        <v>19</v>
      </c>
      <c r="L144" s="44"/>
      <c r="M144" s="43"/>
      <c r="N144" s="43"/>
      <c r="O144" s="43"/>
      <c r="P144" s="43"/>
      <c r="Q144" s="360" t="s">
        <v>18</v>
      </c>
      <c r="R144" s="361"/>
      <c r="S144" s="361"/>
      <c r="T144" s="254" t="str">
        <f>IFERROR(E143+G143+I143+E145+G145+I145+K145,"?")</f>
        <v>?</v>
      </c>
      <c r="U144" s="13"/>
      <c r="V144" s="1"/>
    </row>
    <row r="145" spans="1:22" ht="18.75" customHeight="1" x14ac:dyDescent="0.25">
      <c r="A145" s="13"/>
      <c r="B145" s="307"/>
      <c r="C145" s="363"/>
      <c r="D145" s="245" t="str">
        <f>START!$C$12</f>
        <v>Cable Crossovers</v>
      </c>
      <c r="E145" s="245">
        <v>12</v>
      </c>
      <c r="F145" s="44"/>
      <c r="G145" s="245">
        <v>12</v>
      </c>
      <c r="H145" s="44"/>
      <c r="I145" s="245">
        <v>12</v>
      </c>
      <c r="J145" s="44"/>
      <c r="K145" s="148" t="s">
        <v>21</v>
      </c>
      <c r="L145" s="44"/>
      <c r="M145" s="43"/>
      <c r="N145" s="43"/>
      <c r="O145" s="43"/>
      <c r="P145" s="43"/>
      <c r="Q145" s="295" t="s">
        <v>20</v>
      </c>
      <c r="R145" s="296"/>
      <c r="S145" s="296"/>
      <c r="T145" s="256" t="str">
        <f>IFERROR(E142+G142+I142+E144+G144+I144+K144,"?")</f>
        <v>?</v>
      </c>
      <c r="U145" s="13"/>
      <c r="V145" s="1"/>
    </row>
    <row r="146" spans="1:22" ht="18.75" customHeight="1" thickBot="1" x14ac:dyDescent="0.3">
      <c r="A146" s="13"/>
      <c r="B146" s="307"/>
      <c r="C146" s="364"/>
      <c r="D146" s="252" t="str">
        <f>START!$C$13</f>
        <v>Dips</v>
      </c>
      <c r="E146" s="252">
        <v>12</v>
      </c>
      <c r="F146" s="52"/>
      <c r="G146" s="252">
        <v>12</v>
      </c>
      <c r="H146" s="52"/>
      <c r="I146" s="252">
        <v>12</v>
      </c>
      <c r="J146" s="52"/>
      <c r="K146" s="149" t="s">
        <v>21</v>
      </c>
      <c r="L146" s="52"/>
      <c r="M146" s="53"/>
      <c r="N146" s="53"/>
      <c r="O146" s="53"/>
      <c r="P146" s="53"/>
      <c r="Q146" s="354" t="s">
        <v>22</v>
      </c>
      <c r="R146" s="355"/>
      <c r="S146" s="355"/>
      <c r="T146" s="115" t="str">
        <f>IFERROR(E146+G146+I146+K146,"?")</f>
        <v>?</v>
      </c>
      <c r="U146" s="13"/>
      <c r="V146" s="1"/>
    </row>
    <row r="147" spans="1:22" ht="18.75" customHeight="1" x14ac:dyDescent="0.25">
      <c r="A147" s="13"/>
      <c r="B147" s="307"/>
      <c r="C147" s="297" t="s">
        <v>191</v>
      </c>
      <c r="D147" s="137" t="str">
        <f>START!$F$11</f>
        <v>Deadlift</v>
      </c>
      <c r="E147" s="151" t="str">
        <f>$G$11</f>
        <v>2+</v>
      </c>
      <c r="F147" s="137">
        <f>MROUND($C$6*$H$11,$C$9)</f>
        <v>125</v>
      </c>
      <c r="G147" s="137">
        <f>$I$11</f>
        <v>2</v>
      </c>
      <c r="H147" s="137">
        <f>MROUND($C$6*$J$11,$C$9)</f>
        <v>125</v>
      </c>
      <c r="I147" s="137">
        <f>$K$11</f>
        <v>2</v>
      </c>
      <c r="J147" s="137">
        <f>MROUND($C$6*$L$11,$C$9)</f>
        <v>120</v>
      </c>
      <c r="K147" s="137">
        <f>$M$11</f>
        <v>2</v>
      </c>
      <c r="L147" s="137">
        <f>MROUND($C$6*$N$11,$C$9)</f>
        <v>120</v>
      </c>
      <c r="M147" s="137">
        <f>$O$11</f>
        <v>2</v>
      </c>
      <c r="N147" s="137">
        <f>MROUND($C$6*$P$11,$C$9)</f>
        <v>120</v>
      </c>
      <c r="O147" s="137">
        <f>$Q$11</f>
        <v>2</v>
      </c>
      <c r="P147" s="137">
        <f>MROUND($C$6*$R$11,$C$9)</f>
        <v>120</v>
      </c>
      <c r="Q147" s="300" t="s">
        <v>11</v>
      </c>
      <c r="R147" s="302"/>
      <c r="S147" s="321" t="str">
        <f>IFERROR(F147/VLOOKUP(E147,Config!$C:$G,5,FALSE),"?")</f>
        <v>?</v>
      </c>
      <c r="T147" s="322"/>
      <c r="U147" s="13"/>
      <c r="V147" s="1"/>
    </row>
    <row r="148" spans="1:22" ht="18.75" customHeight="1" thickBot="1" x14ac:dyDescent="0.3">
      <c r="A148" s="13"/>
      <c r="B148" s="307"/>
      <c r="C148" s="298"/>
      <c r="D148" s="250" t="str">
        <f>START!$C$24</f>
        <v>Barbell Shrugs</v>
      </c>
      <c r="E148" s="250">
        <v>8</v>
      </c>
      <c r="F148" s="44"/>
      <c r="G148" s="250">
        <v>8</v>
      </c>
      <c r="H148" s="44"/>
      <c r="I148" s="250">
        <v>8</v>
      </c>
      <c r="J148" s="44"/>
      <c r="K148" s="43"/>
      <c r="L148" s="43"/>
      <c r="M148" s="43"/>
      <c r="N148" s="43"/>
      <c r="O148" s="43"/>
      <c r="P148" s="43"/>
      <c r="Q148" s="365"/>
      <c r="R148" s="366"/>
      <c r="S148" s="323"/>
      <c r="T148" s="324"/>
      <c r="U148" s="13"/>
      <c r="V148" s="1"/>
    </row>
    <row r="149" spans="1:22" ht="18.75" customHeight="1" x14ac:dyDescent="0.25">
      <c r="A149" s="13"/>
      <c r="B149" s="307"/>
      <c r="C149" s="298"/>
      <c r="D149" s="250" t="str">
        <f>START!$C$18</f>
        <v>Pull-Ups</v>
      </c>
      <c r="E149" s="250">
        <v>10</v>
      </c>
      <c r="F149" s="44"/>
      <c r="G149" s="148" t="s">
        <v>19</v>
      </c>
      <c r="H149" s="44"/>
      <c r="I149" s="43"/>
      <c r="J149" s="43"/>
      <c r="K149" s="43"/>
      <c r="L149" s="43"/>
      <c r="M149" s="43"/>
      <c r="N149" s="43"/>
      <c r="O149" s="43"/>
      <c r="P149" s="43"/>
      <c r="Q149" s="316" t="s">
        <v>24</v>
      </c>
      <c r="R149" s="315"/>
      <c r="S149" s="315"/>
      <c r="T149" s="51" t="str">
        <f>IFERROR(+G150+E150+E149+G149,"?")</f>
        <v>?</v>
      </c>
      <c r="U149" s="13"/>
      <c r="V149" s="1"/>
    </row>
    <row r="150" spans="1:22" ht="18.75" customHeight="1" x14ac:dyDescent="0.25">
      <c r="A150" s="13"/>
      <c r="B150" s="307"/>
      <c r="C150" s="298"/>
      <c r="D150" s="250" t="str">
        <f>START!$C$20</f>
        <v>T-Bar Rows</v>
      </c>
      <c r="E150" s="250">
        <v>10</v>
      </c>
      <c r="F150" s="44"/>
      <c r="G150" s="148" t="s">
        <v>19</v>
      </c>
      <c r="H150" s="44"/>
      <c r="I150" s="43"/>
      <c r="J150" s="43"/>
      <c r="K150" s="43"/>
      <c r="L150" s="43"/>
      <c r="M150" s="43"/>
      <c r="N150" s="43"/>
      <c r="O150" s="43"/>
      <c r="P150" s="43"/>
      <c r="Q150" s="314" t="s">
        <v>26</v>
      </c>
      <c r="R150" s="315"/>
      <c r="S150" s="315"/>
      <c r="T150" s="51">
        <f>IFERROR(E148+G148+I148,"?")</f>
        <v>24</v>
      </c>
      <c r="U150" s="13"/>
      <c r="V150" s="1"/>
    </row>
    <row r="151" spans="1:22" ht="18.75" customHeight="1" thickBot="1" x14ac:dyDescent="0.3">
      <c r="A151" s="13"/>
      <c r="B151" s="307"/>
      <c r="C151" s="299"/>
      <c r="D151" s="243" t="str">
        <f>START!$C$22</f>
        <v>Preacher Curls</v>
      </c>
      <c r="E151" s="243">
        <v>12</v>
      </c>
      <c r="F151" s="52"/>
      <c r="G151" s="243">
        <v>12</v>
      </c>
      <c r="H151" s="52"/>
      <c r="I151" s="243">
        <v>12</v>
      </c>
      <c r="J151" s="52"/>
      <c r="K151" s="149" t="s">
        <v>21</v>
      </c>
      <c r="L151" s="52"/>
      <c r="M151" s="53"/>
      <c r="N151" s="53"/>
      <c r="O151" s="53"/>
      <c r="P151" s="53"/>
      <c r="Q151" s="293" t="s">
        <v>27</v>
      </c>
      <c r="R151" s="294"/>
      <c r="S151" s="294"/>
      <c r="T151" s="54" t="str">
        <f>IFERROR(E151+G151+I151+K151,"?")</f>
        <v>?</v>
      </c>
      <c r="U151" s="13"/>
      <c r="V151" s="1"/>
    </row>
    <row r="152" spans="1:22" ht="18.75" customHeight="1" x14ac:dyDescent="0.25">
      <c r="A152" s="13"/>
      <c r="B152" s="307"/>
      <c r="C152" s="290" t="s">
        <v>94</v>
      </c>
      <c r="D152" s="251" t="str">
        <f>D27</f>
        <v>Squat</v>
      </c>
      <c r="E152" s="251">
        <f>$G$10</f>
        <v>10</v>
      </c>
      <c r="F152" s="251">
        <f>MROUND($C$5*$H$10,$C$9)</f>
        <v>80</v>
      </c>
      <c r="G152" s="251">
        <f>$I$10</f>
        <v>10</v>
      </c>
      <c r="H152" s="251">
        <f>MROUND($C$5*$J$10,$C$9)</f>
        <v>80</v>
      </c>
      <c r="I152" s="251">
        <f>$K$10</f>
        <v>10</v>
      </c>
      <c r="J152" s="251">
        <f>MROUND($C$5*$L$10,$C$9)</f>
        <v>80</v>
      </c>
      <c r="K152" s="48"/>
      <c r="L152" s="48"/>
      <c r="M152" s="48"/>
      <c r="N152" s="48"/>
      <c r="O152" s="48"/>
      <c r="P152" s="48"/>
      <c r="Q152" s="336"/>
      <c r="R152" s="337"/>
      <c r="S152" s="337"/>
      <c r="T152" s="129"/>
      <c r="U152" s="13"/>
      <c r="V152" s="1"/>
    </row>
    <row r="153" spans="1:22" ht="18.75" customHeight="1" x14ac:dyDescent="0.25">
      <c r="A153" s="13"/>
      <c r="B153" s="307"/>
      <c r="C153" s="291"/>
      <c r="D153" s="247" t="str">
        <f>START!$C$29</f>
        <v>Stiff-Leg Deadlifts</v>
      </c>
      <c r="E153" s="247">
        <v>10</v>
      </c>
      <c r="F153" s="44"/>
      <c r="G153" s="247">
        <v>10</v>
      </c>
      <c r="H153" s="44"/>
      <c r="I153" s="148" t="s">
        <v>19</v>
      </c>
      <c r="J153" s="44"/>
      <c r="K153" s="43"/>
      <c r="L153" s="43"/>
      <c r="M153" s="43"/>
      <c r="N153" s="43"/>
      <c r="O153" s="43"/>
      <c r="P153" s="43"/>
      <c r="Q153" s="310" t="s">
        <v>28</v>
      </c>
      <c r="R153" s="311"/>
      <c r="S153" s="311"/>
      <c r="T153" s="117" t="str">
        <f>IFERROR(G154+I154+K154+E152+G152+I152+E154,"?")</f>
        <v>?</v>
      </c>
      <c r="U153" s="13"/>
      <c r="V153" s="1"/>
    </row>
    <row r="154" spans="1:22" ht="18.75" customHeight="1" x14ac:dyDescent="0.25">
      <c r="A154" s="13"/>
      <c r="B154" s="307"/>
      <c r="C154" s="291"/>
      <c r="D154" s="247" t="str">
        <f>START!$C$27</f>
        <v>Leg Extensions</v>
      </c>
      <c r="E154" s="247">
        <v>12</v>
      </c>
      <c r="F154" s="44"/>
      <c r="G154" s="247">
        <v>12</v>
      </c>
      <c r="H154" s="44"/>
      <c r="I154" s="247">
        <v>12</v>
      </c>
      <c r="J154" s="44"/>
      <c r="K154" s="148" t="s">
        <v>21</v>
      </c>
      <c r="L154" s="44"/>
      <c r="M154" s="43"/>
      <c r="N154" s="43"/>
      <c r="O154" s="43"/>
      <c r="P154" s="43"/>
      <c r="Q154" s="310" t="s">
        <v>29</v>
      </c>
      <c r="R154" s="311"/>
      <c r="S154" s="311"/>
      <c r="T154" s="117" t="str">
        <f>IFERROR(E155+G155+I155+K155+E153+G153+I153+K153,"?")</f>
        <v>?</v>
      </c>
      <c r="U154" s="13"/>
      <c r="V154" s="1"/>
    </row>
    <row r="155" spans="1:22" ht="18.75" customHeight="1" x14ac:dyDescent="0.25">
      <c r="A155" s="13"/>
      <c r="B155" s="307"/>
      <c r="C155" s="291"/>
      <c r="D155" s="247" t="str">
        <f>START!$C$28</f>
        <v>Lying Leg Curls</v>
      </c>
      <c r="E155" s="247">
        <v>12</v>
      </c>
      <c r="F155" s="44"/>
      <c r="G155" s="247">
        <v>12</v>
      </c>
      <c r="H155" s="44"/>
      <c r="I155" s="247">
        <v>12</v>
      </c>
      <c r="J155" s="45"/>
      <c r="K155" s="148" t="s">
        <v>21</v>
      </c>
      <c r="L155" s="45"/>
      <c r="M155" s="43"/>
      <c r="N155" s="43"/>
      <c r="O155" s="43"/>
      <c r="P155" s="43"/>
      <c r="Q155" s="310" t="s">
        <v>30</v>
      </c>
      <c r="R155" s="311"/>
      <c r="S155" s="311"/>
      <c r="T155" s="117" t="str">
        <f>IFERROR(E156+G156+I156+K156,"?")</f>
        <v>?</v>
      </c>
      <c r="U155" s="13"/>
      <c r="V155" s="1"/>
    </row>
    <row r="156" spans="1:22" ht="18.75" customHeight="1" thickBot="1" x14ac:dyDescent="0.3">
      <c r="A156" s="13"/>
      <c r="B156" s="307"/>
      <c r="C156" s="292"/>
      <c r="D156" s="249" t="str">
        <f>START!$C$30</f>
        <v>Standing Calve Raises</v>
      </c>
      <c r="E156" s="249">
        <v>12</v>
      </c>
      <c r="F156" s="55"/>
      <c r="G156" s="249">
        <v>12</v>
      </c>
      <c r="H156" s="55"/>
      <c r="I156" s="249">
        <v>12</v>
      </c>
      <c r="J156" s="55"/>
      <c r="K156" s="149" t="s">
        <v>21</v>
      </c>
      <c r="L156" s="55"/>
      <c r="M156" s="53"/>
      <c r="N156" s="53"/>
      <c r="O156" s="53"/>
      <c r="P156" s="53"/>
      <c r="Q156" s="248"/>
      <c r="R156" s="249"/>
      <c r="S156" s="249"/>
      <c r="T156" s="118"/>
      <c r="U156" s="13"/>
      <c r="V156" s="1"/>
    </row>
    <row r="157" spans="1:22" ht="18.75" customHeight="1" x14ac:dyDescent="0.25">
      <c r="A157" s="13"/>
      <c r="B157" s="307"/>
      <c r="C157" s="338" t="s">
        <v>31</v>
      </c>
      <c r="D157" s="339"/>
      <c r="E157" s="339"/>
      <c r="F157" s="339"/>
      <c r="G157" s="339"/>
      <c r="H157" s="339"/>
      <c r="I157" s="339"/>
      <c r="J157" s="339"/>
      <c r="K157" s="339"/>
      <c r="L157" s="339"/>
      <c r="M157" s="339"/>
      <c r="N157" s="339"/>
      <c r="O157" s="339"/>
      <c r="P157" s="339"/>
      <c r="Q157" s="339"/>
      <c r="R157" s="339"/>
      <c r="S157" s="339"/>
      <c r="T157" s="340"/>
      <c r="U157" s="13"/>
      <c r="V157" s="1"/>
    </row>
    <row r="158" spans="1:22" ht="18.75" customHeight="1" thickBot="1" x14ac:dyDescent="0.3">
      <c r="A158" s="13"/>
      <c r="B158" s="308"/>
      <c r="C158" s="341"/>
      <c r="D158" s="342"/>
      <c r="E158" s="342"/>
      <c r="F158" s="342"/>
      <c r="G158" s="342"/>
      <c r="H158" s="342"/>
      <c r="I158" s="342"/>
      <c r="J158" s="342"/>
      <c r="K158" s="342"/>
      <c r="L158" s="342"/>
      <c r="M158" s="342"/>
      <c r="N158" s="342"/>
      <c r="O158" s="342"/>
      <c r="P158" s="342"/>
      <c r="Q158" s="342"/>
      <c r="R158" s="342"/>
      <c r="S158" s="342"/>
      <c r="T158" s="343"/>
      <c r="U158" s="13"/>
      <c r="V158" s="1"/>
    </row>
    <row r="159" spans="1:22" ht="18.75" customHeight="1" x14ac:dyDescent="0.25">
      <c r="A159" s="13"/>
      <c r="B159" s="389" t="s">
        <v>120</v>
      </c>
      <c r="C159" s="338" t="s">
        <v>31</v>
      </c>
      <c r="D159" s="339"/>
      <c r="E159" s="339"/>
      <c r="F159" s="339"/>
      <c r="G159" s="339"/>
      <c r="H159" s="339"/>
      <c r="I159" s="339"/>
      <c r="J159" s="339"/>
      <c r="K159" s="339"/>
      <c r="L159" s="339"/>
      <c r="M159" s="339"/>
      <c r="N159" s="339"/>
      <c r="O159" s="339"/>
      <c r="P159" s="339"/>
      <c r="Q159" s="339"/>
      <c r="R159" s="339"/>
      <c r="S159" s="339"/>
      <c r="T159" s="340"/>
      <c r="U159" s="13"/>
      <c r="V159" s="1"/>
    </row>
    <row r="160" spans="1:22" ht="18.75" customHeight="1" thickBot="1" x14ac:dyDescent="0.3">
      <c r="A160" s="13"/>
      <c r="B160" s="390"/>
      <c r="C160" s="341"/>
      <c r="D160" s="342"/>
      <c r="E160" s="342"/>
      <c r="F160" s="342"/>
      <c r="G160" s="342"/>
      <c r="H160" s="342"/>
      <c r="I160" s="342"/>
      <c r="J160" s="342"/>
      <c r="K160" s="342"/>
      <c r="L160" s="342"/>
      <c r="M160" s="342"/>
      <c r="N160" s="342"/>
      <c r="O160" s="342"/>
      <c r="P160" s="342"/>
      <c r="Q160" s="342"/>
      <c r="R160" s="342"/>
      <c r="S160" s="342"/>
      <c r="T160" s="343"/>
      <c r="U160" s="13"/>
      <c r="V160" s="1"/>
    </row>
    <row r="161" spans="1:22" ht="18.75" customHeight="1" x14ac:dyDescent="0.25">
      <c r="A161" s="13"/>
      <c r="B161" s="390"/>
      <c r="C161" s="347" t="s">
        <v>124</v>
      </c>
      <c r="D161" s="253" t="str">
        <f>$D$16</f>
        <v>Bench Press</v>
      </c>
      <c r="E161" s="253">
        <v>8</v>
      </c>
      <c r="F161" s="253">
        <f>MROUND($C$4*MID($G$12,9,3),$C$9)</f>
        <v>70</v>
      </c>
      <c r="G161" s="253">
        <v>8</v>
      </c>
      <c r="H161" s="253">
        <f>MROUND($C$4*MID($G$12,9,3),$C$9)</f>
        <v>70</v>
      </c>
      <c r="I161" s="253">
        <v>8</v>
      </c>
      <c r="J161" s="253">
        <f>MROUND($C$4*MID($G$12,9,3),$C$9)</f>
        <v>70</v>
      </c>
      <c r="K161" s="48"/>
      <c r="L161" s="48"/>
      <c r="M161" s="48"/>
      <c r="N161" s="48"/>
      <c r="O161" s="48"/>
      <c r="P161" s="48"/>
      <c r="Q161" s="360" t="s">
        <v>18</v>
      </c>
      <c r="R161" s="361"/>
      <c r="S161" s="361"/>
      <c r="T161" s="254">
        <f t="shared" ref="T161:T166" si="4">IFERROR(E161+G161+I161,"?")</f>
        <v>24</v>
      </c>
      <c r="U161" s="13"/>
      <c r="V161" s="1"/>
    </row>
    <row r="162" spans="1:22" ht="18.75" customHeight="1" x14ac:dyDescent="0.25">
      <c r="A162" s="13"/>
      <c r="B162" s="390"/>
      <c r="C162" s="348"/>
      <c r="D162" s="113" t="s">
        <v>129</v>
      </c>
      <c r="E162" s="245">
        <v>10</v>
      </c>
      <c r="F162" s="44"/>
      <c r="G162" s="245">
        <v>10</v>
      </c>
      <c r="H162" s="44"/>
      <c r="I162" s="245">
        <v>10</v>
      </c>
      <c r="J162" s="44"/>
      <c r="K162" s="43"/>
      <c r="L162" s="43"/>
      <c r="M162" s="43"/>
      <c r="N162" s="43"/>
      <c r="O162" s="43"/>
      <c r="P162" s="43"/>
      <c r="Q162" s="295" t="s">
        <v>20</v>
      </c>
      <c r="R162" s="296"/>
      <c r="S162" s="296"/>
      <c r="T162" s="256">
        <f t="shared" si="4"/>
        <v>30</v>
      </c>
      <c r="U162" s="13"/>
      <c r="V162" s="1"/>
    </row>
    <row r="163" spans="1:22" ht="18.75" customHeight="1" thickBot="1" x14ac:dyDescent="0.3">
      <c r="A163" s="13"/>
      <c r="B163" s="390"/>
      <c r="C163" s="348"/>
      <c r="D163" s="245" t="str">
        <f>$D$21</f>
        <v>Cable Tricep Extensions</v>
      </c>
      <c r="E163" s="245">
        <v>10</v>
      </c>
      <c r="F163" s="52"/>
      <c r="G163" s="245">
        <v>10</v>
      </c>
      <c r="H163" s="52"/>
      <c r="I163" s="245">
        <v>10</v>
      </c>
      <c r="J163" s="52"/>
      <c r="K163" s="43"/>
      <c r="L163" s="43"/>
      <c r="M163" s="43"/>
      <c r="N163" s="43"/>
      <c r="O163" s="43"/>
      <c r="P163" s="43"/>
      <c r="Q163" s="354" t="s">
        <v>22</v>
      </c>
      <c r="R163" s="355"/>
      <c r="S163" s="355"/>
      <c r="T163" s="115">
        <f t="shared" si="4"/>
        <v>30</v>
      </c>
      <c r="U163" s="13"/>
      <c r="V163" s="1"/>
    </row>
    <row r="164" spans="1:22" ht="18.75" customHeight="1" x14ac:dyDescent="0.25">
      <c r="A164" s="13"/>
      <c r="B164" s="390"/>
      <c r="C164" s="297" t="s">
        <v>125</v>
      </c>
      <c r="D164" s="137" t="str">
        <f>$D$39</f>
        <v>Deadlift</v>
      </c>
      <c r="E164" s="137">
        <v>8</v>
      </c>
      <c r="F164" s="137">
        <f>MROUND($C$6*MID($G$12,9,3),$C$9)</f>
        <v>90</v>
      </c>
      <c r="G164" s="137">
        <v>8</v>
      </c>
      <c r="H164" s="137">
        <f>MROUND($C$6*MID($G$12,9,3),$C$9)</f>
        <v>90</v>
      </c>
      <c r="I164" s="137">
        <v>8</v>
      </c>
      <c r="J164" s="137">
        <f>MROUND($C$6*MID($G$12,9,3),$C$9)</f>
        <v>90</v>
      </c>
      <c r="K164" s="110"/>
      <c r="L164" s="110"/>
      <c r="M164" s="48"/>
      <c r="N164" s="48"/>
      <c r="O164" s="48"/>
      <c r="P164" s="48"/>
      <c r="Q164" s="314" t="s">
        <v>25</v>
      </c>
      <c r="R164" s="315"/>
      <c r="S164" s="315"/>
      <c r="T164" s="51">
        <f t="shared" si="4"/>
        <v>24</v>
      </c>
      <c r="U164" s="13"/>
      <c r="V164" s="1"/>
    </row>
    <row r="165" spans="1:22" ht="18.75" customHeight="1" x14ac:dyDescent="0.25">
      <c r="A165" s="13"/>
      <c r="B165" s="390"/>
      <c r="C165" s="298"/>
      <c r="D165" s="250" t="str">
        <f>$D$41</f>
        <v>Pull-Ups</v>
      </c>
      <c r="E165" s="250">
        <v>10</v>
      </c>
      <c r="F165" s="44"/>
      <c r="G165" s="250">
        <v>10</v>
      </c>
      <c r="H165" s="44"/>
      <c r="I165" s="250">
        <v>10</v>
      </c>
      <c r="J165" s="44"/>
      <c r="K165" s="111"/>
      <c r="L165" s="111"/>
      <c r="M165" s="43"/>
      <c r="N165" s="43"/>
      <c r="O165" s="43"/>
      <c r="P165" s="43"/>
      <c r="Q165" s="314" t="s">
        <v>24</v>
      </c>
      <c r="R165" s="315"/>
      <c r="S165" s="315"/>
      <c r="T165" s="51">
        <f t="shared" si="4"/>
        <v>30</v>
      </c>
      <c r="U165" s="13"/>
      <c r="V165" s="1"/>
    </row>
    <row r="166" spans="1:22" ht="18.75" customHeight="1" thickBot="1" x14ac:dyDescent="0.3">
      <c r="A166" s="13"/>
      <c r="B166" s="390"/>
      <c r="C166" s="298"/>
      <c r="D166" s="250" t="str">
        <f>$D$26</f>
        <v>Dumbbell Curls</v>
      </c>
      <c r="E166" s="250">
        <v>10</v>
      </c>
      <c r="F166" s="55"/>
      <c r="G166" s="250">
        <v>10</v>
      </c>
      <c r="H166" s="55"/>
      <c r="I166" s="250">
        <v>10</v>
      </c>
      <c r="J166" s="55"/>
      <c r="K166" s="111"/>
      <c r="L166" s="111"/>
      <c r="M166" s="43"/>
      <c r="N166" s="43"/>
      <c r="O166" s="43"/>
      <c r="P166" s="43"/>
      <c r="Q166" s="293" t="s">
        <v>27</v>
      </c>
      <c r="R166" s="294"/>
      <c r="S166" s="294"/>
      <c r="T166" s="54">
        <f t="shared" si="4"/>
        <v>30</v>
      </c>
      <c r="U166" s="13"/>
      <c r="V166" s="1"/>
    </row>
    <row r="167" spans="1:22" ht="18.75" customHeight="1" x14ac:dyDescent="0.25">
      <c r="A167" s="13"/>
      <c r="B167" s="390"/>
      <c r="C167" s="338" t="s">
        <v>31</v>
      </c>
      <c r="D167" s="339"/>
      <c r="E167" s="339"/>
      <c r="F167" s="339"/>
      <c r="G167" s="339"/>
      <c r="H167" s="339"/>
      <c r="I167" s="339"/>
      <c r="J167" s="339"/>
      <c r="K167" s="339"/>
      <c r="L167" s="339"/>
      <c r="M167" s="339"/>
      <c r="N167" s="339"/>
      <c r="O167" s="339"/>
      <c r="P167" s="339"/>
      <c r="Q167" s="339"/>
      <c r="R167" s="339"/>
      <c r="S167" s="339"/>
      <c r="T167" s="340"/>
      <c r="U167" s="13"/>
      <c r="V167" s="1"/>
    </row>
    <row r="168" spans="1:22" ht="18.75" customHeight="1" thickBot="1" x14ac:dyDescent="0.3">
      <c r="A168" s="13"/>
      <c r="B168" s="390"/>
      <c r="C168" s="341"/>
      <c r="D168" s="342"/>
      <c r="E168" s="342"/>
      <c r="F168" s="342"/>
      <c r="G168" s="342"/>
      <c r="H168" s="342"/>
      <c r="I168" s="342"/>
      <c r="J168" s="342"/>
      <c r="K168" s="342"/>
      <c r="L168" s="342"/>
      <c r="M168" s="342"/>
      <c r="N168" s="342"/>
      <c r="O168" s="342"/>
      <c r="P168" s="342"/>
      <c r="Q168" s="342"/>
      <c r="R168" s="342"/>
      <c r="S168" s="342"/>
      <c r="T168" s="343"/>
      <c r="U168" s="13"/>
      <c r="V168" s="1"/>
    </row>
    <row r="169" spans="1:22" ht="18.75" customHeight="1" x14ac:dyDescent="0.25">
      <c r="A169" s="13"/>
      <c r="B169" s="390"/>
      <c r="C169" s="290" t="s">
        <v>126</v>
      </c>
      <c r="D169" s="247" t="str">
        <f>$D$27</f>
        <v>Squat</v>
      </c>
      <c r="E169" s="247">
        <v>8</v>
      </c>
      <c r="F169" s="247">
        <f>MROUND($C$5*MID($G$12,9,3),$C$9)</f>
        <v>85</v>
      </c>
      <c r="G169" s="247">
        <v>8</v>
      </c>
      <c r="H169" s="247">
        <f>MROUND($C$5*MID($G$12,9,3),$C$9)</f>
        <v>85</v>
      </c>
      <c r="I169" s="247">
        <v>8</v>
      </c>
      <c r="J169" s="247">
        <f>MROUND($C$5*MID($G$12,9,3),$C$9)</f>
        <v>85</v>
      </c>
      <c r="K169" s="43"/>
      <c r="L169" s="43"/>
      <c r="M169" s="48"/>
      <c r="N169" s="48"/>
      <c r="O169" s="48"/>
      <c r="P169" s="48"/>
      <c r="Q169" s="336" t="s">
        <v>28</v>
      </c>
      <c r="R169" s="337"/>
      <c r="S169" s="337"/>
      <c r="T169" s="129">
        <f>IFERROR(+E169+G169+I169,"?")</f>
        <v>24</v>
      </c>
      <c r="U169" s="13"/>
      <c r="V169" s="1"/>
    </row>
    <row r="170" spans="1:22" ht="18.75" customHeight="1" x14ac:dyDescent="0.25">
      <c r="A170" s="13"/>
      <c r="B170" s="390"/>
      <c r="C170" s="291"/>
      <c r="D170" s="247" t="str">
        <f>$D$29</f>
        <v>Lying Leg Curls</v>
      </c>
      <c r="E170" s="247">
        <v>10</v>
      </c>
      <c r="F170" s="44"/>
      <c r="G170" s="247">
        <v>10</v>
      </c>
      <c r="H170" s="44"/>
      <c r="I170" s="247">
        <v>10</v>
      </c>
      <c r="J170" s="44"/>
      <c r="K170" s="43"/>
      <c r="L170" s="43"/>
      <c r="M170" s="43"/>
      <c r="N170" s="43"/>
      <c r="O170" s="43"/>
      <c r="P170" s="43"/>
      <c r="Q170" s="310" t="s">
        <v>29</v>
      </c>
      <c r="R170" s="311"/>
      <c r="S170" s="311"/>
      <c r="T170" s="117">
        <f>IFERROR(+E170+G170+I170,"?")</f>
        <v>30</v>
      </c>
      <c r="U170" s="13"/>
      <c r="V170" s="1"/>
    </row>
    <row r="171" spans="1:22" ht="18.75" customHeight="1" thickBot="1" x14ac:dyDescent="0.3">
      <c r="A171" s="13"/>
      <c r="B171" s="390"/>
      <c r="C171" s="291"/>
      <c r="D171" s="247" t="str">
        <f>$D$30</f>
        <v>Standing Calve Raises</v>
      </c>
      <c r="E171" s="247">
        <v>10</v>
      </c>
      <c r="F171" s="52"/>
      <c r="G171" s="247">
        <v>10</v>
      </c>
      <c r="H171" s="52"/>
      <c r="I171" s="247">
        <v>10</v>
      </c>
      <c r="J171" s="52"/>
      <c r="K171" s="43"/>
      <c r="L171" s="43"/>
      <c r="M171" s="43"/>
      <c r="N171" s="43"/>
      <c r="O171" s="43"/>
      <c r="P171" s="43"/>
      <c r="Q171" s="310" t="s">
        <v>30</v>
      </c>
      <c r="R171" s="311"/>
      <c r="S171" s="311"/>
      <c r="T171" s="117">
        <f>IFERROR(+E171+G171+I171,"?")</f>
        <v>30</v>
      </c>
      <c r="U171" s="13"/>
      <c r="V171" s="1"/>
    </row>
    <row r="172" spans="1:22" ht="18.75" customHeight="1" x14ac:dyDescent="0.25">
      <c r="A172" s="13"/>
      <c r="B172" s="390"/>
      <c r="C172" s="347" t="s">
        <v>127</v>
      </c>
      <c r="D172" s="253" t="str">
        <f>$D$17</f>
        <v>Seated OHP</v>
      </c>
      <c r="E172" s="253">
        <v>8</v>
      </c>
      <c r="F172" s="253">
        <f>MROUND($C$7*MID($G$12,9,3),$C$9)</f>
        <v>45</v>
      </c>
      <c r="G172" s="253">
        <v>8</v>
      </c>
      <c r="H172" s="253">
        <f>MROUND($C$7*MID($G$12,9,3),$C$9)</f>
        <v>45</v>
      </c>
      <c r="I172" s="253">
        <v>8</v>
      </c>
      <c r="J172" s="253">
        <f>MROUND($C$7*MID($G$12,9,3),$C$9)</f>
        <v>45</v>
      </c>
      <c r="K172" s="48"/>
      <c r="L172" s="48"/>
      <c r="M172" s="48"/>
      <c r="N172" s="48"/>
      <c r="O172" s="48"/>
      <c r="P172" s="48"/>
      <c r="Q172" s="360" t="s">
        <v>18</v>
      </c>
      <c r="R172" s="361"/>
      <c r="S172" s="361"/>
      <c r="T172" s="254">
        <f>IFERROR(E172+G172+I172,"?")</f>
        <v>24</v>
      </c>
      <c r="U172" s="13"/>
      <c r="V172" s="1"/>
    </row>
    <row r="173" spans="1:22" ht="18.75" customHeight="1" x14ac:dyDescent="0.25">
      <c r="A173" s="13"/>
      <c r="B173" s="390"/>
      <c r="C173" s="363"/>
      <c r="D173" s="245" t="str">
        <f>$D$18</f>
        <v>Dumbbell Bench Press</v>
      </c>
      <c r="E173" s="245">
        <v>10</v>
      </c>
      <c r="F173" s="44"/>
      <c r="G173" s="245">
        <v>10</v>
      </c>
      <c r="H173" s="44"/>
      <c r="I173" s="245">
        <v>10</v>
      </c>
      <c r="J173" s="44"/>
      <c r="K173" s="43"/>
      <c r="L173" s="43"/>
      <c r="M173" s="43"/>
      <c r="N173" s="43"/>
      <c r="O173" s="43"/>
      <c r="P173" s="43"/>
      <c r="Q173" s="295" t="s">
        <v>20</v>
      </c>
      <c r="R173" s="296"/>
      <c r="S173" s="296"/>
      <c r="T173" s="256">
        <f>IFERROR(E173+G173+I173,"?")</f>
        <v>30</v>
      </c>
      <c r="U173" s="13"/>
      <c r="V173" s="1"/>
    </row>
    <row r="174" spans="1:22" ht="18.75" customHeight="1" thickBot="1" x14ac:dyDescent="0.3">
      <c r="A174" s="13"/>
      <c r="B174" s="390"/>
      <c r="C174" s="363"/>
      <c r="D174" s="245" t="str">
        <f>$D$38</f>
        <v>Dips</v>
      </c>
      <c r="E174" s="245">
        <v>10</v>
      </c>
      <c r="F174" s="52"/>
      <c r="G174" s="245">
        <v>10</v>
      </c>
      <c r="H174" s="52"/>
      <c r="I174" s="245">
        <v>10</v>
      </c>
      <c r="J174" s="52"/>
      <c r="K174" s="43"/>
      <c r="L174" s="43"/>
      <c r="M174" s="43"/>
      <c r="N174" s="43"/>
      <c r="O174" s="43"/>
      <c r="P174" s="43"/>
      <c r="Q174" s="295" t="s">
        <v>22</v>
      </c>
      <c r="R174" s="296"/>
      <c r="S174" s="296"/>
      <c r="T174" s="256">
        <f>IFERROR(E174+G174+I174,"?")</f>
        <v>30</v>
      </c>
      <c r="U174" s="13"/>
      <c r="V174" s="1"/>
    </row>
    <row r="175" spans="1:22" ht="18.75" customHeight="1" x14ac:dyDescent="0.25">
      <c r="A175" s="13"/>
      <c r="B175" s="390"/>
      <c r="C175" s="338" t="s">
        <v>31</v>
      </c>
      <c r="D175" s="339"/>
      <c r="E175" s="339"/>
      <c r="F175" s="339"/>
      <c r="G175" s="339"/>
      <c r="H175" s="339"/>
      <c r="I175" s="339"/>
      <c r="J175" s="339"/>
      <c r="K175" s="339"/>
      <c r="L175" s="339"/>
      <c r="M175" s="339"/>
      <c r="N175" s="339"/>
      <c r="O175" s="339"/>
      <c r="P175" s="339"/>
      <c r="Q175" s="339"/>
      <c r="R175" s="339"/>
      <c r="S175" s="339"/>
      <c r="T175" s="340"/>
      <c r="U175" s="13"/>
      <c r="V175" s="1"/>
    </row>
    <row r="176" spans="1:22" ht="18.75" customHeight="1" thickBot="1" x14ac:dyDescent="0.3">
      <c r="A176" s="13"/>
      <c r="B176" s="390"/>
      <c r="C176" s="341"/>
      <c r="D176" s="342"/>
      <c r="E176" s="342"/>
      <c r="F176" s="342"/>
      <c r="G176" s="342"/>
      <c r="H176" s="342"/>
      <c r="I176" s="342"/>
      <c r="J176" s="342"/>
      <c r="K176" s="342"/>
      <c r="L176" s="342"/>
      <c r="M176" s="342"/>
      <c r="N176" s="342"/>
      <c r="O176" s="342"/>
      <c r="P176" s="342"/>
      <c r="Q176" s="342"/>
      <c r="R176" s="342"/>
      <c r="S176" s="342"/>
      <c r="T176" s="343"/>
      <c r="U176" s="13"/>
      <c r="V176" s="1"/>
    </row>
    <row r="177" spans="1:22" ht="18.75" customHeight="1" x14ac:dyDescent="0.25">
      <c r="A177" s="13"/>
      <c r="B177" s="390"/>
      <c r="C177" s="338" t="s">
        <v>31</v>
      </c>
      <c r="D177" s="339"/>
      <c r="E177" s="339"/>
      <c r="F177" s="339"/>
      <c r="G177" s="339"/>
      <c r="H177" s="339"/>
      <c r="I177" s="339"/>
      <c r="J177" s="339"/>
      <c r="K177" s="339"/>
      <c r="L177" s="339"/>
      <c r="M177" s="339"/>
      <c r="N177" s="339"/>
      <c r="O177" s="339"/>
      <c r="P177" s="339"/>
      <c r="Q177" s="339"/>
      <c r="R177" s="339"/>
      <c r="S177" s="339"/>
      <c r="T177" s="340"/>
      <c r="U177" s="13"/>
      <c r="V177" s="1"/>
    </row>
    <row r="178" spans="1:22" ht="18.75" customHeight="1" thickBot="1" x14ac:dyDescent="0.3">
      <c r="A178" s="13"/>
      <c r="B178" s="391"/>
      <c r="C178" s="341"/>
      <c r="D178" s="342"/>
      <c r="E178" s="342"/>
      <c r="F178" s="342"/>
      <c r="G178" s="342"/>
      <c r="H178" s="342"/>
      <c r="I178" s="342"/>
      <c r="J178" s="342"/>
      <c r="K178" s="342"/>
      <c r="L178" s="342"/>
      <c r="M178" s="342"/>
      <c r="N178" s="342"/>
      <c r="O178" s="342"/>
      <c r="P178" s="342"/>
      <c r="Q178" s="342"/>
      <c r="R178" s="342"/>
      <c r="S178" s="342"/>
      <c r="T178" s="343"/>
      <c r="U178" s="13"/>
      <c r="V178" s="1"/>
    </row>
    <row r="179" spans="1:22" ht="18.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
    </row>
    <row r="180" spans="1:22" ht="18.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
    </row>
    <row r="181" spans="1:22" ht="18.75" customHeight="1" x14ac:dyDescent="0.25">
      <c r="B181" s="1"/>
      <c r="C181" s="133"/>
      <c r="D181" s="1"/>
      <c r="E181" s="1"/>
      <c r="F181" s="1"/>
      <c r="G181" s="1"/>
      <c r="H181" s="1"/>
      <c r="I181" s="1"/>
      <c r="J181" s="1"/>
      <c r="K181" s="1"/>
      <c r="L181" s="1"/>
      <c r="M181" s="1"/>
      <c r="N181" s="1"/>
      <c r="O181" s="1"/>
      <c r="P181" s="1"/>
      <c r="Q181" s="1"/>
      <c r="R181" s="1"/>
      <c r="S181" s="1"/>
      <c r="T181" s="1"/>
      <c r="U181" s="1"/>
      <c r="V181" s="1"/>
    </row>
    <row r="182" spans="1:22" ht="18.75" customHeight="1" x14ac:dyDescent="0.25">
      <c r="B182" s="1"/>
      <c r="C182" s="133"/>
      <c r="D182" s="1"/>
      <c r="E182" s="1"/>
      <c r="F182" s="1"/>
      <c r="G182" s="1"/>
      <c r="H182" s="1"/>
      <c r="I182" s="1"/>
      <c r="J182" s="1"/>
      <c r="K182" s="1"/>
      <c r="L182" s="1"/>
      <c r="M182" s="1"/>
      <c r="N182" s="1"/>
      <c r="O182" s="1"/>
      <c r="P182" s="1"/>
      <c r="Q182" s="1"/>
      <c r="R182" s="1"/>
      <c r="S182" s="1"/>
      <c r="T182" s="1"/>
      <c r="U182" s="1"/>
      <c r="V182" s="1"/>
    </row>
    <row r="183" spans="1:22" ht="18.75" customHeight="1" x14ac:dyDescent="0.25">
      <c r="B183" s="1"/>
      <c r="C183" s="133"/>
      <c r="D183" s="1"/>
      <c r="E183" s="1"/>
      <c r="F183" s="1"/>
      <c r="G183" s="1"/>
      <c r="H183" s="1"/>
      <c r="I183" s="1"/>
      <c r="J183" s="1"/>
      <c r="K183" s="1"/>
      <c r="L183" s="1"/>
      <c r="M183" s="1"/>
      <c r="N183" s="1"/>
      <c r="O183" s="1"/>
      <c r="P183" s="1"/>
      <c r="Q183" s="1"/>
      <c r="R183" s="1"/>
      <c r="S183" s="1"/>
      <c r="T183" s="1"/>
      <c r="U183" s="1"/>
      <c r="V183" s="1"/>
    </row>
    <row r="184" spans="1:22" ht="18.75" customHeight="1" x14ac:dyDescent="0.25">
      <c r="B184" s="1"/>
      <c r="C184" s="133"/>
      <c r="D184" s="1"/>
      <c r="E184" s="1"/>
      <c r="F184" s="1"/>
      <c r="G184" s="1"/>
      <c r="H184" s="1"/>
      <c r="I184" s="1"/>
      <c r="J184" s="1"/>
      <c r="K184" s="1"/>
      <c r="L184" s="1"/>
      <c r="M184" s="1"/>
      <c r="N184" s="1"/>
      <c r="O184" s="1"/>
      <c r="P184" s="1"/>
      <c r="Q184" s="1"/>
      <c r="R184" s="1"/>
      <c r="S184" s="1"/>
      <c r="T184" s="1"/>
      <c r="U184" s="1"/>
      <c r="V184" s="1"/>
    </row>
    <row r="185" spans="1:22" ht="18.75" customHeight="1" x14ac:dyDescent="0.25">
      <c r="B185" s="1"/>
      <c r="C185" s="133"/>
      <c r="D185" s="1"/>
      <c r="E185" s="1"/>
      <c r="F185" s="1"/>
      <c r="G185" s="1"/>
      <c r="H185" s="1"/>
      <c r="I185" s="1"/>
      <c r="J185" s="1"/>
      <c r="K185" s="1"/>
      <c r="L185" s="1"/>
      <c r="M185" s="1"/>
      <c r="N185" s="1"/>
      <c r="O185" s="1"/>
      <c r="P185" s="1"/>
      <c r="Q185" s="1"/>
      <c r="R185" s="1"/>
      <c r="S185" s="1"/>
      <c r="T185" s="1"/>
      <c r="U185" s="1"/>
      <c r="V185" s="1"/>
    </row>
    <row r="186" spans="1:22" ht="18.75" customHeight="1" x14ac:dyDescent="0.25">
      <c r="B186" s="1"/>
      <c r="C186" s="133"/>
      <c r="D186" s="1"/>
      <c r="E186" s="1"/>
      <c r="F186" s="1"/>
      <c r="G186" s="1"/>
      <c r="H186" s="1"/>
      <c r="I186" s="1"/>
      <c r="J186" s="1"/>
      <c r="K186" s="1"/>
      <c r="L186" s="1"/>
      <c r="M186" s="1"/>
      <c r="N186" s="1"/>
      <c r="O186" s="1"/>
      <c r="P186" s="1"/>
      <c r="Q186" s="1"/>
      <c r="R186" s="1"/>
      <c r="S186" s="1"/>
      <c r="T186" s="1"/>
      <c r="U186" s="1"/>
      <c r="V186" s="1"/>
    </row>
    <row r="187" spans="1:22" ht="18.75" customHeight="1" x14ac:dyDescent="0.25">
      <c r="B187" s="1"/>
      <c r="C187" s="133"/>
      <c r="D187" s="1"/>
      <c r="E187" s="1"/>
      <c r="F187" s="1"/>
      <c r="G187" s="1"/>
      <c r="H187" s="1"/>
      <c r="I187" s="1"/>
      <c r="J187" s="1"/>
      <c r="K187" s="1"/>
      <c r="L187" s="1"/>
      <c r="M187" s="1"/>
      <c r="N187" s="1"/>
      <c r="O187" s="1"/>
      <c r="P187" s="1"/>
      <c r="Q187" s="1"/>
      <c r="R187" s="1"/>
      <c r="S187" s="1"/>
      <c r="T187" s="1"/>
      <c r="U187" s="1"/>
      <c r="V187" s="1"/>
    </row>
    <row r="188" spans="1:22" ht="18.75" customHeight="1" x14ac:dyDescent="0.25">
      <c r="B188" s="1"/>
      <c r="C188" s="133"/>
      <c r="D188" s="1"/>
      <c r="E188" s="1"/>
      <c r="F188" s="1"/>
      <c r="G188" s="1"/>
      <c r="H188" s="1"/>
      <c r="I188" s="1"/>
      <c r="J188" s="1"/>
      <c r="K188" s="1"/>
      <c r="L188" s="1"/>
      <c r="M188" s="1"/>
      <c r="N188" s="1"/>
      <c r="O188" s="1"/>
      <c r="P188" s="1"/>
      <c r="Q188" s="1"/>
      <c r="R188" s="1"/>
      <c r="S188" s="1"/>
      <c r="T188" s="1"/>
      <c r="U188" s="1"/>
      <c r="V188" s="1"/>
    </row>
    <row r="189" spans="1:22" ht="18.75" customHeight="1" x14ac:dyDescent="0.25">
      <c r="B189" s="1"/>
      <c r="C189" s="133"/>
      <c r="D189" s="1"/>
      <c r="E189" s="1"/>
      <c r="F189" s="1"/>
      <c r="G189" s="1"/>
      <c r="H189" s="1"/>
      <c r="I189" s="1"/>
      <c r="J189" s="1"/>
      <c r="K189" s="1"/>
      <c r="L189" s="1"/>
      <c r="M189" s="1"/>
      <c r="N189" s="1"/>
      <c r="O189" s="1"/>
      <c r="P189" s="1"/>
      <c r="Q189" s="1"/>
      <c r="R189" s="1"/>
      <c r="S189" s="1"/>
      <c r="T189" s="1"/>
      <c r="U189" s="1"/>
      <c r="V189" s="1"/>
    </row>
    <row r="190" spans="1:22" ht="18.75" customHeight="1" x14ac:dyDescent="0.25">
      <c r="B190" s="1"/>
      <c r="C190" s="133"/>
      <c r="D190" s="1"/>
      <c r="E190" s="1"/>
      <c r="F190" s="1"/>
      <c r="G190" s="1"/>
      <c r="H190" s="1"/>
      <c r="I190" s="1"/>
      <c r="J190" s="1"/>
      <c r="K190" s="1"/>
      <c r="L190" s="1"/>
      <c r="M190" s="1"/>
      <c r="N190" s="1"/>
      <c r="O190" s="1"/>
      <c r="P190" s="1"/>
      <c r="Q190" s="1"/>
      <c r="R190" s="1"/>
      <c r="S190" s="1"/>
      <c r="T190" s="1"/>
      <c r="U190" s="1"/>
      <c r="V190" s="1"/>
    </row>
    <row r="191" spans="1:22" ht="18.75" customHeight="1" x14ac:dyDescent="0.25">
      <c r="B191" s="1"/>
      <c r="C191" s="133"/>
      <c r="D191" s="1"/>
      <c r="E191" s="1"/>
      <c r="F191" s="1"/>
      <c r="G191" s="1"/>
      <c r="H191" s="1"/>
      <c r="I191" s="1"/>
      <c r="J191" s="1"/>
      <c r="K191" s="1"/>
      <c r="L191" s="1"/>
      <c r="M191" s="1"/>
      <c r="N191" s="1"/>
      <c r="O191" s="1"/>
      <c r="P191" s="1"/>
      <c r="Q191" s="1"/>
      <c r="R191" s="1"/>
      <c r="S191" s="1"/>
      <c r="T191" s="1"/>
      <c r="U191" s="1"/>
      <c r="V191" s="1"/>
    </row>
    <row r="192" spans="1:22" ht="18.75" customHeight="1" x14ac:dyDescent="0.25">
      <c r="B192" s="1"/>
      <c r="C192" s="133"/>
      <c r="D192" s="1"/>
      <c r="E192" s="1"/>
      <c r="F192" s="1"/>
      <c r="G192" s="1"/>
      <c r="H192" s="1"/>
      <c r="I192" s="1"/>
      <c r="J192" s="1"/>
      <c r="K192" s="1"/>
      <c r="L192" s="1"/>
      <c r="M192" s="1"/>
      <c r="N192" s="1"/>
      <c r="O192" s="1"/>
      <c r="P192" s="1"/>
      <c r="Q192" s="1"/>
      <c r="R192" s="1"/>
      <c r="S192" s="1"/>
      <c r="T192" s="1"/>
      <c r="U192" s="1"/>
      <c r="V192" s="1"/>
    </row>
    <row r="193" spans="2:22" ht="18.75" customHeight="1" x14ac:dyDescent="0.25">
      <c r="B193" s="1"/>
      <c r="C193" s="133"/>
      <c r="D193" s="1"/>
      <c r="E193" s="1"/>
      <c r="F193" s="1"/>
      <c r="G193" s="1"/>
      <c r="H193" s="1"/>
      <c r="I193" s="1"/>
      <c r="J193" s="1"/>
      <c r="K193" s="1"/>
      <c r="L193" s="1"/>
      <c r="M193" s="1"/>
      <c r="N193" s="1"/>
      <c r="O193" s="1"/>
      <c r="P193" s="1"/>
      <c r="Q193" s="1"/>
      <c r="R193" s="1"/>
      <c r="S193" s="1"/>
      <c r="T193" s="1"/>
      <c r="U193" s="1"/>
      <c r="V193" s="1"/>
    </row>
    <row r="194" spans="2:22" ht="18.75" customHeight="1" x14ac:dyDescent="0.25">
      <c r="B194" s="1"/>
      <c r="C194" s="133"/>
      <c r="D194" s="1"/>
      <c r="E194" s="1"/>
      <c r="F194" s="1"/>
      <c r="G194" s="1"/>
      <c r="H194" s="1"/>
      <c r="I194" s="1"/>
      <c r="J194" s="1"/>
      <c r="K194" s="1"/>
      <c r="L194" s="1"/>
      <c r="M194" s="1"/>
      <c r="N194" s="1"/>
      <c r="O194" s="1"/>
      <c r="P194" s="1"/>
      <c r="Q194" s="1"/>
      <c r="R194" s="1"/>
      <c r="S194" s="1"/>
      <c r="T194" s="1"/>
      <c r="U194" s="1"/>
      <c r="V194" s="1"/>
    </row>
    <row r="195" spans="2:22" ht="18.75" customHeight="1" x14ac:dyDescent="0.25">
      <c r="B195" s="1"/>
      <c r="C195" s="133"/>
      <c r="D195" s="1"/>
      <c r="E195" s="1"/>
      <c r="F195" s="1"/>
      <c r="G195" s="1"/>
      <c r="H195" s="1"/>
      <c r="I195" s="1"/>
      <c r="J195" s="1"/>
      <c r="K195" s="1"/>
      <c r="L195" s="1"/>
      <c r="M195" s="1"/>
      <c r="N195" s="1"/>
      <c r="O195" s="1"/>
      <c r="P195" s="1"/>
      <c r="Q195" s="1"/>
      <c r="R195" s="1"/>
      <c r="S195" s="1"/>
      <c r="T195" s="1"/>
      <c r="U195" s="1"/>
      <c r="V195" s="1"/>
    </row>
    <row r="196" spans="2:22" ht="18.75" customHeight="1" x14ac:dyDescent="0.25">
      <c r="B196" s="1"/>
      <c r="C196" s="133"/>
      <c r="D196" s="1"/>
      <c r="E196" s="1"/>
      <c r="F196" s="1"/>
      <c r="G196" s="1"/>
      <c r="H196" s="1"/>
      <c r="I196" s="1"/>
      <c r="J196" s="1"/>
      <c r="K196" s="1"/>
      <c r="L196" s="1"/>
      <c r="M196" s="1"/>
      <c r="N196" s="1"/>
      <c r="O196" s="1"/>
      <c r="P196" s="1"/>
      <c r="Q196" s="1"/>
      <c r="R196" s="1"/>
      <c r="S196" s="1"/>
      <c r="T196" s="1"/>
      <c r="U196" s="1"/>
      <c r="V196" s="1"/>
    </row>
    <row r="197" spans="2:22" ht="18.75" customHeight="1" x14ac:dyDescent="0.25">
      <c r="B197" s="1"/>
      <c r="C197" s="133"/>
      <c r="D197" s="1"/>
      <c r="E197" s="1"/>
      <c r="F197" s="1"/>
      <c r="G197" s="1"/>
      <c r="H197" s="1"/>
      <c r="I197" s="1"/>
      <c r="J197" s="1"/>
      <c r="K197" s="1"/>
      <c r="L197" s="1"/>
      <c r="M197" s="1"/>
      <c r="N197" s="1"/>
      <c r="O197" s="1"/>
      <c r="P197" s="1"/>
      <c r="Q197" s="1"/>
      <c r="R197" s="1"/>
      <c r="S197" s="1"/>
      <c r="T197" s="1"/>
      <c r="U197" s="1"/>
      <c r="V197" s="1"/>
    </row>
    <row r="198" spans="2:22" ht="18.75" customHeight="1" x14ac:dyDescent="0.25">
      <c r="B198" s="1"/>
      <c r="C198" s="133"/>
      <c r="D198" s="1"/>
      <c r="E198" s="1"/>
      <c r="F198" s="1"/>
      <c r="G198" s="1"/>
      <c r="H198" s="1"/>
      <c r="I198" s="1"/>
      <c r="J198" s="1"/>
      <c r="K198" s="1"/>
      <c r="L198" s="1"/>
      <c r="M198" s="1"/>
      <c r="N198" s="1"/>
      <c r="O198" s="1"/>
      <c r="P198" s="1"/>
      <c r="Q198" s="1"/>
      <c r="R198" s="1"/>
      <c r="S198" s="1"/>
      <c r="T198" s="1"/>
      <c r="U198" s="1"/>
      <c r="V198" s="1"/>
    </row>
    <row r="199" spans="2:22" ht="18.75" customHeight="1" x14ac:dyDescent="0.25">
      <c r="B199" s="1"/>
      <c r="C199" s="133"/>
      <c r="D199" s="1"/>
      <c r="E199" s="1"/>
      <c r="F199" s="1"/>
      <c r="G199" s="1"/>
      <c r="H199" s="1"/>
      <c r="I199" s="1"/>
      <c r="J199" s="1"/>
      <c r="K199" s="1"/>
      <c r="L199" s="1"/>
      <c r="M199" s="1"/>
      <c r="N199" s="1"/>
      <c r="O199" s="1"/>
      <c r="P199" s="1"/>
      <c r="Q199" s="1"/>
      <c r="R199" s="1"/>
      <c r="S199" s="1"/>
      <c r="T199" s="1"/>
      <c r="U199" s="1"/>
      <c r="V199" s="1"/>
    </row>
    <row r="200" spans="2:22" ht="18.75" customHeight="1" x14ac:dyDescent="0.25">
      <c r="B200" s="1"/>
      <c r="C200" s="133"/>
      <c r="D200" s="1"/>
      <c r="E200" s="1"/>
      <c r="F200" s="1"/>
      <c r="G200" s="1"/>
      <c r="H200" s="1"/>
      <c r="I200" s="1"/>
      <c r="J200" s="1"/>
      <c r="K200" s="1"/>
      <c r="L200" s="1"/>
      <c r="M200" s="1"/>
      <c r="N200" s="1"/>
      <c r="O200" s="1"/>
      <c r="P200" s="1"/>
      <c r="Q200" s="1"/>
      <c r="R200" s="1"/>
      <c r="S200" s="1"/>
      <c r="T200" s="1"/>
      <c r="U200" s="1"/>
      <c r="V200" s="1"/>
    </row>
    <row r="201" spans="2:22" ht="18.75" customHeight="1" x14ac:dyDescent="0.25">
      <c r="B201" s="1"/>
      <c r="C201" s="133"/>
      <c r="D201" s="1"/>
      <c r="E201" s="1"/>
      <c r="F201" s="1"/>
      <c r="G201" s="1"/>
      <c r="H201" s="1"/>
      <c r="I201" s="1"/>
      <c r="J201" s="1"/>
      <c r="K201" s="1"/>
      <c r="L201" s="1"/>
      <c r="M201" s="1"/>
      <c r="N201" s="1"/>
      <c r="O201" s="1"/>
      <c r="P201" s="1"/>
      <c r="Q201" s="1"/>
      <c r="R201" s="1"/>
      <c r="S201" s="1"/>
      <c r="T201" s="1"/>
      <c r="U201" s="1"/>
      <c r="V201" s="1"/>
    </row>
    <row r="202" spans="2:22" ht="18.75" customHeight="1" x14ac:dyDescent="0.25">
      <c r="B202" s="1"/>
      <c r="C202" s="133"/>
      <c r="D202" s="1"/>
      <c r="E202" s="1"/>
      <c r="F202" s="1"/>
      <c r="G202" s="1"/>
      <c r="H202" s="1"/>
      <c r="I202" s="1"/>
      <c r="J202" s="1"/>
      <c r="K202" s="1"/>
      <c r="L202" s="1"/>
      <c r="M202" s="1"/>
      <c r="N202" s="1"/>
      <c r="O202" s="1"/>
      <c r="P202" s="1"/>
      <c r="Q202" s="1"/>
      <c r="R202" s="1"/>
      <c r="S202" s="1"/>
      <c r="T202" s="1"/>
      <c r="U202" s="1"/>
      <c r="V202" s="1"/>
    </row>
    <row r="203" spans="2:22" ht="18.75" customHeight="1" x14ac:dyDescent="0.25">
      <c r="B203" s="1"/>
      <c r="C203" s="133"/>
      <c r="D203" s="1"/>
      <c r="E203" s="1"/>
      <c r="F203" s="1"/>
      <c r="G203" s="1"/>
      <c r="H203" s="1"/>
      <c r="I203" s="1"/>
      <c r="J203" s="1"/>
      <c r="K203" s="1"/>
      <c r="L203" s="1"/>
      <c r="M203" s="1"/>
      <c r="N203" s="1"/>
      <c r="O203" s="1"/>
      <c r="P203" s="1"/>
      <c r="Q203" s="1"/>
      <c r="R203" s="1"/>
      <c r="S203" s="1"/>
      <c r="T203" s="1"/>
      <c r="U203" s="1"/>
      <c r="V203" s="1"/>
    </row>
    <row r="204" spans="2:22" ht="18.75" customHeight="1" x14ac:dyDescent="0.25">
      <c r="B204" s="1"/>
      <c r="C204" s="133"/>
      <c r="D204" s="1"/>
      <c r="E204" s="1"/>
      <c r="F204" s="1"/>
      <c r="G204" s="1"/>
      <c r="H204" s="1"/>
      <c r="I204" s="1"/>
      <c r="J204" s="1"/>
      <c r="K204" s="1"/>
      <c r="L204" s="1"/>
      <c r="M204" s="1"/>
      <c r="N204" s="1"/>
      <c r="O204" s="1"/>
      <c r="P204" s="1"/>
      <c r="Q204" s="1"/>
      <c r="R204" s="1"/>
      <c r="S204" s="1"/>
      <c r="T204" s="1"/>
      <c r="U204" s="1"/>
      <c r="V204" s="1"/>
    </row>
    <row r="205" spans="2:22" ht="18.75" customHeight="1" x14ac:dyDescent="0.25">
      <c r="B205" s="1"/>
      <c r="C205" s="133"/>
      <c r="D205" s="1"/>
      <c r="E205" s="1"/>
      <c r="F205" s="1"/>
      <c r="G205" s="1"/>
      <c r="H205" s="1"/>
      <c r="I205" s="1"/>
      <c r="J205" s="1"/>
      <c r="K205" s="1"/>
      <c r="L205" s="1"/>
      <c r="M205" s="1"/>
      <c r="N205" s="1"/>
      <c r="O205" s="1"/>
      <c r="P205" s="1"/>
      <c r="Q205" s="1"/>
      <c r="R205" s="1"/>
      <c r="S205" s="1"/>
      <c r="T205" s="1"/>
      <c r="U205" s="1"/>
      <c r="V205" s="1"/>
    </row>
    <row r="206" spans="2:22" ht="18.75" customHeight="1" x14ac:dyDescent="0.25">
      <c r="B206" s="1"/>
      <c r="C206" s="133"/>
      <c r="D206" s="1"/>
      <c r="E206" s="1"/>
      <c r="F206" s="1"/>
      <c r="G206" s="1"/>
      <c r="H206" s="1"/>
      <c r="I206" s="1"/>
      <c r="J206" s="1"/>
      <c r="K206" s="1"/>
      <c r="L206" s="1"/>
      <c r="M206" s="1"/>
      <c r="N206" s="1"/>
      <c r="O206" s="1"/>
      <c r="P206" s="1"/>
      <c r="Q206" s="1"/>
      <c r="R206" s="1"/>
      <c r="S206" s="1"/>
      <c r="T206" s="1"/>
      <c r="U206" s="1"/>
      <c r="V206" s="1"/>
    </row>
    <row r="207" spans="2:22" ht="18.75" customHeight="1" x14ac:dyDescent="0.25">
      <c r="B207" s="1"/>
      <c r="C207" s="133"/>
      <c r="D207" s="1"/>
      <c r="E207" s="1"/>
      <c r="F207" s="1"/>
      <c r="G207" s="1"/>
      <c r="H207" s="1"/>
      <c r="I207" s="1"/>
      <c r="J207" s="1"/>
      <c r="K207" s="1"/>
      <c r="L207" s="1"/>
      <c r="M207" s="1"/>
      <c r="N207" s="1"/>
      <c r="O207" s="1"/>
      <c r="P207" s="1"/>
      <c r="Q207" s="1"/>
      <c r="R207" s="1"/>
      <c r="S207" s="1"/>
      <c r="T207" s="1"/>
      <c r="U207" s="1"/>
      <c r="V207" s="1"/>
    </row>
    <row r="208" spans="2:22" ht="18.75" customHeight="1" x14ac:dyDescent="0.25">
      <c r="B208" s="1"/>
      <c r="C208" s="133"/>
      <c r="D208" s="1"/>
      <c r="E208" s="1"/>
      <c r="F208" s="1"/>
      <c r="G208" s="1"/>
      <c r="H208" s="1"/>
      <c r="I208" s="1"/>
      <c r="J208" s="1"/>
      <c r="K208" s="1"/>
      <c r="L208" s="1"/>
      <c r="M208" s="1"/>
      <c r="N208" s="1"/>
      <c r="O208" s="1"/>
      <c r="P208" s="1"/>
      <c r="Q208" s="1"/>
      <c r="R208" s="1"/>
      <c r="S208" s="1"/>
      <c r="T208" s="1"/>
      <c r="U208" s="1"/>
      <c r="V208" s="1"/>
    </row>
    <row r="209" spans="2:22" ht="18.75" customHeight="1" x14ac:dyDescent="0.25">
      <c r="B209" s="1"/>
      <c r="C209" s="133"/>
      <c r="D209" s="1"/>
      <c r="E209" s="1"/>
      <c r="F209" s="1"/>
      <c r="G209" s="1"/>
      <c r="H209" s="1"/>
      <c r="I209" s="1"/>
      <c r="J209" s="1"/>
      <c r="K209" s="1"/>
      <c r="L209" s="1"/>
      <c r="M209" s="1"/>
      <c r="N209" s="1"/>
      <c r="O209" s="1"/>
      <c r="P209" s="1"/>
      <c r="Q209" s="1"/>
      <c r="R209" s="1"/>
      <c r="S209" s="1"/>
      <c r="T209" s="1"/>
      <c r="U209" s="1"/>
      <c r="V209" s="1"/>
    </row>
    <row r="210" spans="2:22" ht="18.75" customHeight="1" x14ac:dyDescent="0.25">
      <c r="B210" s="1"/>
      <c r="C210" s="133"/>
      <c r="D210" s="1"/>
      <c r="E210" s="1"/>
      <c r="F210" s="1"/>
      <c r="G210" s="1"/>
      <c r="H210" s="1"/>
      <c r="I210" s="1"/>
      <c r="J210" s="1"/>
      <c r="K210" s="1"/>
      <c r="L210" s="1"/>
      <c r="M210" s="1"/>
      <c r="N210" s="1"/>
      <c r="O210" s="1"/>
      <c r="P210" s="1"/>
      <c r="Q210" s="1"/>
      <c r="R210" s="1"/>
      <c r="S210" s="1"/>
      <c r="T210" s="1"/>
      <c r="U210" s="1"/>
      <c r="V210" s="1"/>
    </row>
    <row r="211" spans="2:22" ht="18.75" customHeight="1" x14ac:dyDescent="0.25">
      <c r="B211" s="1"/>
      <c r="C211" s="133"/>
      <c r="D211" s="1"/>
      <c r="E211" s="1"/>
      <c r="F211" s="1"/>
      <c r="G211" s="1"/>
      <c r="H211" s="1"/>
      <c r="I211" s="1"/>
      <c r="J211" s="1"/>
      <c r="K211" s="1"/>
      <c r="L211" s="1"/>
      <c r="M211" s="1"/>
      <c r="N211" s="1"/>
      <c r="O211" s="1"/>
      <c r="P211" s="1"/>
      <c r="Q211" s="1"/>
      <c r="R211" s="1"/>
      <c r="S211" s="1"/>
      <c r="T211" s="1"/>
      <c r="U211" s="1"/>
      <c r="V211" s="1"/>
    </row>
    <row r="212" spans="2:22" ht="18.75" customHeight="1" x14ac:dyDescent="0.25">
      <c r="B212" s="1"/>
      <c r="C212" s="133"/>
      <c r="D212" s="1"/>
      <c r="E212" s="1"/>
      <c r="F212" s="1"/>
      <c r="G212" s="1"/>
      <c r="H212" s="1"/>
      <c r="I212" s="1"/>
      <c r="J212" s="1"/>
      <c r="K212" s="1"/>
      <c r="L212" s="1"/>
      <c r="M212" s="1"/>
      <c r="N212" s="1"/>
      <c r="O212" s="1"/>
      <c r="P212" s="1"/>
      <c r="Q212" s="1"/>
      <c r="R212" s="1"/>
      <c r="S212" s="1"/>
      <c r="T212" s="1"/>
      <c r="U212" s="1"/>
      <c r="V212" s="1"/>
    </row>
    <row r="213" spans="2:22" ht="18.75" customHeight="1" x14ac:dyDescent="0.25">
      <c r="B213" s="1"/>
      <c r="C213" s="133"/>
      <c r="D213" s="1"/>
      <c r="E213" s="1"/>
      <c r="F213" s="1"/>
      <c r="G213" s="1"/>
      <c r="H213" s="1"/>
      <c r="I213" s="1"/>
      <c r="J213" s="1"/>
      <c r="K213" s="1"/>
      <c r="L213" s="1"/>
      <c r="M213" s="1"/>
      <c r="N213" s="1"/>
      <c r="O213" s="1"/>
      <c r="P213" s="1"/>
      <c r="Q213" s="1"/>
      <c r="R213" s="1"/>
      <c r="S213" s="1"/>
      <c r="T213" s="1"/>
      <c r="U213" s="1"/>
      <c r="V213" s="1"/>
    </row>
    <row r="214" spans="2:22" ht="18.75" customHeight="1" x14ac:dyDescent="0.25">
      <c r="B214" s="1"/>
      <c r="C214" s="133"/>
      <c r="D214" s="1"/>
      <c r="E214" s="1"/>
      <c r="F214" s="1"/>
      <c r="G214" s="1"/>
      <c r="H214" s="1"/>
      <c r="I214" s="1"/>
      <c r="J214" s="1"/>
      <c r="K214" s="1"/>
      <c r="L214" s="1"/>
      <c r="M214" s="1"/>
      <c r="N214" s="1"/>
      <c r="O214" s="1"/>
      <c r="P214" s="1"/>
      <c r="Q214" s="1"/>
      <c r="R214" s="1"/>
      <c r="S214" s="1"/>
      <c r="T214" s="1"/>
      <c r="U214" s="1"/>
      <c r="V214" s="1"/>
    </row>
    <row r="215" spans="2:22" ht="18.75" customHeight="1" x14ac:dyDescent="0.25">
      <c r="B215" s="1"/>
      <c r="C215" s="133"/>
      <c r="D215" s="1"/>
      <c r="E215" s="1"/>
      <c r="F215" s="1"/>
      <c r="G215" s="1"/>
      <c r="H215" s="1"/>
      <c r="I215" s="1"/>
      <c r="J215" s="1"/>
      <c r="K215" s="1"/>
      <c r="L215" s="1"/>
      <c r="M215" s="1"/>
      <c r="N215" s="1"/>
      <c r="O215" s="1"/>
      <c r="P215" s="1"/>
      <c r="Q215" s="1"/>
      <c r="R215" s="1"/>
      <c r="S215" s="1"/>
      <c r="T215" s="1"/>
      <c r="U215" s="1"/>
      <c r="V215" s="1"/>
    </row>
    <row r="216" spans="2:22" ht="18.75" customHeight="1" x14ac:dyDescent="0.25">
      <c r="B216" s="1"/>
      <c r="C216" s="133"/>
      <c r="D216" s="1"/>
      <c r="E216" s="1"/>
      <c r="F216" s="1"/>
      <c r="G216" s="1"/>
      <c r="H216" s="1"/>
      <c r="I216" s="1"/>
      <c r="J216" s="1"/>
      <c r="K216" s="1"/>
      <c r="L216" s="1"/>
      <c r="M216" s="1"/>
      <c r="N216" s="1"/>
      <c r="O216" s="1"/>
      <c r="P216" s="1"/>
      <c r="Q216" s="1"/>
      <c r="R216" s="1"/>
      <c r="S216" s="1"/>
      <c r="T216" s="1"/>
      <c r="U216" s="1"/>
      <c r="V216" s="1"/>
    </row>
    <row r="217" spans="2:22" ht="18.75" customHeight="1" x14ac:dyDescent="0.25">
      <c r="B217" s="1"/>
      <c r="C217" s="133"/>
      <c r="D217" s="1"/>
      <c r="E217" s="1"/>
      <c r="F217" s="1"/>
      <c r="G217" s="1"/>
      <c r="H217" s="1"/>
      <c r="I217" s="1"/>
      <c r="J217" s="1"/>
      <c r="K217" s="1"/>
      <c r="L217" s="1"/>
      <c r="M217" s="1"/>
      <c r="N217" s="1"/>
      <c r="O217" s="1"/>
      <c r="P217" s="1"/>
      <c r="Q217" s="1"/>
      <c r="R217" s="1"/>
      <c r="S217" s="1"/>
      <c r="T217" s="1"/>
      <c r="U217" s="1"/>
      <c r="V217" s="1"/>
    </row>
    <row r="218" spans="2:22" ht="18.75" customHeight="1" x14ac:dyDescent="0.25">
      <c r="B218" s="1"/>
      <c r="C218" s="133"/>
      <c r="D218" s="1"/>
      <c r="E218" s="1"/>
      <c r="F218" s="1"/>
      <c r="G218" s="1"/>
      <c r="H218" s="1"/>
      <c r="I218" s="1"/>
      <c r="J218" s="1"/>
      <c r="K218" s="1"/>
      <c r="L218" s="1"/>
      <c r="M218" s="1"/>
      <c r="N218" s="1"/>
      <c r="O218" s="1"/>
      <c r="P218" s="1"/>
      <c r="Q218" s="1"/>
      <c r="R218" s="1"/>
      <c r="S218" s="1"/>
      <c r="T218" s="1"/>
      <c r="U218" s="1"/>
      <c r="V218" s="1"/>
    </row>
    <row r="219" spans="2:22" ht="18.75" customHeight="1" x14ac:dyDescent="0.25">
      <c r="B219" s="1"/>
      <c r="C219" s="133"/>
      <c r="D219" s="1"/>
      <c r="E219" s="1"/>
      <c r="F219" s="1"/>
      <c r="G219" s="1"/>
      <c r="H219" s="1"/>
      <c r="I219" s="1"/>
      <c r="J219" s="1"/>
      <c r="K219" s="1"/>
      <c r="L219" s="1"/>
      <c r="M219" s="1"/>
      <c r="N219" s="1"/>
      <c r="O219" s="1"/>
      <c r="P219" s="1"/>
      <c r="Q219" s="1"/>
      <c r="R219" s="1"/>
      <c r="S219" s="1"/>
      <c r="T219" s="1"/>
      <c r="U219" s="1"/>
      <c r="V219" s="1"/>
    </row>
    <row r="220" spans="2:22" ht="18.75" customHeight="1" x14ac:dyDescent="0.25">
      <c r="B220" s="1"/>
      <c r="C220" s="133"/>
      <c r="D220" s="1"/>
      <c r="E220" s="1"/>
      <c r="F220" s="1"/>
      <c r="G220" s="1"/>
      <c r="H220" s="1"/>
      <c r="I220" s="1"/>
      <c r="J220" s="1"/>
      <c r="K220" s="1"/>
      <c r="L220" s="1"/>
      <c r="M220" s="1"/>
      <c r="N220" s="1"/>
      <c r="O220" s="1"/>
      <c r="P220" s="1"/>
      <c r="Q220" s="1"/>
      <c r="R220" s="1"/>
      <c r="S220" s="1"/>
      <c r="T220" s="1"/>
      <c r="U220" s="1"/>
      <c r="V220" s="1"/>
    </row>
    <row r="221" spans="2:22" ht="18.75" customHeight="1" x14ac:dyDescent="0.25">
      <c r="B221" s="1"/>
      <c r="C221" s="133"/>
      <c r="D221" s="1"/>
      <c r="E221" s="1"/>
      <c r="F221" s="1"/>
      <c r="G221" s="1"/>
      <c r="H221" s="1"/>
      <c r="I221" s="1"/>
      <c r="J221" s="1"/>
      <c r="K221" s="1"/>
      <c r="L221" s="1"/>
      <c r="M221" s="1"/>
      <c r="N221" s="1"/>
      <c r="O221" s="1"/>
      <c r="P221" s="1"/>
      <c r="Q221" s="1"/>
      <c r="R221" s="1"/>
      <c r="S221" s="1"/>
      <c r="T221" s="1"/>
      <c r="U221" s="1"/>
      <c r="V221" s="1"/>
    </row>
    <row r="222" spans="2:22" ht="18.75" customHeight="1" x14ac:dyDescent="0.25">
      <c r="B222" s="1"/>
      <c r="C222" s="133"/>
      <c r="D222" s="1"/>
      <c r="E222" s="1"/>
      <c r="F222" s="1"/>
      <c r="G222" s="1"/>
      <c r="H222" s="1"/>
      <c r="I222" s="1"/>
      <c r="J222" s="1"/>
      <c r="K222" s="1"/>
      <c r="L222" s="1"/>
      <c r="M222" s="1"/>
      <c r="N222" s="1"/>
      <c r="O222" s="1"/>
      <c r="P222" s="1"/>
      <c r="Q222" s="1"/>
      <c r="R222" s="1"/>
      <c r="S222" s="1"/>
      <c r="T222" s="1"/>
      <c r="U222" s="1"/>
      <c r="V222" s="1"/>
    </row>
    <row r="223" spans="2:22" ht="18.75" customHeight="1" x14ac:dyDescent="0.25">
      <c r="B223" s="1"/>
      <c r="C223" s="133"/>
      <c r="D223" s="1"/>
      <c r="E223" s="1"/>
      <c r="F223" s="1"/>
      <c r="G223" s="1"/>
      <c r="H223" s="1"/>
      <c r="I223" s="1"/>
      <c r="J223" s="1"/>
      <c r="K223" s="1"/>
      <c r="L223" s="1"/>
      <c r="M223" s="1"/>
      <c r="N223" s="1"/>
      <c r="O223" s="1"/>
      <c r="P223" s="1"/>
      <c r="Q223" s="1"/>
      <c r="R223" s="1"/>
      <c r="S223" s="1"/>
      <c r="T223" s="1"/>
      <c r="U223" s="1"/>
      <c r="V223" s="1"/>
    </row>
    <row r="224" spans="2:22" ht="18.75" customHeight="1" x14ac:dyDescent="0.25">
      <c r="B224" s="1"/>
      <c r="C224" s="133"/>
      <c r="D224" s="1"/>
      <c r="E224" s="1"/>
      <c r="F224" s="1"/>
      <c r="G224" s="1"/>
      <c r="H224" s="1"/>
      <c r="I224" s="1"/>
      <c r="J224" s="1"/>
      <c r="K224" s="1"/>
      <c r="L224" s="1"/>
      <c r="M224" s="1"/>
      <c r="N224" s="1"/>
      <c r="O224" s="1"/>
      <c r="P224" s="1"/>
      <c r="Q224" s="1"/>
      <c r="R224" s="1"/>
      <c r="S224" s="1"/>
      <c r="T224" s="1"/>
      <c r="U224" s="1"/>
      <c r="V224" s="1"/>
    </row>
    <row r="225" spans="2:22" ht="18.75" customHeight="1" x14ac:dyDescent="0.25">
      <c r="B225" s="1"/>
      <c r="C225" s="133"/>
      <c r="D225" s="1"/>
      <c r="E225" s="1"/>
      <c r="F225" s="1"/>
      <c r="G225" s="1"/>
      <c r="H225" s="1"/>
      <c r="I225" s="1"/>
      <c r="J225" s="1"/>
      <c r="K225" s="1"/>
      <c r="L225" s="1"/>
      <c r="M225" s="1"/>
      <c r="N225" s="1"/>
      <c r="O225" s="1"/>
      <c r="P225" s="1"/>
      <c r="Q225" s="1"/>
      <c r="R225" s="1"/>
      <c r="S225" s="1"/>
      <c r="T225" s="1"/>
      <c r="U225" s="1"/>
      <c r="V225" s="1"/>
    </row>
    <row r="226" spans="2:22" ht="18.75" customHeight="1" x14ac:dyDescent="0.25">
      <c r="B226" s="1"/>
      <c r="C226" s="133"/>
      <c r="D226" s="1"/>
      <c r="E226" s="1"/>
      <c r="F226" s="1"/>
      <c r="G226" s="1"/>
      <c r="H226" s="1"/>
      <c r="I226" s="1"/>
      <c r="J226" s="1"/>
      <c r="K226" s="1"/>
      <c r="L226" s="1"/>
      <c r="M226" s="1"/>
      <c r="N226" s="1"/>
      <c r="O226" s="1"/>
      <c r="P226" s="1"/>
      <c r="Q226" s="1"/>
      <c r="R226" s="1"/>
      <c r="S226" s="1"/>
      <c r="T226" s="1"/>
      <c r="U226" s="1"/>
      <c r="V226" s="1"/>
    </row>
    <row r="227" spans="2:22" ht="18.75" customHeight="1" x14ac:dyDescent="0.25">
      <c r="B227" s="1"/>
      <c r="C227" s="133"/>
      <c r="D227" s="1"/>
      <c r="E227" s="1"/>
      <c r="F227" s="1"/>
      <c r="G227" s="1"/>
      <c r="H227" s="1"/>
      <c r="I227" s="1"/>
      <c r="J227" s="1"/>
      <c r="K227" s="1"/>
      <c r="L227" s="1"/>
      <c r="M227" s="1"/>
      <c r="N227" s="1"/>
      <c r="O227" s="1"/>
      <c r="P227" s="1"/>
      <c r="Q227" s="1"/>
      <c r="R227" s="1"/>
      <c r="S227" s="1"/>
      <c r="T227" s="1"/>
      <c r="U227" s="1"/>
      <c r="V227" s="1"/>
    </row>
    <row r="228" spans="2:22" ht="18.75" customHeight="1" x14ac:dyDescent="0.25">
      <c r="B228" s="1"/>
      <c r="C228" s="133"/>
      <c r="D228" s="1"/>
      <c r="E228" s="1"/>
      <c r="F228" s="1"/>
      <c r="G228" s="1"/>
      <c r="H228" s="1"/>
      <c r="I228" s="1"/>
      <c r="J228" s="1"/>
      <c r="K228" s="1"/>
      <c r="L228" s="1"/>
      <c r="M228" s="1"/>
      <c r="N228" s="1"/>
      <c r="O228" s="1"/>
      <c r="P228" s="1"/>
      <c r="Q228" s="1"/>
      <c r="R228" s="1"/>
      <c r="S228" s="1"/>
      <c r="T228" s="1"/>
      <c r="U228" s="1"/>
      <c r="V228" s="1"/>
    </row>
    <row r="229" spans="2:22" ht="18.75" customHeight="1" x14ac:dyDescent="0.25">
      <c r="B229" s="1"/>
      <c r="C229" s="133"/>
      <c r="D229" s="1"/>
      <c r="E229" s="1"/>
      <c r="F229" s="1"/>
      <c r="G229" s="1"/>
      <c r="H229" s="1"/>
      <c r="I229" s="1"/>
      <c r="J229" s="1"/>
      <c r="K229" s="1"/>
      <c r="L229" s="1"/>
      <c r="M229" s="1"/>
      <c r="N229" s="1"/>
      <c r="O229" s="1"/>
      <c r="P229" s="1"/>
      <c r="Q229" s="1"/>
      <c r="R229" s="1"/>
      <c r="S229" s="1"/>
      <c r="T229" s="1"/>
      <c r="U229" s="1"/>
      <c r="V229" s="1"/>
    </row>
    <row r="230" spans="2:22" ht="18.75" customHeight="1" x14ac:dyDescent="0.25">
      <c r="B230" s="1"/>
      <c r="C230" s="133"/>
      <c r="D230" s="1"/>
      <c r="E230" s="1"/>
      <c r="F230" s="1"/>
      <c r="G230" s="1"/>
      <c r="H230" s="1"/>
      <c r="I230" s="1"/>
      <c r="J230" s="1"/>
      <c r="K230" s="1"/>
      <c r="L230" s="1"/>
      <c r="M230" s="1"/>
      <c r="N230" s="1"/>
      <c r="O230" s="1"/>
      <c r="P230" s="1"/>
      <c r="Q230" s="1"/>
      <c r="R230" s="1"/>
      <c r="S230" s="1"/>
      <c r="T230" s="1"/>
      <c r="U230" s="1"/>
      <c r="V230" s="1"/>
    </row>
    <row r="231" spans="2:22" ht="18.75" customHeight="1" x14ac:dyDescent="0.25">
      <c r="B231" s="1"/>
      <c r="C231" s="133"/>
      <c r="D231" s="1"/>
      <c r="E231" s="1"/>
      <c r="F231" s="1"/>
      <c r="G231" s="1"/>
      <c r="H231" s="1"/>
      <c r="I231" s="1"/>
      <c r="J231" s="1"/>
      <c r="K231" s="1"/>
      <c r="L231" s="1"/>
      <c r="M231" s="1"/>
      <c r="N231" s="1"/>
      <c r="O231" s="1"/>
      <c r="P231" s="1"/>
      <c r="Q231" s="1"/>
      <c r="R231" s="1"/>
      <c r="S231" s="1"/>
      <c r="T231" s="1"/>
      <c r="U231" s="1"/>
      <c r="V231" s="1"/>
    </row>
    <row r="232" spans="2:22" ht="18.75" customHeight="1" x14ac:dyDescent="0.25">
      <c r="B232" s="1"/>
      <c r="C232" s="133"/>
      <c r="D232" s="1"/>
      <c r="E232" s="1"/>
      <c r="F232" s="1"/>
      <c r="G232" s="1"/>
      <c r="H232" s="1"/>
      <c r="I232" s="1"/>
      <c r="J232" s="1"/>
      <c r="K232" s="1"/>
      <c r="L232" s="1"/>
      <c r="M232" s="1"/>
      <c r="N232" s="1"/>
      <c r="O232" s="1"/>
      <c r="P232" s="1"/>
      <c r="Q232" s="1"/>
      <c r="R232" s="1"/>
      <c r="S232" s="1"/>
      <c r="T232" s="1"/>
      <c r="U232" s="1"/>
      <c r="V232" s="1"/>
    </row>
    <row r="233" spans="2:22" ht="18.75" customHeight="1" x14ac:dyDescent="0.25">
      <c r="B233" s="1"/>
      <c r="C233" s="133"/>
      <c r="D233" s="1"/>
      <c r="E233" s="1"/>
      <c r="F233" s="1"/>
      <c r="G233" s="1"/>
      <c r="H233" s="1"/>
      <c r="I233" s="1"/>
      <c r="J233" s="1"/>
      <c r="K233" s="1"/>
      <c r="L233" s="1"/>
      <c r="M233" s="1"/>
      <c r="N233" s="1"/>
      <c r="O233" s="1"/>
      <c r="P233" s="1"/>
      <c r="Q233" s="1"/>
      <c r="R233" s="1"/>
      <c r="S233" s="1"/>
      <c r="T233" s="1"/>
      <c r="U233" s="1"/>
      <c r="V233" s="1"/>
    </row>
    <row r="234" spans="2:22" ht="18.75" customHeight="1" x14ac:dyDescent="0.25">
      <c r="B234" s="1"/>
      <c r="C234" s="133"/>
      <c r="D234" s="1"/>
      <c r="E234" s="1"/>
      <c r="F234" s="1"/>
      <c r="G234" s="1"/>
      <c r="H234" s="1"/>
      <c r="I234" s="1"/>
      <c r="J234" s="1"/>
      <c r="K234" s="1"/>
      <c r="L234" s="1"/>
      <c r="M234" s="1"/>
      <c r="N234" s="1"/>
      <c r="O234" s="1"/>
      <c r="P234" s="1"/>
      <c r="Q234" s="1"/>
      <c r="R234" s="1"/>
      <c r="S234" s="1"/>
      <c r="T234" s="1"/>
      <c r="U234" s="1"/>
      <c r="V234" s="1"/>
    </row>
    <row r="235" spans="2:22" ht="18.75" customHeight="1" x14ac:dyDescent="0.25">
      <c r="B235" s="1"/>
      <c r="C235" s="133"/>
      <c r="D235" s="1"/>
      <c r="E235" s="1"/>
      <c r="F235" s="1"/>
      <c r="G235" s="1"/>
      <c r="H235" s="1"/>
      <c r="I235" s="1"/>
      <c r="J235" s="1"/>
      <c r="K235" s="1"/>
      <c r="L235" s="1"/>
      <c r="M235" s="1"/>
      <c r="N235" s="1"/>
      <c r="O235" s="1"/>
      <c r="P235" s="1"/>
      <c r="Q235" s="1"/>
      <c r="R235" s="1"/>
      <c r="S235" s="1"/>
      <c r="T235" s="1"/>
      <c r="U235" s="1"/>
      <c r="V235" s="1"/>
    </row>
    <row r="236" spans="2:22" ht="18.75" customHeight="1" x14ac:dyDescent="0.25">
      <c r="B236" s="1"/>
      <c r="C236" s="133"/>
      <c r="D236" s="1"/>
      <c r="E236" s="1"/>
      <c r="F236" s="1"/>
      <c r="G236" s="1"/>
      <c r="H236" s="1"/>
      <c r="I236" s="1"/>
      <c r="J236" s="1"/>
      <c r="K236" s="1"/>
      <c r="L236" s="1"/>
      <c r="M236" s="1"/>
      <c r="N236" s="1"/>
      <c r="O236" s="1"/>
      <c r="P236" s="1"/>
      <c r="Q236" s="1"/>
      <c r="R236" s="1"/>
      <c r="S236" s="1"/>
      <c r="T236" s="1"/>
      <c r="U236" s="1"/>
      <c r="V236" s="1"/>
    </row>
    <row r="237" spans="2:22" ht="18.75" customHeight="1" x14ac:dyDescent="0.25">
      <c r="B237" s="1"/>
      <c r="C237" s="133"/>
      <c r="D237" s="1"/>
      <c r="E237" s="1"/>
      <c r="F237" s="1"/>
      <c r="G237" s="1"/>
      <c r="H237" s="1"/>
      <c r="I237" s="1"/>
      <c r="J237" s="1"/>
      <c r="K237" s="1"/>
      <c r="L237" s="1"/>
      <c r="M237" s="1"/>
      <c r="N237" s="1"/>
      <c r="O237" s="1"/>
      <c r="P237" s="1"/>
      <c r="Q237" s="1"/>
      <c r="R237" s="1"/>
      <c r="S237" s="1"/>
      <c r="T237" s="1"/>
      <c r="U237" s="1"/>
      <c r="V237" s="1"/>
    </row>
    <row r="238" spans="2:22" ht="18.75" customHeight="1" x14ac:dyDescent="0.25">
      <c r="B238" s="1"/>
      <c r="C238" s="133"/>
      <c r="D238" s="1"/>
      <c r="E238" s="1"/>
      <c r="F238" s="1"/>
      <c r="G238" s="1"/>
      <c r="H238" s="1"/>
      <c r="I238" s="1"/>
      <c r="J238" s="1"/>
      <c r="K238" s="1"/>
      <c r="L238" s="1"/>
      <c r="M238" s="1"/>
      <c r="N238" s="1"/>
      <c r="O238" s="1"/>
      <c r="P238" s="1"/>
      <c r="Q238" s="1"/>
      <c r="R238" s="1"/>
      <c r="S238" s="1"/>
      <c r="T238" s="1"/>
      <c r="U238" s="1"/>
      <c r="V238" s="1"/>
    </row>
    <row r="239" spans="2:22" ht="18.75" customHeight="1" x14ac:dyDescent="0.25">
      <c r="B239" s="1"/>
      <c r="C239" s="133"/>
      <c r="D239" s="1"/>
      <c r="E239" s="1"/>
      <c r="F239" s="1"/>
      <c r="G239" s="1"/>
      <c r="H239" s="1"/>
      <c r="I239" s="1"/>
      <c r="J239" s="1"/>
      <c r="K239" s="1"/>
      <c r="L239" s="1"/>
      <c r="M239" s="1"/>
      <c r="N239" s="1"/>
      <c r="O239" s="1"/>
      <c r="P239" s="1"/>
      <c r="Q239" s="1"/>
      <c r="R239" s="1"/>
      <c r="S239" s="1"/>
      <c r="T239" s="1"/>
      <c r="U239" s="1"/>
      <c r="V239" s="1"/>
    </row>
    <row r="240" spans="2:22" ht="18.75" customHeight="1" x14ac:dyDescent="0.25">
      <c r="B240" s="1"/>
      <c r="C240" s="133"/>
      <c r="D240" s="1"/>
      <c r="E240" s="1"/>
      <c r="F240" s="1"/>
      <c r="G240" s="1"/>
      <c r="H240" s="1"/>
      <c r="I240" s="1"/>
      <c r="J240" s="1"/>
      <c r="K240" s="1"/>
      <c r="L240" s="1"/>
      <c r="M240" s="1"/>
      <c r="N240" s="1"/>
      <c r="O240" s="1"/>
      <c r="P240" s="1"/>
      <c r="Q240" s="1"/>
      <c r="R240" s="1"/>
      <c r="S240" s="1"/>
      <c r="T240" s="1"/>
      <c r="U240" s="1"/>
      <c r="V240" s="1"/>
    </row>
    <row r="241" spans="2:22" ht="18.75" customHeight="1" x14ac:dyDescent="0.25">
      <c r="B241" s="1"/>
      <c r="C241" s="133"/>
      <c r="D241" s="1"/>
      <c r="E241" s="1"/>
      <c r="F241" s="1"/>
      <c r="G241" s="1"/>
      <c r="H241" s="1"/>
      <c r="I241" s="1"/>
      <c r="J241" s="1"/>
      <c r="K241" s="1"/>
      <c r="L241" s="1"/>
      <c r="M241" s="1"/>
      <c r="N241" s="1"/>
      <c r="O241" s="1"/>
      <c r="P241" s="1"/>
      <c r="Q241" s="1"/>
      <c r="R241" s="1"/>
      <c r="S241" s="1"/>
      <c r="T241" s="1"/>
      <c r="U241" s="1"/>
      <c r="V241" s="1"/>
    </row>
    <row r="242" spans="2:22" ht="18.75" customHeight="1" x14ac:dyDescent="0.25">
      <c r="B242" s="1"/>
      <c r="C242" s="133"/>
      <c r="D242" s="1"/>
      <c r="E242" s="1"/>
      <c r="F242" s="1"/>
      <c r="G242" s="1"/>
      <c r="H242" s="1"/>
      <c r="I242" s="1"/>
      <c r="J242" s="1"/>
      <c r="K242" s="1"/>
      <c r="L242" s="1"/>
      <c r="M242" s="1"/>
      <c r="N242" s="1"/>
      <c r="O242" s="1"/>
      <c r="P242" s="1"/>
      <c r="Q242" s="1"/>
      <c r="R242" s="1"/>
      <c r="S242" s="1"/>
      <c r="T242" s="1"/>
      <c r="U242" s="1"/>
      <c r="V242" s="1"/>
    </row>
    <row r="243" spans="2:22" ht="18.75" customHeight="1" x14ac:dyDescent="0.25">
      <c r="B243" s="1"/>
      <c r="C243" s="133"/>
      <c r="D243" s="1"/>
      <c r="E243" s="1"/>
      <c r="F243" s="1"/>
      <c r="G243" s="1"/>
      <c r="H243" s="1"/>
      <c r="I243" s="1"/>
      <c r="J243" s="1"/>
      <c r="K243" s="1"/>
      <c r="L243" s="1"/>
      <c r="M243" s="1"/>
      <c r="N243" s="1"/>
      <c r="O243" s="1"/>
      <c r="P243" s="1"/>
      <c r="Q243" s="1"/>
      <c r="R243" s="1"/>
      <c r="S243" s="1"/>
      <c r="T243" s="1"/>
      <c r="U243" s="1"/>
      <c r="V243" s="1"/>
    </row>
    <row r="244" spans="2:22" ht="18.75" customHeight="1" x14ac:dyDescent="0.25">
      <c r="B244" s="1"/>
      <c r="C244" s="133"/>
      <c r="D244" s="1"/>
      <c r="E244" s="1"/>
      <c r="F244" s="1"/>
      <c r="G244" s="1"/>
      <c r="H244" s="1"/>
      <c r="I244" s="1"/>
      <c r="J244" s="1"/>
      <c r="K244" s="1"/>
      <c r="L244" s="1"/>
      <c r="M244" s="1"/>
      <c r="N244" s="1"/>
      <c r="O244" s="1"/>
      <c r="P244" s="1"/>
      <c r="Q244" s="1"/>
      <c r="R244" s="1"/>
      <c r="S244" s="1"/>
      <c r="T244" s="1"/>
      <c r="U244" s="1"/>
      <c r="V244" s="1"/>
    </row>
    <row r="245" spans="2:22" ht="18.75" customHeight="1" x14ac:dyDescent="0.25">
      <c r="B245" s="1"/>
      <c r="C245" s="133"/>
      <c r="D245" s="1"/>
      <c r="E245" s="1"/>
      <c r="F245" s="1"/>
      <c r="G245" s="1"/>
      <c r="H245" s="1"/>
      <c r="I245" s="1"/>
      <c r="J245" s="1"/>
      <c r="K245" s="1"/>
      <c r="L245" s="1"/>
      <c r="M245" s="1"/>
      <c r="N245" s="1"/>
      <c r="O245" s="1"/>
      <c r="P245" s="1"/>
      <c r="Q245" s="1"/>
      <c r="R245" s="1"/>
      <c r="S245" s="1"/>
      <c r="T245" s="1"/>
      <c r="U245" s="1"/>
      <c r="V245" s="1"/>
    </row>
    <row r="246" spans="2:22" ht="18.75" customHeight="1" x14ac:dyDescent="0.25">
      <c r="B246" s="1"/>
      <c r="C246" s="133"/>
      <c r="D246" s="1"/>
      <c r="E246" s="1"/>
      <c r="F246" s="1"/>
      <c r="G246" s="1"/>
      <c r="H246" s="1"/>
      <c r="I246" s="1"/>
      <c r="J246" s="1"/>
      <c r="K246" s="1"/>
      <c r="L246" s="1"/>
      <c r="M246" s="1"/>
      <c r="N246" s="1"/>
      <c r="O246" s="1"/>
      <c r="P246" s="1"/>
      <c r="Q246" s="1"/>
      <c r="R246" s="1"/>
      <c r="S246" s="1"/>
      <c r="T246" s="1"/>
      <c r="U246" s="1"/>
      <c r="V246" s="1"/>
    </row>
    <row r="247" spans="2:22" ht="18.75" customHeight="1" x14ac:dyDescent="0.25">
      <c r="B247" s="1"/>
      <c r="C247" s="133"/>
      <c r="D247" s="1"/>
      <c r="E247" s="1"/>
      <c r="F247" s="1"/>
      <c r="G247" s="1"/>
      <c r="H247" s="1"/>
      <c r="I247" s="1"/>
      <c r="J247" s="1"/>
      <c r="K247" s="1"/>
      <c r="L247" s="1"/>
      <c r="M247" s="1"/>
      <c r="N247" s="1"/>
      <c r="O247" s="1"/>
      <c r="P247" s="1"/>
      <c r="Q247" s="1"/>
      <c r="R247" s="1"/>
      <c r="S247" s="1"/>
      <c r="T247" s="1"/>
      <c r="U247" s="1"/>
      <c r="V247" s="1"/>
    </row>
    <row r="248" spans="2:22" ht="18.75" customHeight="1" x14ac:dyDescent="0.25">
      <c r="B248" s="1"/>
      <c r="C248" s="133"/>
      <c r="D248" s="1"/>
      <c r="E248" s="1"/>
      <c r="F248" s="1"/>
      <c r="G248" s="1"/>
      <c r="H248" s="1"/>
      <c r="I248" s="1"/>
      <c r="J248" s="1"/>
      <c r="K248" s="1"/>
      <c r="L248" s="1"/>
      <c r="M248" s="1"/>
      <c r="N248" s="1"/>
      <c r="O248" s="1"/>
      <c r="P248" s="1"/>
      <c r="Q248" s="1"/>
      <c r="R248" s="1"/>
      <c r="S248" s="1"/>
      <c r="T248" s="1"/>
      <c r="U248" s="1"/>
      <c r="V248" s="1"/>
    </row>
    <row r="249" spans="2:22" ht="18.75" customHeight="1" x14ac:dyDescent="0.25">
      <c r="B249" s="1"/>
      <c r="C249" s="133"/>
      <c r="D249" s="1"/>
      <c r="E249" s="1"/>
      <c r="F249" s="1"/>
      <c r="G249" s="1"/>
      <c r="H249" s="1"/>
      <c r="I249" s="1"/>
      <c r="J249" s="1"/>
      <c r="K249" s="1"/>
      <c r="L249" s="1"/>
      <c r="M249" s="1"/>
      <c r="N249" s="1"/>
      <c r="O249" s="1"/>
      <c r="P249" s="1"/>
      <c r="Q249" s="1"/>
      <c r="R249" s="1"/>
      <c r="S249" s="1"/>
      <c r="T249" s="1"/>
      <c r="U249" s="1"/>
      <c r="V249" s="1"/>
    </row>
    <row r="250" spans="2:22" ht="18.75" customHeight="1" x14ac:dyDescent="0.25">
      <c r="B250" s="1"/>
      <c r="C250" s="133"/>
      <c r="D250" s="1"/>
      <c r="E250" s="1"/>
      <c r="F250" s="1"/>
      <c r="G250" s="1"/>
      <c r="H250" s="1"/>
      <c r="I250" s="1"/>
      <c r="J250" s="1"/>
      <c r="K250" s="1"/>
      <c r="L250" s="1"/>
      <c r="M250" s="1"/>
      <c r="N250" s="1"/>
      <c r="O250" s="1"/>
      <c r="P250" s="1"/>
      <c r="Q250" s="1"/>
      <c r="R250" s="1"/>
      <c r="S250" s="1"/>
      <c r="T250" s="1"/>
      <c r="U250" s="1"/>
      <c r="V250" s="1"/>
    </row>
    <row r="251" spans="2:22" ht="18.75" customHeight="1" x14ac:dyDescent="0.25">
      <c r="B251" s="1"/>
      <c r="C251" s="133"/>
      <c r="D251" s="1"/>
      <c r="E251" s="1"/>
      <c r="F251" s="1"/>
      <c r="G251" s="1"/>
      <c r="H251" s="1"/>
      <c r="I251" s="1"/>
      <c r="J251" s="1"/>
      <c r="K251" s="1"/>
      <c r="L251" s="1"/>
      <c r="M251" s="1"/>
      <c r="N251" s="1"/>
      <c r="O251" s="1"/>
      <c r="P251" s="1"/>
      <c r="Q251" s="1"/>
      <c r="R251" s="1"/>
      <c r="S251" s="1"/>
      <c r="T251" s="1"/>
      <c r="U251" s="1"/>
      <c r="V251" s="1"/>
    </row>
    <row r="252" spans="2:22" ht="18.75" customHeight="1" x14ac:dyDescent="0.25">
      <c r="B252" s="1"/>
      <c r="C252" s="133"/>
      <c r="D252" s="1"/>
      <c r="E252" s="1"/>
      <c r="F252" s="1"/>
      <c r="G252" s="1"/>
      <c r="H252" s="1"/>
      <c r="I252" s="1"/>
      <c r="J252" s="1"/>
      <c r="K252" s="1"/>
      <c r="L252" s="1"/>
      <c r="M252" s="1"/>
      <c r="N252" s="1"/>
      <c r="O252" s="1"/>
      <c r="P252" s="1"/>
      <c r="Q252" s="1"/>
      <c r="R252" s="1"/>
      <c r="S252" s="1"/>
      <c r="T252" s="1"/>
      <c r="U252" s="1"/>
      <c r="V252" s="1"/>
    </row>
    <row r="253" spans="2:22" ht="18.75" customHeight="1" x14ac:dyDescent="0.25">
      <c r="B253" s="1"/>
      <c r="C253" s="133"/>
      <c r="D253" s="1"/>
      <c r="E253" s="1"/>
      <c r="F253" s="1"/>
      <c r="G253" s="1"/>
      <c r="H253" s="1"/>
      <c r="I253" s="1"/>
      <c r="J253" s="1"/>
      <c r="K253" s="1"/>
      <c r="L253" s="1"/>
      <c r="M253" s="1"/>
      <c r="N253" s="1"/>
      <c r="O253" s="1"/>
      <c r="P253" s="1"/>
      <c r="Q253" s="1"/>
      <c r="R253" s="1"/>
      <c r="S253" s="1"/>
      <c r="T253" s="1"/>
      <c r="U253" s="1"/>
      <c r="V253" s="1"/>
    </row>
    <row r="254" spans="2:22" ht="18.75" customHeight="1" x14ac:dyDescent="0.25">
      <c r="B254" s="1"/>
      <c r="C254" s="133"/>
      <c r="D254" s="1"/>
      <c r="E254" s="1"/>
      <c r="F254" s="1"/>
      <c r="G254" s="1"/>
      <c r="H254" s="1"/>
      <c r="I254" s="1"/>
      <c r="J254" s="1"/>
      <c r="K254" s="1"/>
      <c r="L254" s="1"/>
      <c r="M254" s="1"/>
      <c r="N254" s="1"/>
      <c r="O254" s="1"/>
      <c r="P254" s="1"/>
      <c r="Q254" s="1"/>
      <c r="R254" s="1"/>
      <c r="S254" s="1"/>
      <c r="T254" s="1"/>
      <c r="U254" s="1"/>
      <c r="V254" s="1"/>
    </row>
    <row r="255" spans="2:22" ht="18.75" customHeight="1" x14ac:dyDescent="0.25">
      <c r="B255" s="1"/>
      <c r="C255" s="133"/>
      <c r="D255" s="1"/>
      <c r="E255" s="1"/>
      <c r="F255" s="1"/>
      <c r="G255" s="1"/>
      <c r="H255" s="1"/>
      <c r="I255" s="1"/>
      <c r="J255" s="1"/>
      <c r="K255" s="1"/>
      <c r="L255" s="1"/>
      <c r="M255" s="1"/>
      <c r="N255" s="1"/>
      <c r="O255" s="1"/>
      <c r="P255" s="1"/>
      <c r="Q255" s="1"/>
      <c r="R255" s="1"/>
      <c r="S255" s="1"/>
      <c r="T255" s="1"/>
      <c r="U255" s="1"/>
      <c r="V255" s="1"/>
    </row>
    <row r="256" spans="2:22" ht="18.75" customHeight="1" x14ac:dyDescent="0.25">
      <c r="B256" s="1"/>
      <c r="C256" s="133"/>
      <c r="D256" s="1"/>
      <c r="E256" s="1"/>
      <c r="F256" s="1"/>
      <c r="G256" s="1"/>
      <c r="H256" s="1"/>
      <c r="I256" s="1"/>
      <c r="J256" s="1"/>
      <c r="K256" s="1"/>
      <c r="L256" s="1"/>
      <c r="M256" s="1"/>
      <c r="N256" s="1"/>
      <c r="O256" s="1"/>
      <c r="P256" s="1"/>
      <c r="Q256" s="1"/>
      <c r="R256" s="1"/>
      <c r="S256" s="1"/>
      <c r="T256" s="1"/>
      <c r="U256" s="1"/>
      <c r="V256" s="1"/>
    </row>
    <row r="257" spans="2:22" ht="18.75" customHeight="1" x14ac:dyDescent="0.25">
      <c r="B257" s="1"/>
      <c r="C257" s="133"/>
      <c r="D257" s="1"/>
      <c r="E257" s="1"/>
      <c r="F257" s="1"/>
      <c r="G257" s="1"/>
      <c r="H257" s="1"/>
      <c r="I257" s="1"/>
      <c r="J257" s="1"/>
      <c r="K257" s="1"/>
      <c r="L257" s="1"/>
      <c r="M257" s="1"/>
      <c r="N257" s="1"/>
      <c r="O257" s="1"/>
      <c r="P257" s="1"/>
      <c r="Q257" s="1"/>
      <c r="R257" s="1"/>
      <c r="S257" s="1"/>
      <c r="T257" s="1"/>
      <c r="U257" s="1"/>
      <c r="V257" s="1"/>
    </row>
    <row r="258" spans="2:22" ht="18.75" customHeight="1" x14ac:dyDescent="0.25">
      <c r="B258" s="1"/>
      <c r="C258" s="133"/>
      <c r="D258" s="1"/>
      <c r="E258" s="1"/>
      <c r="F258" s="1"/>
      <c r="G258" s="1"/>
      <c r="H258" s="1"/>
      <c r="I258" s="1"/>
      <c r="J258" s="1"/>
      <c r="K258" s="1"/>
      <c r="L258" s="1"/>
      <c r="M258" s="1"/>
      <c r="N258" s="1"/>
      <c r="O258" s="1"/>
      <c r="P258" s="1"/>
      <c r="Q258" s="1"/>
      <c r="R258" s="1"/>
      <c r="S258" s="1"/>
      <c r="T258" s="1"/>
      <c r="U258" s="1"/>
      <c r="V258" s="1"/>
    </row>
    <row r="259" spans="2:22" ht="18.75" customHeight="1" x14ac:dyDescent="0.25">
      <c r="B259" s="1"/>
      <c r="C259" s="133"/>
      <c r="D259" s="1"/>
      <c r="E259" s="1"/>
      <c r="F259" s="1"/>
      <c r="G259" s="1"/>
      <c r="H259" s="1"/>
      <c r="I259" s="1"/>
      <c r="J259" s="1"/>
      <c r="K259" s="1"/>
      <c r="L259" s="1"/>
      <c r="M259" s="1"/>
      <c r="N259" s="1"/>
      <c r="O259" s="1"/>
      <c r="P259" s="1"/>
      <c r="Q259" s="1"/>
      <c r="R259" s="1"/>
      <c r="S259" s="1"/>
      <c r="T259" s="1"/>
      <c r="U259" s="1"/>
      <c r="V259" s="1"/>
    </row>
    <row r="260" spans="2:22" ht="18.75" customHeight="1" x14ac:dyDescent="0.25">
      <c r="B260" s="1"/>
      <c r="C260" s="133"/>
      <c r="D260" s="1"/>
      <c r="E260" s="1"/>
      <c r="F260" s="1"/>
      <c r="G260" s="1"/>
      <c r="H260" s="1"/>
      <c r="I260" s="1"/>
      <c r="J260" s="1"/>
      <c r="K260" s="1"/>
      <c r="L260" s="1"/>
      <c r="M260" s="1"/>
      <c r="N260" s="1"/>
      <c r="O260" s="1"/>
      <c r="P260" s="1"/>
      <c r="Q260" s="1"/>
      <c r="R260" s="1"/>
      <c r="S260" s="1"/>
      <c r="T260" s="1"/>
      <c r="U260" s="1"/>
      <c r="V260" s="1"/>
    </row>
    <row r="261" spans="2:22" ht="18.75" customHeight="1" x14ac:dyDescent="0.25">
      <c r="B261" s="1"/>
      <c r="C261" s="133"/>
      <c r="D261" s="1"/>
      <c r="E261" s="1"/>
      <c r="F261" s="1"/>
      <c r="G261" s="1"/>
      <c r="H261" s="1"/>
      <c r="I261" s="1"/>
      <c r="J261" s="1"/>
      <c r="K261" s="1"/>
      <c r="L261" s="1"/>
      <c r="M261" s="1"/>
      <c r="N261" s="1"/>
      <c r="O261" s="1"/>
      <c r="P261" s="1"/>
      <c r="Q261" s="1"/>
      <c r="R261" s="1"/>
      <c r="S261" s="1"/>
      <c r="T261" s="1"/>
      <c r="U261" s="1"/>
      <c r="V261" s="1"/>
    </row>
    <row r="262" spans="2:22" ht="18.75" customHeight="1" x14ac:dyDescent="0.25">
      <c r="B262" s="1"/>
      <c r="C262" s="133"/>
      <c r="D262" s="1"/>
      <c r="E262" s="1"/>
      <c r="F262" s="1"/>
      <c r="G262" s="1"/>
      <c r="H262" s="1"/>
      <c r="I262" s="1"/>
      <c r="J262" s="1"/>
      <c r="K262" s="1"/>
      <c r="L262" s="1"/>
      <c r="M262" s="1"/>
      <c r="N262" s="1"/>
      <c r="O262" s="1"/>
      <c r="P262" s="1"/>
      <c r="Q262" s="1"/>
      <c r="R262" s="1"/>
      <c r="S262" s="1"/>
      <c r="T262" s="1"/>
      <c r="U262" s="1"/>
      <c r="V262" s="1"/>
    </row>
    <row r="263" spans="2:22" ht="18.75" customHeight="1" x14ac:dyDescent="0.25">
      <c r="B263" s="1"/>
      <c r="C263" s="133"/>
      <c r="D263" s="1"/>
      <c r="E263" s="1"/>
      <c r="F263" s="1"/>
      <c r="G263" s="1"/>
      <c r="H263" s="1"/>
      <c r="I263" s="1"/>
      <c r="J263" s="1"/>
      <c r="K263" s="1"/>
      <c r="L263" s="1"/>
      <c r="M263" s="1"/>
      <c r="N263" s="1"/>
      <c r="O263" s="1"/>
      <c r="P263" s="1"/>
      <c r="Q263" s="1"/>
      <c r="R263" s="1"/>
      <c r="S263" s="1"/>
      <c r="T263" s="1"/>
      <c r="U263" s="1"/>
      <c r="V263" s="1"/>
    </row>
    <row r="264" spans="2:22" ht="18.75" customHeight="1" x14ac:dyDescent="0.25">
      <c r="B264" s="1"/>
      <c r="C264" s="133"/>
      <c r="D264" s="1"/>
      <c r="E264" s="1"/>
      <c r="F264" s="1"/>
      <c r="G264" s="1"/>
      <c r="H264" s="1"/>
      <c r="I264" s="1"/>
      <c r="J264" s="1"/>
      <c r="K264" s="1"/>
      <c r="L264" s="1"/>
      <c r="M264" s="1"/>
      <c r="N264" s="1"/>
      <c r="O264" s="1"/>
      <c r="P264" s="1"/>
      <c r="Q264" s="1"/>
      <c r="R264" s="1"/>
      <c r="S264" s="1"/>
      <c r="T264" s="1"/>
      <c r="U264" s="1"/>
      <c r="V264" s="1"/>
    </row>
    <row r="265" spans="2:22" ht="18.75" customHeight="1" x14ac:dyDescent="0.25">
      <c r="B265" s="1"/>
      <c r="C265" s="133"/>
      <c r="D265" s="1"/>
      <c r="E265" s="1"/>
      <c r="F265" s="1"/>
      <c r="G265" s="1"/>
      <c r="H265" s="1"/>
      <c r="I265" s="1"/>
      <c r="J265" s="1"/>
      <c r="K265" s="1"/>
      <c r="L265" s="1"/>
      <c r="M265" s="1"/>
      <c r="N265" s="1"/>
      <c r="O265" s="1"/>
      <c r="P265" s="1"/>
      <c r="Q265" s="1"/>
      <c r="R265" s="1"/>
      <c r="S265" s="1"/>
      <c r="T265" s="1"/>
      <c r="U265" s="1"/>
      <c r="V265" s="1"/>
    </row>
    <row r="266" spans="2:22" ht="18.75" customHeight="1" x14ac:dyDescent="0.25">
      <c r="B266" s="1"/>
      <c r="C266" s="133"/>
      <c r="D266" s="1"/>
      <c r="E266" s="1"/>
      <c r="F266" s="1"/>
      <c r="G266" s="1"/>
      <c r="H266" s="1"/>
      <c r="I266" s="1"/>
      <c r="J266" s="1"/>
      <c r="K266" s="1"/>
      <c r="L266" s="1"/>
      <c r="M266" s="1"/>
      <c r="N266" s="1"/>
      <c r="O266" s="1"/>
      <c r="P266" s="1"/>
      <c r="Q266" s="1"/>
      <c r="R266" s="1"/>
      <c r="S266" s="1"/>
      <c r="T266" s="1"/>
      <c r="U266" s="1"/>
      <c r="V266" s="1"/>
    </row>
    <row r="267" spans="2:22" ht="18.75" customHeight="1" x14ac:dyDescent="0.25">
      <c r="B267" s="1"/>
      <c r="C267" s="133"/>
      <c r="D267" s="1"/>
      <c r="E267" s="1"/>
      <c r="F267" s="1"/>
      <c r="G267" s="1"/>
      <c r="H267" s="1"/>
      <c r="I267" s="1"/>
      <c r="J267" s="1"/>
      <c r="K267" s="1"/>
      <c r="L267" s="1"/>
      <c r="M267" s="1"/>
      <c r="N267" s="1"/>
      <c r="O267" s="1"/>
      <c r="P267" s="1"/>
      <c r="Q267" s="1"/>
      <c r="R267" s="1"/>
      <c r="S267" s="1"/>
      <c r="T267" s="1"/>
      <c r="U267" s="1"/>
      <c r="V267" s="1"/>
    </row>
    <row r="268" spans="2:22" ht="18.75" customHeight="1" x14ac:dyDescent="0.25">
      <c r="B268" s="1"/>
      <c r="C268" s="133"/>
      <c r="D268" s="1"/>
      <c r="E268" s="1"/>
      <c r="F268" s="1"/>
      <c r="G268" s="1"/>
      <c r="H268" s="1"/>
      <c r="I268" s="1"/>
      <c r="J268" s="1"/>
      <c r="K268" s="1"/>
      <c r="L268" s="1"/>
      <c r="M268" s="1"/>
      <c r="N268" s="1"/>
      <c r="O268" s="1"/>
      <c r="P268" s="1"/>
      <c r="Q268" s="1"/>
      <c r="R268" s="1"/>
      <c r="S268" s="1"/>
      <c r="T268" s="1"/>
      <c r="U268" s="1"/>
      <c r="V268" s="1"/>
    </row>
    <row r="269" spans="2:22" ht="18.75" customHeight="1" x14ac:dyDescent="0.25">
      <c r="B269" s="1"/>
      <c r="C269" s="133"/>
      <c r="D269" s="1"/>
      <c r="E269" s="1"/>
      <c r="F269" s="1"/>
      <c r="G269" s="1"/>
      <c r="H269" s="1"/>
      <c r="I269" s="1"/>
      <c r="J269" s="1"/>
      <c r="K269" s="1"/>
      <c r="L269" s="1"/>
      <c r="M269" s="1"/>
      <c r="N269" s="1"/>
      <c r="O269" s="1"/>
      <c r="P269" s="1"/>
      <c r="Q269" s="1"/>
      <c r="R269" s="1"/>
      <c r="S269" s="1"/>
      <c r="T269" s="1"/>
      <c r="U269" s="1"/>
      <c r="V269" s="1"/>
    </row>
    <row r="270" spans="2:22" ht="18.75" customHeight="1" x14ac:dyDescent="0.25">
      <c r="B270" s="1"/>
      <c r="C270" s="133"/>
      <c r="D270" s="1"/>
      <c r="E270" s="1"/>
      <c r="F270" s="1"/>
      <c r="G270" s="1"/>
      <c r="H270" s="1"/>
      <c r="I270" s="1"/>
      <c r="J270" s="1"/>
      <c r="K270" s="1"/>
      <c r="L270" s="1"/>
      <c r="M270" s="1"/>
      <c r="N270" s="1"/>
      <c r="O270" s="1"/>
      <c r="P270" s="1"/>
      <c r="Q270" s="1"/>
      <c r="R270" s="1"/>
      <c r="S270" s="1"/>
      <c r="T270" s="1"/>
      <c r="U270" s="1"/>
      <c r="V270" s="1"/>
    </row>
    <row r="271" spans="2:22" ht="18.75" customHeight="1" x14ac:dyDescent="0.25">
      <c r="B271" s="1"/>
      <c r="C271" s="133"/>
      <c r="D271" s="1"/>
      <c r="E271" s="1"/>
      <c r="F271" s="1"/>
      <c r="G271" s="1"/>
      <c r="H271" s="1"/>
      <c r="I271" s="1"/>
      <c r="J271" s="1"/>
      <c r="K271" s="1"/>
      <c r="L271" s="1"/>
      <c r="M271" s="1"/>
      <c r="N271" s="1"/>
      <c r="O271" s="1"/>
      <c r="P271" s="1"/>
      <c r="Q271" s="1"/>
      <c r="R271" s="1"/>
      <c r="S271" s="1"/>
      <c r="T271" s="1"/>
      <c r="U271" s="1"/>
      <c r="V271" s="1"/>
    </row>
    <row r="272" spans="2:22" ht="18.75" customHeight="1" x14ac:dyDescent="0.25">
      <c r="B272" s="1"/>
      <c r="C272" s="133"/>
      <c r="D272" s="1"/>
      <c r="E272" s="1"/>
      <c r="F272" s="1"/>
      <c r="G272" s="1"/>
      <c r="H272" s="1"/>
      <c r="I272" s="1"/>
      <c r="J272" s="1"/>
      <c r="K272" s="1"/>
      <c r="L272" s="1"/>
      <c r="M272" s="1"/>
      <c r="N272" s="1"/>
      <c r="O272" s="1"/>
      <c r="P272" s="1"/>
      <c r="Q272" s="1"/>
      <c r="R272" s="1"/>
      <c r="S272" s="1"/>
      <c r="T272" s="1"/>
      <c r="U272" s="1"/>
      <c r="V272" s="1"/>
    </row>
    <row r="273" spans="2:22" ht="18.75" customHeight="1" x14ac:dyDescent="0.25">
      <c r="B273" s="1"/>
      <c r="C273" s="133"/>
      <c r="D273" s="1"/>
      <c r="E273" s="1"/>
      <c r="F273" s="1"/>
      <c r="G273" s="1"/>
      <c r="H273" s="1"/>
      <c r="I273" s="1"/>
      <c r="J273" s="1"/>
      <c r="K273" s="1"/>
      <c r="L273" s="1"/>
      <c r="M273" s="1"/>
      <c r="N273" s="1"/>
      <c r="O273" s="1"/>
      <c r="P273" s="1"/>
      <c r="Q273" s="1"/>
      <c r="R273" s="1"/>
      <c r="S273" s="1"/>
      <c r="T273" s="1"/>
      <c r="U273" s="1"/>
      <c r="V273" s="1"/>
    </row>
    <row r="274" spans="2:22" ht="18.75" customHeight="1" x14ac:dyDescent="0.25">
      <c r="B274" s="1"/>
      <c r="C274" s="133"/>
      <c r="D274" s="1"/>
      <c r="E274" s="1"/>
      <c r="F274" s="1"/>
      <c r="G274" s="1"/>
      <c r="H274" s="1"/>
      <c r="I274" s="1"/>
      <c r="J274" s="1"/>
      <c r="K274" s="1"/>
      <c r="L274" s="1"/>
      <c r="M274" s="1"/>
      <c r="N274" s="1"/>
      <c r="O274" s="1"/>
      <c r="P274" s="1"/>
      <c r="Q274" s="1"/>
      <c r="R274" s="1"/>
      <c r="S274" s="1"/>
      <c r="T274" s="1"/>
      <c r="U274" s="1"/>
      <c r="V274" s="1"/>
    </row>
    <row r="275" spans="2:22" ht="18.75" customHeight="1" x14ac:dyDescent="0.25">
      <c r="B275" s="1"/>
      <c r="C275" s="133"/>
      <c r="D275" s="1"/>
      <c r="E275" s="1"/>
      <c r="F275" s="1"/>
      <c r="G275" s="1"/>
      <c r="H275" s="1"/>
      <c r="I275" s="1"/>
      <c r="J275" s="1"/>
      <c r="K275" s="1"/>
      <c r="L275" s="1"/>
      <c r="M275" s="1"/>
      <c r="N275" s="1"/>
      <c r="O275" s="1"/>
      <c r="P275" s="1"/>
      <c r="Q275" s="1"/>
      <c r="R275" s="1"/>
      <c r="S275" s="1"/>
      <c r="T275" s="1"/>
      <c r="U275" s="1"/>
      <c r="V275" s="1"/>
    </row>
    <row r="276" spans="2:22" ht="18.75" customHeight="1" x14ac:dyDescent="0.25">
      <c r="B276" s="1"/>
      <c r="C276" s="133"/>
      <c r="D276" s="1"/>
      <c r="E276" s="1"/>
      <c r="F276" s="1"/>
      <c r="G276" s="1"/>
      <c r="H276" s="1"/>
      <c r="I276" s="1"/>
      <c r="J276" s="1"/>
      <c r="K276" s="1"/>
      <c r="L276" s="1"/>
      <c r="M276" s="1"/>
      <c r="N276" s="1"/>
      <c r="O276" s="1"/>
      <c r="P276" s="1"/>
      <c r="Q276" s="1"/>
      <c r="R276" s="1"/>
      <c r="S276" s="1"/>
      <c r="T276" s="1"/>
      <c r="U276" s="1"/>
      <c r="V276" s="1"/>
    </row>
    <row r="277" spans="2:22" ht="18.75" customHeight="1" x14ac:dyDescent="0.25">
      <c r="B277" s="1"/>
      <c r="C277" s="133"/>
      <c r="D277" s="1"/>
      <c r="E277" s="1"/>
      <c r="F277" s="1"/>
      <c r="G277" s="1"/>
      <c r="H277" s="1"/>
      <c r="I277" s="1"/>
      <c r="J277" s="1"/>
      <c r="K277" s="1"/>
      <c r="L277" s="1"/>
      <c r="M277" s="1"/>
      <c r="N277" s="1"/>
      <c r="O277" s="1"/>
      <c r="P277" s="1"/>
      <c r="Q277" s="1"/>
      <c r="R277" s="1"/>
      <c r="S277" s="1"/>
      <c r="T277" s="1"/>
      <c r="U277" s="1"/>
      <c r="V277" s="1"/>
    </row>
    <row r="278" spans="2:22" ht="18.75" customHeight="1" x14ac:dyDescent="0.25">
      <c r="B278" s="1"/>
      <c r="C278" s="133"/>
      <c r="D278" s="1"/>
      <c r="E278" s="1"/>
      <c r="F278" s="1"/>
      <c r="G278" s="1"/>
      <c r="H278" s="1"/>
      <c r="I278" s="1"/>
      <c r="J278" s="1"/>
      <c r="K278" s="1"/>
      <c r="L278" s="1"/>
      <c r="M278" s="1"/>
      <c r="N278" s="1"/>
      <c r="O278" s="1"/>
      <c r="P278" s="1"/>
      <c r="Q278" s="1"/>
      <c r="R278" s="1"/>
      <c r="S278" s="1"/>
      <c r="T278" s="1"/>
      <c r="U278" s="1"/>
      <c r="V278" s="1"/>
    </row>
    <row r="279" spans="2:22" ht="18.75" customHeight="1" x14ac:dyDescent="0.25">
      <c r="B279" s="1"/>
      <c r="C279" s="133"/>
      <c r="D279" s="1"/>
      <c r="E279" s="1"/>
      <c r="F279" s="1"/>
      <c r="G279" s="1"/>
      <c r="H279" s="1"/>
      <c r="I279" s="1"/>
      <c r="J279" s="1"/>
      <c r="K279" s="1"/>
      <c r="L279" s="1"/>
      <c r="M279" s="1"/>
      <c r="N279" s="1"/>
      <c r="O279" s="1"/>
      <c r="P279" s="1"/>
      <c r="Q279" s="1"/>
      <c r="R279" s="1"/>
      <c r="S279" s="1"/>
      <c r="T279" s="1"/>
      <c r="U279" s="1"/>
      <c r="V279" s="1"/>
    </row>
    <row r="280" spans="2:22" ht="18.75" customHeight="1" x14ac:dyDescent="0.25">
      <c r="B280" s="1"/>
      <c r="C280" s="133"/>
      <c r="D280" s="1"/>
      <c r="E280" s="1"/>
      <c r="F280" s="1"/>
      <c r="G280" s="1"/>
      <c r="H280" s="1"/>
      <c r="I280" s="1"/>
      <c r="J280" s="1"/>
      <c r="K280" s="1"/>
      <c r="L280" s="1"/>
      <c r="M280" s="1"/>
      <c r="N280" s="1"/>
      <c r="O280" s="1"/>
      <c r="P280" s="1"/>
      <c r="Q280" s="1"/>
      <c r="R280" s="1"/>
      <c r="S280" s="1"/>
      <c r="T280" s="1"/>
      <c r="U280" s="1"/>
      <c r="V280" s="1"/>
    </row>
    <row r="281" spans="2:22" ht="18.75" customHeight="1" x14ac:dyDescent="0.25">
      <c r="B281" s="1"/>
      <c r="C281" s="133"/>
      <c r="D281" s="1"/>
      <c r="E281" s="1"/>
      <c r="F281" s="1"/>
      <c r="G281" s="1"/>
      <c r="H281" s="1"/>
      <c r="I281" s="1"/>
      <c r="J281" s="1"/>
      <c r="K281" s="1"/>
      <c r="L281" s="1"/>
      <c r="M281" s="1"/>
      <c r="N281" s="1"/>
      <c r="O281" s="1"/>
      <c r="P281" s="1"/>
      <c r="Q281" s="1"/>
      <c r="R281" s="1"/>
      <c r="S281" s="1"/>
      <c r="T281" s="1"/>
      <c r="U281" s="1"/>
      <c r="V281" s="1"/>
    </row>
    <row r="282" spans="2:22" ht="18.75" customHeight="1" x14ac:dyDescent="0.25">
      <c r="B282" s="1"/>
      <c r="C282" s="133"/>
      <c r="D282" s="1"/>
      <c r="E282" s="1"/>
      <c r="F282" s="1"/>
      <c r="G282" s="1"/>
      <c r="H282" s="1"/>
      <c r="I282" s="1"/>
      <c r="J282" s="1"/>
      <c r="K282" s="1"/>
      <c r="L282" s="1"/>
      <c r="M282" s="1"/>
      <c r="N282" s="1"/>
      <c r="O282" s="1"/>
      <c r="P282" s="1"/>
      <c r="Q282" s="1"/>
      <c r="R282" s="1"/>
      <c r="S282" s="1"/>
      <c r="T282" s="1"/>
      <c r="U282" s="1"/>
      <c r="V282" s="1"/>
    </row>
    <row r="283" spans="2:22" ht="18.75" customHeight="1" x14ac:dyDescent="0.25">
      <c r="B283" s="1"/>
      <c r="C283" s="133"/>
      <c r="D283" s="1"/>
      <c r="E283" s="1"/>
      <c r="F283" s="1"/>
      <c r="G283" s="1"/>
      <c r="H283" s="1"/>
      <c r="I283" s="1"/>
      <c r="J283" s="1"/>
      <c r="K283" s="1"/>
      <c r="L283" s="1"/>
      <c r="M283" s="1"/>
      <c r="N283" s="1"/>
      <c r="O283" s="1"/>
      <c r="P283" s="1"/>
      <c r="Q283" s="1"/>
      <c r="R283" s="1"/>
      <c r="S283" s="1"/>
      <c r="T283" s="1"/>
      <c r="U283" s="1"/>
      <c r="V283" s="1"/>
    </row>
    <row r="284" spans="2:22" ht="18.75" customHeight="1" x14ac:dyDescent="0.25">
      <c r="B284" s="1"/>
      <c r="C284" s="133"/>
      <c r="D284" s="1"/>
      <c r="E284" s="1"/>
      <c r="F284" s="1"/>
      <c r="G284" s="1"/>
      <c r="H284" s="1"/>
      <c r="I284" s="1"/>
      <c r="J284" s="1"/>
      <c r="K284" s="1"/>
      <c r="L284" s="1"/>
      <c r="M284" s="1"/>
      <c r="N284" s="1"/>
      <c r="O284" s="1"/>
      <c r="P284" s="1"/>
      <c r="Q284" s="1"/>
      <c r="R284" s="1"/>
      <c r="S284" s="1"/>
      <c r="T284" s="1"/>
      <c r="U284" s="1"/>
      <c r="V284" s="1"/>
    </row>
    <row r="285" spans="2:22" ht="18.75" customHeight="1" x14ac:dyDescent="0.25">
      <c r="B285" s="1"/>
      <c r="C285" s="133"/>
      <c r="D285" s="1"/>
      <c r="E285" s="1"/>
      <c r="F285" s="1"/>
      <c r="G285" s="1"/>
      <c r="H285" s="1"/>
      <c r="I285" s="1"/>
      <c r="J285" s="1"/>
      <c r="K285" s="1"/>
      <c r="L285" s="1"/>
      <c r="M285" s="1"/>
      <c r="N285" s="1"/>
      <c r="O285" s="1"/>
      <c r="P285" s="1"/>
      <c r="Q285" s="1"/>
      <c r="R285" s="1"/>
      <c r="S285" s="1"/>
      <c r="T285" s="1"/>
      <c r="U285" s="1"/>
      <c r="V285" s="1"/>
    </row>
    <row r="286" spans="2:22" ht="18.75" customHeight="1" x14ac:dyDescent="0.25">
      <c r="B286" s="1"/>
      <c r="C286" s="133"/>
      <c r="D286" s="1"/>
      <c r="E286" s="1"/>
      <c r="F286" s="1"/>
      <c r="G286" s="1"/>
      <c r="H286" s="1"/>
      <c r="I286" s="1"/>
      <c r="J286" s="1"/>
      <c r="K286" s="1"/>
      <c r="L286" s="1"/>
      <c r="M286" s="1"/>
      <c r="N286" s="1"/>
      <c r="O286" s="1"/>
      <c r="P286" s="1"/>
      <c r="Q286" s="1"/>
      <c r="R286" s="1"/>
      <c r="S286" s="1"/>
      <c r="T286" s="1"/>
      <c r="U286" s="1"/>
      <c r="V286" s="1"/>
    </row>
    <row r="287" spans="2:22" ht="18.75" customHeight="1" x14ac:dyDescent="0.25">
      <c r="B287" s="1"/>
      <c r="C287" s="133"/>
      <c r="D287" s="1"/>
      <c r="E287" s="1"/>
      <c r="F287" s="1"/>
      <c r="G287" s="1"/>
      <c r="H287" s="1"/>
      <c r="I287" s="1"/>
      <c r="J287" s="1"/>
      <c r="K287" s="1"/>
      <c r="L287" s="1"/>
      <c r="M287" s="1"/>
      <c r="N287" s="1"/>
      <c r="O287" s="1"/>
      <c r="P287" s="1"/>
      <c r="Q287" s="1"/>
      <c r="R287" s="1"/>
      <c r="S287" s="1"/>
      <c r="T287" s="1"/>
      <c r="U287" s="1"/>
      <c r="V287" s="1"/>
    </row>
    <row r="288" spans="2:22" ht="18.75" customHeight="1" x14ac:dyDescent="0.25">
      <c r="B288" s="1"/>
      <c r="C288" s="133"/>
      <c r="D288" s="1"/>
      <c r="E288" s="1"/>
      <c r="F288" s="1"/>
      <c r="G288" s="1"/>
      <c r="H288" s="1"/>
      <c r="I288" s="1"/>
      <c r="J288" s="1"/>
      <c r="K288" s="1"/>
      <c r="L288" s="1"/>
      <c r="M288" s="1"/>
      <c r="N288" s="1"/>
      <c r="O288" s="1"/>
      <c r="P288" s="1"/>
      <c r="Q288" s="1"/>
      <c r="R288" s="1"/>
      <c r="S288" s="1"/>
      <c r="T288" s="1"/>
      <c r="U288" s="1"/>
      <c r="V288" s="1"/>
    </row>
    <row r="289" spans="2:22" ht="18.75" customHeight="1" x14ac:dyDescent="0.25">
      <c r="B289" s="1"/>
      <c r="C289" s="133"/>
      <c r="D289" s="1"/>
      <c r="E289" s="1"/>
      <c r="F289" s="1"/>
      <c r="G289" s="1"/>
      <c r="H289" s="1"/>
      <c r="I289" s="1"/>
      <c r="J289" s="1"/>
      <c r="K289" s="1"/>
      <c r="L289" s="1"/>
      <c r="M289" s="1"/>
      <c r="N289" s="1"/>
      <c r="O289" s="1"/>
      <c r="P289" s="1"/>
      <c r="Q289" s="1"/>
      <c r="R289" s="1"/>
      <c r="S289" s="1"/>
      <c r="T289" s="1"/>
      <c r="U289" s="1"/>
      <c r="V289" s="1"/>
    </row>
    <row r="290" spans="2:22" ht="18.75" customHeight="1" x14ac:dyDescent="0.25">
      <c r="B290" s="1"/>
      <c r="C290" s="133"/>
      <c r="D290" s="1"/>
      <c r="E290" s="1"/>
      <c r="F290" s="1"/>
      <c r="G290" s="1"/>
      <c r="H290" s="1"/>
      <c r="I290" s="1"/>
      <c r="J290" s="1"/>
      <c r="K290" s="1"/>
      <c r="L290" s="1"/>
      <c r="M290" s="1"/>
      <c r="N290" s="1"/>
      <c r="O290" s="1"/>
      <c r="P290" s="1"/>
      <c r="Q290" s="1"/>
      <c r="R290" s="1"/>
      <c r="S290" s="1"/>
      <c r="T290" s="1"/>
      <c r="U290" s="1"/>
      <c r="V290" s="1"/>
    </row>
    <row r="291" spans="2:22" ht="18.75" customHeight="1" x14ac:dyDescent="0.25">
      <c r="B291" s="1"/>
      <c r="C291" s="133"/>
      <c r="D291" s="1"/>
      <c r="E291" s="1"/>
      <c r="F291" s="1"/>
      <c r="G291" s="1"/>
      <c r="H291" s="1"/>
      <c r="I291" s="1"/>
      <c r="J291" s="1"/>
      <c r="K291" s="1"/>
      <c r="L291" s="1"/>
      <c r="M291" s="1"/>
      <c r="N291" s="1"/>
      <c r="O291" s="1"/>
      <c r="P291" s="1"/>
      <c r="Q291" s="1"/>
      <c r="R291" s="1"/>
      <c r="S291" s="1"/>
      <c r="T291" s="1"/>
      <c r="U291" s="1"/>
      <c r="V291" s="1"/>
    </row>
    <row r="292" spans="2:22" ht="18.75" customHeight="1" x14ac:dyDescent="0.25">
      <c r="B292" s="1"/>
      <c r="C292" s="133"/>
      <c r="D292" s="1"/>
      <c r="E292" s="1"/>
      <c r="F292" s="1"/>
      <c r="G292" s="1"/>
      <c r="H292" s="1"/>
      <c r="I292" s="1"/>
      <c r="J292" s="1"/>
      <c r="K292" s="1"/>
      <c r="L292" s="1"/>
      <c r="M292" s="1"/>
      <c r="N292" s="1"/>
      <c r="O292" s="1"/>
      <c r="P292" s="1"/>
      <c r="Q292" s="1"/>
      <c r="R292" s="1"/>
      <c r="S292" s="1"/>
      <c r="T292" s="1"/>
      <c r="U292" s="1"/>
      <c r="V292" s="1"/>
    </row>
    <row r="293" spans="2:22" ht="18.75" customHeight="1" x14ac:dyDescent="0.25">
      <c r="B293" s="1"/>
      <c r="C293" s="133"/>
      <c r="D293" s="1"/>
      <c r="E293" s="1"/>
      <c r="F293" s="1"/>
      <c r="G293" s="1"/>
      <c r="H293" s="1"/>
      <c r="I293" s="1"/>
      <c r="J293" s="1"/>
      <c r="K293" s="1"/>
      <c r="L293" s="1"/>
      <c r="M293" s="1"/>
      <c r="N293" s="1"/>
      <c r="O293" s="1"/>
      <c r="P293" s="1"/>
      <c r="Q293" s="1"/>
      <c r="R293" s="1"/>
      <c r="S293" s="1"/>
      <c r="T293" s="1"/>
      <c r="U293" s="1"/>
      <c r="V293" s="1"/>
    </row>
    <row r="294" spans="2:22" ht="18.75" customHeight="1" x14ac:dyDescent="0.25">
      <c r="B294" s="1"/>
      <c r="C294" s="133"/>
      <c r="D294" s="1"/>
      <c r="E294" s="1"/>
      <c r="F294" s="1"/>
      <c r="G294" s="1"/>
      <c r="H294" s="1"/>
      <c r="I294" s="1"/>
      <c r="J294" s="1"/>
      <c r="K294" s="1"/>
      <c r="L294" s="1"/>
      <c r="M294" s="1"/>
      <c r="N294" s="1"/>
      <c r="O294" s="1"/>
      <c r="P294" s="1"/>
      <c r="Q294" s="1"/>
      <c r="R294" s="1"/>
      <c r="S294" s="1"/>
      <c r="T294" s="1"/>
      <c r="U294" s="1"/>
      <c r="V294" s="1"/>
    </row>
    <row r="295" spans="2:22" ht="18.75" customHeight="1" x14ac:dyDescent="0.25">
      <c r="B295" s="1"/>
      <c r="C295" s="133"/>
      <c r="D295" s="1"/>
      <c r="E295" s="1"/>
      <c r="F295" s="1"/>
      <c r="G295" s="1"/>
      <c r="H295" s="1"/>
      <c r="I295" s="1"/>
      <c r="J295" s="1"/>
      <c r="K295" s="1"/>
      <c r="L295" s="1"/>
      <c r="M295" s="1"/>
      <c r="N295" s="1"/>
      <c r="O295" s="1"/>
      <c r="P295" s="1"/>
      <c r="Q295" s="1"/>
      <c r="R295" s="1"/>
      <c r="S295" s="1"/>
      <c r="T295" s="1"/>
      <c r="U295" s="1"/>
      <c r="V295" s="1"/>
    </row>
    <row r="296" spans="2:22" ht="18.75" customHeight="1" x14ac:dyDescent="0.25">
      <c r="B296" s="1"/>
      <c r="C296" s="133"/>
      <c r="D296" s="1"/>
      <c r="E296" s="1"/>
      <c r="F296" s="1"/>
      <c r="G296" s="1"/>
      <c r="H296" s="1"/>
      <c r="I296" s="1"/>
      <c r="J296" s="1"/>
      <c r="K296" s="1"/>
      <c r="L296" s="1"/>
      <c r="M296" s="1"/>
      <c r="N296" s="1"/>
      <c r="O296" s="1"/>
      <c r="P296" s="1"/>
      <c r="Q296" s="1"/>
      <c r="R296" s="1"/>
      <c r="S296" s="1"/>
      <c r="T296" s="1"/>
      <c r="U296" s="1"/>
      <c r="V296" s="1"/>
    </row>
    <row r="297" spans="2:22" ht="18.75" customHeight="1" x14ac:dyDescent="0.25">
      <c r="B297" s="1"/>
      <c r="C297" s="133"/>
      <c r="D297" s="1"/>
      <c r="E297" s="1"/>
      <c r="F297" s="1"/>
      <c r="G297" s="1"/>
      <c r="H297" s="1"/>
      <c r="I297" s="1"/>
      <c r="J297" s="1"/>
      <c r="K297" s="1"/>
      <c r="L297" s="1"/>
      <c r="M297" s="1"/>
      <c r="N297" s="1"/>
      <c r="O297" s="1"/>
      <c r="P297" s="1"/>
      <c r="Q297" s="1"/>
      <c r="R297" s="1"/>
      <c r="S297" s="1"/>
      <c r="T297" s="1"/>
      <c r="U297" s="1"/>
      <c r="V297" s="1"/>
    </row>
    <row r="298" spans="2:22" ht="18.75" customHeight="1" x14ac:dyDescent="0.25">
      <c r="B298" s="1"/>
      <c r="C298" s="133"/>
      <c r="D298" s="1"/>
      <c r="E298" s="1"/>
      <c r="F298" s="1"/>
      <c r="G298" s="1"/>
      <c r="H298" s="1"/>
      <c r="I298" s="1"/>
      <c r="J298" s="1"/>
      <c r="K298" s="1"/>
      <c r="L298" s="1"/>
      <c r="M298" s="1"/>
      <c r="N298" s="1"/>
      <c r="O298" s="1"/>
      <c r="P298" s="1"/>
      <c r="Q298" s="1"/>
      <c r="R298" s="1"/>
      <c r="S298" s="1"/>
      <c r="T298" s="1"/>
      <c r="U298" s="1"/>
      <c r="V298" s="1"/>
    </row>
    <row r="299" spans="2:22" ht="18.75" customHeight="1" x14ac:dyDescent="0.25">
      <c r="B299" s="1"/>
      <c r="C299" s="133"/>
      <c r="D299" s="1"/>
      <c r="E299" s="1"/>
      <c r="F299" s="1"/>
      <c r="G299" s="1"/>
      <c r="H299" s="1"/>
      <c r="I299" s="1"/>
      <c r="J299" s="1"/>
      <c r="K299" s="1"/>
      <c r="L299" s="1"/>
      <c r="M299" s="1"/>
      <c r="N299" s="1"/>
      <c r="O299" s="1"/>
      <c r="P299" s="1"/>
      <c r="Q299" s="1"/>
      <c r="R299" s="1"/>
      <c r="S299" s="1"/>
      <c r="T299" s="1"/>
      <c r="U299" s="1"/>
      <c r="V299" s="1"/>
    </row>
    <row r="300" spans="2:22" ht="18.75" customHeight="1" x14ac:dyDescent="0.25">
      <c r="B300" s="1"/>
      <c r="C300" s="133"/>
      <c r="D300" s="1"/>
      <c r="E300" s="1"/>
      <c r="F300" s="1"/>
      <c r="G300" s="1"/>
      <c r="H300" s="1"/>
      <c r="I300" s="1"/>
      <c r="J300" s="1"/>
      <c r="K300" s="1"/>
      <c r="L300" s="1"/>
      <c r="M300" s="1"/>
      <c r="N300" s="1"/>
      <c r="O300" s="1"/>
      <c r="P300" s="1"/>
      <c r="Q300" s="1"/>
      <c r="R300" s="1"/>
      <c r="S300" s="1"/>
      <c r="T300" s="1"/>
      <c r="U300" s="1"/>
      <c r="V300" s="1"/>
    </row>
    <row r="301" spans="2:22" ht="18.75" customHeight="1" x14ac:dyDescent="0.25">
      <c r="B301" s="1"/>
      <c r="C301" s="133"/>
      <c r="D301" s="1"/>
      <c r="E301" s="1"/>
      <c r="F301" s="1"/>
      <c r="G301" s="1"/>
      <c r="H301" s="1"/>
      <c r="I301" s="1"/>
      <c r="J301" s="1"/>
      <c r="K301" s="1"/>
      <c r="L301" s="1"/>
      <c r="M301" s="1"/>
      <c r="N301" s="1"/>
      <c r="O301" s="1"/>
      <c r="P301" s="1"/>
      <c r="Q301" s="1"/>
      <c r="R301" s="1"/>
      <c r="S301" s="1"/>
      <c r="T301" s="1"/>
      <c r="U301" s="1"/>
      <c r="V301" s="1"/>
    </row>
    <row r="302" spans="2:22" ht="18.75" customHeight="1" x14ac:dyDescent="0.25">
      <c r="B302" s="1"/>
      <c r="C302" s="133"/>
      <c r="D302" s="1"/>
      <c r="E302" s="1"/>
      <c r="F302" s="1"/>
      <c r="G302" s="1"/>
      <c r="H302" s="1"/>
      <c r="I302" s="1"/>
      <c r="J302" s="1"/>
      <c r="K302" s="1"/>
      <c r="L302" s="1"/>
      <c r="M302" s="1"/>
      <c r="N302" s="1"/>
      <c r="O302" s="1"/>
      <c r="P302" s="1"/>
      <c r="Q302" s="1"/>
      <c r="R302" s="1"/>
      <c r="S302" s="1"/>
      <c r="T302" s="1"/>
      <c r="U302" s="1"/>
      <c r="V302" s="1"/>
    </row>
    <row r="303" spans="2:22" ht="18.75" customHeight="1" x14ac:dyDescent="0.25">
      <c r="B303" s="1"/>
      <c r="C303" s="133"/>
      <c r="D303" s="1"/>
      <c r="E303" s="1"/>
      <c r="F303" s="1"/>
      <c r="G303" s="1"/>
      <c r="H303" s="1"/>
      <c r="I303" s="1"/>
      <c r="J303" s="1"/>
      <c r="K303" s="1"/>
      <c r="L303" s="1"/>
      <c r="M303" s="1"/>
      <c r="N303" s="1"/>
      <c r="O303" s="1"/>
      <c r="P303" s="1"/>
      <c r="Q303" s="1"/>
      <c r="R303" s="1"/>
      <c r="S303" s="1"/>
      <c r="T303" s="1"/>
      <c r="U303" s="1"/>
      <c r="V303" s="1"/>
    </row>
    <row r="304" spans="2:22" ht="18.75" customHeight="1" x14ac:dyDescent="0.25">
      <c r="B304" s="1"/>
      <c r="C304" s="133"/>
      <c r="D304" s="1"/>
      <c r="E304" s="1"/>
      <c r="F304" s="1"/>
      <c r="G304" s="1"/>
      <c r="H304" s="1"/>
      <c r="I304" s="1"/>
      <c r="J304" s="1"/>
      <c r="K304" s="1"/>
      <c r="L304" s="1"/>
      <c r="M304" s="1"/>
      <c r="N304" s="1"/>
      <c r="O304" s="1"/>
      <c r="P304" s="1"/>
      <c r="Q304" s="1"/>
      <c r="R304" s="1"/>
      <c r="S304" s="1"/>
      <c r="T304" s="1"/>
      <c r="U304" s="1"/>
      <c r="V304" s="1"/>
    </row>
    <row r="305" spans="2:22" ht="18.75" customHeight="1" x14ac:dyDescent="0.25">
      <c r="B305" s="1"/>
      <c r="C305" s="133"/>
      <c r="D305" s="1"/>
      <c r="E305" s="1"/>
      <c r="F305" s="1"/>
      <c r="G305" s="1"/>
      <c r="H305" s="1"/>
      <c r="I305" s="1"/>
      <c r="J305" s="1"/>
      <c r="K305" s="1"/>
      <c r="L305" s="1"/>
      <c r="M305" s="1"/>
      <c r="N305" s="1"/>
      <c r="O305" s="1"/>
      <c r="P305" s="1"/>
      <c r="Q305" s="1"/>
      <c r="R305" s="1"/>
      <c r="S305" s="1"/>
      <c r="T305" s="1"/>
      <c r="U305" s="1"/>
      <c r="V305" s="1"/>
    </row>
    <row r="306" spans="2:22" ht="18.75" customHeight="1" x14ac:dyDescent="0.25">
      <c r="B306" s="1"/>
      <c r="C306" s="133"/>
      <c r="D306" s="1"/>
      <c r="E306" s="1"/>
      <c r="F306" s="1"/>
      <c r="G306" s="1"/>
      <c r="H306" s="1"/>
      <c r="I306" s="1"/>
      <c r="J306" s="1"/>
      <c r="K306" s="1"/>
      <c r="L306" s="1"/>
      <c r="M306" s="1"/>
      <c r="N306" s="1"/>
      <c r="O306" s="1"/>
      <c r="P306" s="1"/>
      <c r="Q306" s="1"/>
      <c r="R306" s="1"/>
      <c r="S306" s="1"/>
      <c r="T306" s="1"/>
      <c r="U306" s="1"/>
      <c r="V306" s="1"/>
    </row>
    <row r="307" spans="2:22" ht="18.75" customHeight="1" x14ac:dyDescent="0.25">
      <c r="B307" s="1"/>
      <c r="C307" s="133"/>
      <c r="D307" s="1"/>
      <c r="E307" s="1"/>
      <c r="F307" s="1"/>
      <c r="G307" s="1"/>
      <c r="H307" s="1"/>
      <c r="I307" s="1"/>
      <c r="J307" s="1"/>
      <c r="K307" s="1"/>
      <c r="L307" s="1"/>
      <c r="M307" s="1"/>
      <c r="N307" s="1"/>
      <c r="O307" s="1"/>
      <c r="P307" s="1"/>
      <c r="Q307" s="1"/>
      <c r="R307" s="1"/>
      <c r="S307" s="1"/>
      <c r="T307" s="1"/>
      <c r="U307" s="1"/>
      <c r="V307" s="1"/>
    </row>
    <row r="308" spans="2:22" ht="18.75" customHeight="1" x14ac:dyDescent="0.25">
      <c r="B308" s="1"/>
      <c r="C308" s="133"/>
      <c r="D308" s="1"/>
      <c r="E308" s="1"/>
      <c r="F308" s="1"/>
      <c r="G308" s="1"/>
      <c r="H308" s="1"/>
      <c r="I308" s="1"/>
      <c r="J308" s="1"/>
      <c r="K308" s="1"/>
      <c r="L308" s="1"/>
      <c r="M308" s="1"/>
      <c r="N308" s="1"/>
      <c r="O308" s="1"/>
      <c r="P308" s="1"/>
      <c r="Q308" s="1"/>
      <c r="R308" s="1"/>
      <c r="S308" s="1"/>
      <c r="T308" s="1"/>
      <c r="U308" s="1"/>
      <c r="V308" s="1"/>
    </row>
    <row r="309" spans="2:22" ht="18.75" customHeight="1" x14ac:dyDescent="0.25">
      <c r="B309" s="1"/>
      <c r="C309" s="133"/>
      <c r="D309" s="1"/>
      <c r="E309" s="1"/>
      <c r="F309" s="1"/>
      <c r="G309" s="1"/>
      <c r="H309" s="1"/>
      <c r="I309" s="1"/>
      <c r="J309" s="1"/>
      <c r="K309" s="1"/>
      <c r="L309" s="1"/>
      <c r="M309" s="1"/>
      <c r="N309" s="1"/>
      <c r="O309" s="1"/>
      <c r="P309" s="1"/>
      <c r="Q309" s="1"/>
      <c r="R309" s="1"/>
      <c r="S309" s="1"/>
      <c r="T309" s="1"/>
      <c r="U309" s="1"/>
      <c r="V309" s="1"/>
    </row>
    <row r="310" spans="2:22" ht="18.75" customHeight="1" x14ac:dyDescent="0.25">
      <c r="B310" s="1"/>
      <c r="C310" s="133"/>
      <c r="D310" s="1"/>
      <c r="E310" s="1"/>
      <c r="F310" s="1"/>
      <c r="G310" s="1"/>
      <c r="H310" s="1"/>
      <c r="I310" s="1"/>
      <c r="J310" s="1"/>
      <c r="K310" s="1"/>
      <c r="L310" s="1"/>
      <c r="M310" s="1"/>
      <c r="N310" s="1"/>
      <c r="O310" s="1"/>
      <c r="P310" s="1"/>
      <c r="Q310" s="1"/>
      <c r="R310" s="1"/>
      <c r="S310" s="1"/>
      <c r="T310" s="1"/>
      <c r="U310" s="1"/>
      <c r="V310" s="1"/>
    </row>
    <row r="311" spans="2:22" ht="18.75" customHeight="1" x14ac:dyDescent="0.25">
      <c r="B311" s="1"/>
      <c r="C311" s="133"/>
      <c r="D311" s="1"/>
      <c r="E311" s="1"/>
      <c r="F311" s="1"/>
      <c r="G311" s="1"/>
      <c r="H311" s="1"/>
      <c r="I311" s="1"/>
      <c r="J311" s="1"/>
      <c r="K311" s="1"/>
      <c r="L311" s="1"/>
      <c r="M311" s="1"/>
      <c r="N311" s="1"/>
      <c r="O311" s="1"/>
      <c r="P311" s="1"/>
      <c r="Q311" s="1"/>
      <c r="R311" s="1"/>
      <c r="S311" s="1"/>
      <c r="T311" s="1"/>
      <c r="U311" s="1"/>
      <c r="V311" s="1"/>
    </row>
    <row r="312" spans="2:22" ht="18.75" customHeight="1" x14ac:dyDescent="0.25">
      <c r="B312" s="1"/>
      <c r="C312" s="133"/>
      <c r="D312" s="1"/>
      <c r="E312" s="1"/>
      <c r="F312" s="1"/>
      <c r="G312" s="1"/>
      <c r="H312" s="1"/>
      <c r="I312" s="1"/>
      <c r="J312" s="1"/>
      <c r="K312" s="1"/>
      <c r="L312" s="1"/>
      <c r="M312" s="1"/>
      <c r="N312" s="1"/>
      <c r="O312" s="1"/>
      <c r="P312" s="1"/>
      <c r="Q312" s="1"/>
      <c r="R312" s="1"/>
      <c r="S312" s="1"/>
      <c r="T312" s="1"/>
      <c r="U312" s="1"/>
      <c r="V312" s="1"/>
    </row>
    <row r="313" spans="2:22" ht="18.75" customHeight="1" x14ac:dyDescent="0.25">
      <c r="B313" s="1"/>
      <c r="C313" s="133"/>
      <c r="D313" s="1"/>
      <c r="E313" s="1"/>
      <c r="F313" s="1"/>
      <c r="G313" s="1"/>
      <c r="H313" s="1"/>
      <c r="I313" s="1"/>
      <c r="J313" s="1"/>
      <c r="K313" s="1"/>
      <c r="L313" s="1"/>
      <c r="M313" s="1"/>
      <c r="N313" s="1"/>
      <c r="O313" s="1"/>
      <c r="P313" s="1"/>
      <c r="Q313" s="1"/>
      <c r="R313" s="1"/>
      <c r="S313" s="1"/>
      <c r="T313" s="1"/>
      <c r="U313" s="1"/>
      <c r="V313" s="1"/>
    </row>
    <row r="314" spans="2:22" ht="18.75" customHeight="1" x14ac:dyDescent="0.25">
      <c r="B314" s="1"/>
      <c r="C314" s="133"/>
      <c r="D314" s="1"/>
      <c r="E314" s="1"/>
      <c r="F314" s="1"/>
      <c r="G314" s="1"/>
      <c r="H314" s="1"/>
      <c r="I314" s="1"/>
      <c r="J314" s="1"/>
      <c r="K314" s="1"/>
      <c r="L314" s="1"/>
      <c r="M314" s="1"/>
      <c r="N314" s="1"/>
      <c r="O314" s="1"/>
      <c r="P314" s="1"/>
      <c r="Q314" s="1"/>
      <c r="R314" s="1"/>
      <c r="S314" s="1"/>
      <c r="T314" s="1"/>
      <c r="U314" s="1"/>
      <c r="V314" s="1"/>
    </row>
    <row r="315" spans="2:22" ht="18.75" customHeight="1" x14ac:dyDescent="0.25">
      <c r="B315" s="1"/>
      <c r="C315" s="133"/>
      <c r="D315" s="1"/>
      <c r="E315" s="1"/>
      <c r="F315" s="1"/>
      <c r="G315" s="1"/>
      <c r="H315" s="1"/>
      <c r="I315" s="1"/>
      <c r="J315" s="1"/>
      <c r="K315" s="1"/>
      <c r="L315" s="1"/>
      <c r="M315" s="1"/>
      <c r="N315" s="1"/>
      <c r="O315" s="1"/>
      <c r="P315" s="1"/>
      <c r="Q315" s="1"/>
      <c r="R315" s="1"/>
      <c r="S315" s="1"/>
      <c r="T315" s="1"/>
      <c r="U315" s="1"/>
      <c r="V315" s="1"/>
    </row>
    <row r="316" spans="2:22" ht="18.75" customHeight="1" x14ac:dyDescent="0.25">
      <c r="B316" s="1"/>
      <c r="C316" s="133"/>
      <c r="D316" s="1"/>
      <c r="E316" s="1"/>
      <c r="F316" s="1"/>
      <c r="G316" s="1"/>
      <c r="H316" s="1"/>
      <c r="I316" s="1"/>
      <c r="J316" s="1"/>
      <c r="K316" s="1"/>
      <c r="L316" s="1"/>
      <c r="M316" s="1"/>
      <c r="N316" s="1"/>
      <c r="O316" s="1"/>
      <c r="P316" s="1"/>
      <c r="Q316" s="1"/>
      <c r="R316" s="1"/>
      <c r="S316" s="1"/>
      <c r="T316" s="1"/>
      <c r="U316" s="1"/>
      <c r="V316" s="1"/>
    </row>
    <row r="317" spans="2:22" ht="18.75" customHeight="1" x14ac:dyDescent="0.25">
      <c r="B317" s="1"/>
      <c r="C317" s="133"/>
      <c r="D317" s="1"/>
      <c r="E317" s="1"/>
      <c r="F317" s="1"/>
      <c r="G317" s="1"/>
      <c r="H317" s="1"/>
      <c r="I317" s="1"/>
      <c r="J317" s="1"/>
      <c r="K317" s="1"/>
      <c r="L317" s="1"/>
      <c r="M317" s="1"/>
      <c r="N317" s="1"/>
      <c r="O317" s="1"/>
      <c r="P317" s="1"/>
      <c r="Q317" s="1"/>
      <c r="R317" s="1"/>
      <c r="S317" s="1"/>
      <c r="T317" s="1"/>
      <c r="U317" s="1"/>
      <c r="V317" s="1"/>
    </row>
    <row r="318" spans="2:22" ht="18.75" customHeight="1" x14ac:dyDescent="0.25">
      <c r="B318" s="1"/>
      <c r="C318" s="133"/>
      <c r="D318" s="1"/>
      <c r="E318" s="1"/>
      <c r="F318" s="1"/>
      <c r="G318" s="1"/>
      <c r="H318" s="1"/>
      <c r="I318" s="1"/>
      <c r="J318" s="1"/>
      <c r="K318" s="1"/>
      <c r="L318" s="1"/>
      <c r="M318" s="1"/>
      <c r="N318" s="1"/>
      <c r="O318" s="1"/>
      <c r="P318" s="1"/>
      <c r="Q318" s="1"/>
      <c r="R318" s="1"/>
      <c r="S318" s="1"/>
      <c r="T318" s="1"/>
      <c r="U318" s="1"/>
      <c r="V318" s="1"/>
    </row>
    <row r="319" spans="2:22" ht="18.75" customHeight="1" x14ac:dyDescent="0.25">
      <c r="B319" s="1"/>
      <c r="C319" s="133"/>
      <c r="D319" s="1"/>
      <c r="E319" s="1"/>
      <c r="F319" s="1"/>
      <c r="G319" s="1"/>
      <c r="H319" s="1"/>
      <c r="I319" s="1"/>
      <c r="J319" s="1"/>
      <c r="K319" s="1"/>
      <c r="L319" s="1"/>
      <c r="M319" s="1"/>
      <c r="N319" s="1"/>
      <c r="O319" s="1"/>
      <c r="P319" s="1"/>
      <c r="Q319" s="1"/>
      <c r="R319" s="1"/>
      <c r="S319" s="1"/>
      <c r="T319" s="1"/>
      <c r="U319" s="1"/>
      <c r="V319" s="1"/>
    </row>
    <row r="320" spans="2:22" ht="18.75" customHeight="1" x14ac:dyDescent="0.25">
      <c r="B320" s="1"/>
      <c r="C320" s="133"/>
      <c r="D320" s="1"/>
      <c r="E320" s="1"/>
      <c r="F320" s="1"/>
      <c r="G320" s="1"/>
      <c r="H320" s="1"/>
      <c r="I320" s="1"/>
      <c r="J320" s="1"/>
      <c r="K320" s="1"/>
      <c r="L320" s="1"/>
      <c r="M320" s="1"/>
      <c r="N320" s="1"/>
      <c r="O320" s="1"/>
      <c r="P320" s="1"/>
      <c r="Q320" s="1"/>
      <c r="R320" s="1"/>
      <c r="S320" s="1"/>
      <c r="T320" s="1"/>
      <c r="U320" s="1"/>
      <c r="V320" s="1"/>
    </row>
    <row r="321" spans="2:22" ht="18.75" customHeight="1" x14ac:dyDescent="0.25">
      <c r="B321" s="2"/>
      <c r="C321" s="134"/>
      <c r="D321" s="2"/>
      <c r="E321" s="2"/>
      <c r="F321" s="2"/>
      <c r="G321" s="2"/>
      <c r="H321" s="2"/>
      <c r="I321" s="2"/>
      <c r="J321" s="2"/>
      <c r="K321" s="2"/>
      <c r="L321" s="2"/>
      <c r="M321" s="2"/>
      <c r="N321" s="2"/>
      <c r="O321" s="2"/>
      <c r="P321" s="2"/>
      <c r="Q321" s="2"/>
      <c r="R321" s="2"/>
      <c r="S321" s="2"/>
      <c r="T321" s="2"/>
      <c r="U321" s="1"/>
      <c r="V321" s="1"/>
    </row>
    <row r="322" spans="2:22" ht="18.75" customHeight="1" x14ac:dyDescent="0.25">
      <c r="B322" s="2"/>
      <c r="C322" s="134"/>
      <c r="D322" s="2"/>
      <c r="E322" s="2"/>
      <c r="F322" s="2"/>
      <c r="G322" s="2"/>
      <c r="H322" s="2"/>
      <c r="I322" s="2"/>
      <c r="J322" s="2"/>
      <c r="K322" s="2"/>
      <c r="L322" s="2"/>
      <c r="M322" s="2"/>
      <c r="N322" s="2"/>
      <c r="O322" s="2"/>
      <c r="P322" s="2"/>
      <c r="Q322" s="2"/>
      <c r="R322" s="2"/>
      <c r="S322" s="2"/>
      <c r="T322" s="2"/>
      <c r="U322" s="1"/>
      <c r="V322" s="1"/>
    </row>
    <row r="323" spans="2:22" ht="18.75" customHeight="1" x14ac:dyDescent="0.25">
      <c r="B323" s="2"/>
      <c r="C323" s="134"/>
      <c r="D323" s="2"/>
      <c r="E323" s="2"/>
      <c r="F323" s="2"/>
      <c r="G323" s="2"/>
      <c r="H323" s="2"/>
      <c r="I323" s="2"/>
      <c r="J323" s="2"/>
      <c r="K323" s="2"/>
      <c r="L323" s="2"/>
      <c r="M323" s="2"/>
      <c r="N323" s="2"/>
      <c r="O323" s="2"/>
      <c r="P323" s="2"/>
      <c r="Q323" s="2"/>
      <c r="R323" s="2"/>
      <c r="S323" s="2"/>
      <c r="T323" s="2"/>
      <c r="U323" s="2"/>
      <c r="V323" s="2"/>
    </row>
    <row r="324" spans="2:22" ht="18.75" customHeight="1" x14ac:dyDescent="0.25">
      <c r="B324" s="2"/>
      <c r="C324" s="134"/>
      <c r="D324" s="2"/>
      <c r="E324" s="2"/>
      <c r="F324" s="2"/>
      <c r="G324" s="2"/>
      <c r="H324" s="2"/>
      <c r="I324" s="2"/>
      <c r="J324" s="2"/>
      <c r="K324" s="2"/>
      <c r="L324" s="2"/>
      <c r="M324" s="2"/>
      <c r="N324" s="2"/>
      <c r="O324" s="2"/>
      <c r="P324" s="2"/>
      <c r="Q324" s="2"/>
      <c r="R324" s="2"/>
      <c r="S324" s="2"/>
      <c r="T324" s="2"/>
      <c r="U324" s="2"/>
      <c r="V324" s="2"/>
    </row>
    <row r="325" spans="2:22" ht="18.75" customHeight="1" x14ac:dyDescent="0.25">
      <c r="B325" s="2"/>
      <c r="C325" s="134"/>
      <c r="D325" s="2"/>
      <c r="E325" s="2"/>
      <c r="F325" s="2"/>
      <c r="G325" s="2"/>
      <c r="H325" s="2"/>
      <c r="I325" s="2"/>
      <c r="J325" s="2"/>
      <c r="K325" s="2"/>
      <c r="L325" s="2"/>
      <c r="M325" s="2"/>
      <c r="N325" s="2"/>
      <c r="O325" s="2"/>
      <c r="P325" s="2"/>
      <c r="Q325" s="2"/>
      <c r="R325" s="2"/>
      <c r="S325" s="2"/>
      <c r="T325" s="2"/>
      <c r="U325" s="2"/>
      <c r="V325" s="2"/>
    </row>
    <row r="326" spans="2:22" ht="18.75" customHeight="1" x14ac:dyDescent="0.25">
      <c r="B326" s="2"/>
      <c r="C326" s="134"/>
      <c r="D326" s="2"/>
      <c r="E326" s="2"/>
      <c r="F326" s="2"/>
      <c r="G326" s="2"/>
      <c r="H326" s="2"/>
      <c r="I326" s="2"/>
      <c r="J326" s="2"/>
      <c r="K326" s="2"/>
      <c r="L326" s="2"/>
      <c r="M326" s="2"/>
      <c r="N326" s="2"/>
      <c r="O326" s="2"/>
      <c r="P326" s="2"/>
      <c r="Q326" s="2"/>
      <c r="R326" s="2"/>
      <c r="S326" s="2"/>
      <c r="T326" s="2"/>
      <c r="U326" s="2"/>
      <c r="V326" s="2"/>
    </row>
    <row r="327" spans="2:22" ht="18.75" customHeight="1" x14ac:dyDescent="0.25">
      <c r="B327" s="2"/>
      <c r="C327" s="134"/>
      <c r="D327" s="2"/>
      <c r="E327" s="2"/>
      <c r="F327" s="2"/>
      <c r="G327" s="2"/>
      <c r="H327" s="2"/>
      <c r="I327" s="2"/>
      <c r="J327" s="2"/>
      <c r="K327" s="2"/>
      <c r="L327" s="2"/>
      <c r="M327" s="2"/>
      <c r="N327" s="2"/>
      <c r="O327" s="2"/>
      <c r="P327" s="2"/>
      <c r="Q327" s="2"/>
      <c r="R327" s="2"/>
      <c r="S327" s="2"/>
      <c r="T327" s="2"/>
      <c r="U327" s="2"/>
      <c r="V327" s="2"/>
    </row>
    <row r="328" spans="2:22" ht="18.75" customHeight="1" x14ac:dyDescent="0.25">
      <c r="B328" s="2"/>
      <c r="C328" s="134"/>
      <c r="D328" s="2"/>
      <c r="E328" s="2"/>
      <c r="F328" s="2"/>
      <c r="G328" s="2"/>
      <c r="H328" s="2"/>
      <c r="I328" s="2"/>
      <c r="J328" s="2"/>
      <c r="K328" s="2"/>
      <c r="L328" s="2"/>
      <c r="M328" s="2"/>
      <c r="N328" s="2"/>
      <c r="O328" s="2"/>
      <c r="P328" s="2"/>
      <c r="Q328" s="2"/>
      <c r="R328" s="2"/>
      <c r="S328" s="2"/>
      <c r="T328" s="2"/>
      <c r="U328" s="2"/>
      <c r="V328" s="2"/>
    </row>
    <row r="329" spans="2:22" ht="18.75" customHeight="1" x14ac:dyDescent="0.25">
      <c r="B329" s="2"/>
      <c r="C329" s="134"/>
      <c r="D329" s="2"/>
      <c r="E329" s="2"/>
      <c r="F329" s="2"/>
      <c r="G329" s="2"/>
      <c r="H329" s="2"/>
      <c r="I329" s="2"/>
      <c r="J329" s="2"/>
      <c r="K329" s="2"/>
      <c r="L329" s="2"/>
      <c r="M329" s="2"/>
      <c r="N329" s="2"/>
      <c r="O329" s="2"/>
      <c r="P329" s="2"/>
      <c r="Q329" s="2"/>
      <c r="R329" s="2"/>
      <c r="S329" s="2"/>
      <c r="T329" s="2"/>
      <c r="U329" s="2"/>
      <c r="V329" s="2"/>
    </row>
    <row r="330" spans="2:22" ht="18.75" customHeight="1" x14ac:dyDescent="0.25">
      <c r="B330" s="2"/>
      <c r="C330" s="134"/>
      <c r="D330" s="2"/>
      <c r="E330" s="2"/>
      <c r="F330" s="2"/>
      <c r="G330" s="2"/>
      <c r="H330" s="2"/>
      <c r="I330" s="2"/>
      <c r="J330" s="2"/>
      <c r="K330" s="2"/>
      <c r="L330" s="2"/>
      <c r="M330" s="2"/>
      <c r="N330" s="2"/>
      <c r="O330" s="2"/>
      <c r="P330" s="2"/>
      <c r="Q330" s="2"/>
      <c r="R330" s="2"/>
      <c r="S330" s="2"/>
      <c r="T330" s="2"/>
      <c r="U330" s="2"/>
      <c r="V330" s="2"/>
    </row>
    <row r="331" spans="2:22" ht="18.75" customHeight="1" x14ac:dyDescent="0.25">
      <c r="B331" s="2"/>
      <c r="C331" s="134"/>
      <c r="D331" s="2"/>
      <c r="E331" s="2"/>
      <c r="F331" s="2"/>
      <c r="G331" s="2"/>
      <c r="H331" s="2"/>
      <c r="I331" s="2"/>
      <c r="J331" s="2"/>
      <c r="K331" s="2"/>
      <c r="L331" s="2"/>
      <c r="M331" s="2"/>
      <c r="N331" s="2"/>
      <c r="O331" s="2"/>
      <c r="P331" s="2"/>
      <c r="Q331" s="2"/>
      <c r="R331" s="2"/>
      <c r="S331" s="2"/>
      <c r="T331" s="2"/>
      <c r="U331" s="2"/>
      <c r="V331" s="2"/>
    </row>
    <row r="332" spans="2:22" ht="18.75" customHeight="1" x14ac:dyDescent="0.25">
      <c r="B332" s="2"/>
      <c r="C332" s="134"/>
      <c r="D332" s="2"/>
      <c r="E332" s="2"/>
      <c r="F332" s="2"/>
      <c r="G332" s="2"/>
      <c r="H332" s="2"/>
      <c r="I332" s="2"/>
      <c r="J332" s="2"/>
      <c r="K332" s="2"/>
      <c r="L332" s="2"/>
      <c r="M332" s="2"/>
      <c r="N332" s="2"/>
      <c r="O332" s="2"/>
      <c r="P332" s="2"/>
      <c r="Q332" s="2"/>
      <c r="R332" s="2"/>
      <c r="S332" s="2"/>
      <c r="T332" s="2"/>
      <c r="U332" s="2"/>
      <c r="V332" s="2"/>
    </row>
    <row r="333" spans="2:22" ht="18.75" customHeight="1" x14ac:dyDescent="0.25">
      <c r="B333" s="2"/>
      <c r="C333" s="134"/>
      <c r="D333" s="2"/>
      <c r="E333" s="2"/>
      <c r="F333" s="2"/>
      <c r="G333" s="2"/>
      <c r="H333" s="2"/>
      <c r="I333" s="2"/>
      <c r="J333" s="2"/>
      <c r="K333" s="2"/>
      <c r="L333" s="2"/>
      <c r="M333" s="2"/>
      <c r="N333" s="2"/>
      <c r="O333" s="2"/>
      <c r="P333" s="2"/>
      <c r="Q333" s="2"/>
      <c r="R333" s="2"/>
      <c r="S333" s="2"/>
      <c r="T333" s="2"/>
      <c r="U333" s="2"/>
      <c r="V333" s="2"/>
    </row>
    <row r="334" spans="2:22" ht="18.75" customHeight="1" x14ac:dyDescent="0.25">
      <c r="B334" s="2"/>
      <c r="C334" s="134"/>
      <c r="D334" s="2"/>
      <c r="E334" s="2"/>
      <c r="F334" s="2"/>
      <c r="G334" s="2"/>
      <c r="H334" s="2"/>
      <c r="I334" s="2"/>
      <c r="J334" s="2"/>
      <c r="K334" s="2"/>
      <c r="L334" s="2"/>
      <c r="M334" s="2"/>
      <c r="N334" s="2"/>
      <c r="O334" s="2"/>
      <c r="P334" s="2"/>
      <c r="Q334" s="2"/>
      <c r="R334" s="2"/>
      <c r="S334" s="2"/>
      <c r="T334" s="2"/>
      <c r="U334" s="2"/>
      <c r="V334" s="2"/>
    </row>
    <row r="335" spans="2:22" ht="18.75" customHeight="1" x14ac:dyDescent="0.25">
      <c r="B335" s="2"/>
      <c r="C335" s="134"/>
      <c r="D335" s="2"/>
      <c r="E335" s="2"/>
      <c r="F335" s="2"/>
      <c r="G335" s="2"/>
      <c r="H335" s="2"/>
      <c r="I335" s="2"/>
      <c r="J335" s="2"/>
      <c r="K335" s="2"/>
      <c r="L335" s="2"/>
      <c r="M335" s="2"/>
      <c r="N335" s="2"/>
      <c r="O335" s="2"/>
      <c r="P335" s="2"/>
      <c r="Q335" s="2"/>
      <c r="R335" s="2"/>
      <c r="S335" s="2"/>
      <c r="T335" s="2"/>
      <c r="U335" s="2"/>
      <c r="V335" s="2"/>
    </row>
    <row r="336" spans="2:22" ht="18.75" customHeight="1" x14ac:dyDescent="0.25">
      <c r="B336" s="2"/>
      <c r="C336" s="134"/>
      <c r="D336" s="2"/>
      <c r="E336" s="2"/>
      <c r="F336" s="2"/>
      <c r="G336" s="2"/>
      <c r="H336" s="2"/>
      <c r="I336" s="2"/>
      <c r="J336" s="2"/>
      <c r="K336" s="2"/>
      <c r="L336" s="2"/>
      <c r="M336" s="2"/>
      <c r="N336" s="2"/>
      <c r="O336" s="2"/>
      <c r="P336" s="2"/>
      <c r="Q336" s="2"/>
      <c r="R336" s="2"/>
      <c r="S336" s="2"/>
      <c r="T336" s="2"/>
      <c r="U336" s="2"/>
      <c r="V336" s="2"/>
    </row>
  </sheetData>
  <mergeCells count="200">
    <mergeCell ref="B124:B158"/>
    <mergeCell ref="C124:C129"/>
    <mergeCell ref="Q124:R125"/>
    <mergeCell ref="S124:T125"/>
    <mergeCell ref="Q126:T126"/>
    <mergeCell ref="Q127:S127"/>
    <mergeCell ref="Q128:S128"/>
    <mergeCell ref="Q129:S129"/>
    <mergeCell ref="C147:C151"/>
    <mergeCell ref="C157:T158"/>
    <mergeCell ref="C140:T141"/>
    <mergeCell ref="C142:C146"/>
    <mergeCell ref="Q142:R143"/>
    <mergeCell ref="S142:T143"/>
    <mergeCell ref="Q144:S144"/>
    <mergeCell ref="Q145:S145"/>
    <mergeCell ref="Q146:S146"/>
    <mergeCell ref="Q149:S149"/>
    <mergeCell ref="Q150:S150"/>
    <mergeCell ref="Q151:S151"/>
    <mergeCell ref="C152:C156"/>
    <mergeCell ref="Q152:S152"/>
    <mergeCell ref="Q153:S153"/>
    <mergeCell ref="Q154:S154"/>
    <mergeCell ref="B159:B178"/>
    <mergeCell ref="C159:T160"/>
    <mergeCell ref="C161:C163"/>
    <mergeCell ref="Q161:S161"/>
    <mergeCell ref="Q162:S162"/>
    <mergeCell ref="Q163:S163"/>
    <mergeCell ref="C164:C166"/>
    <mergeCell ref="Q164:S164"/>
    <mergeCell ref="Q165:S165"/>
    <mergeCell ref="C172:C174"/>
    <mergeCell ref="Q172:S172"/>
    <mergeCell ref="Q173:S173"/>
    <mergeCell ref="Q174:S174"/>
    <mergeCell ref="C175:T176"/>
    <mergeCell ref="C177:T178"/>
    <mergeCell ref="Q166:S166"/>
    <mergeCell ref="C167:T168"/>
    <mergeCell ref="C169:C171"/>
    <mergeCell ref="Q169:S169"/>
    <mergeCell ref="Q170:S170"/>
    <mergeCell ref="Q171:S171"/>
    <mergeCell ref="Q155:S155"/>
    <mergeCell ref="Q147:R148"/>
    <mergeCell ref="Q132:S132"/>
    <mergeCell ref="Q133:S133"/>
    <mergeCell ref="Q134:S134"/>
    <mergeCell ref="C135:C139"/>
    <mergeCell ref="Q135:R136"/>
    <mergeCell ref="S135:T136"/>
    <mergeCell ref="Q137:S137"/>
    <mergeCell ref="Q138:S138"/>
    <mergeCell ref="Q139:S139"/>
    <mergeCell ref="C130:C134"/>
    <mergeCell ref="Q131:S131"/>
    <mergeCell ref="S147:T148"/>
    <mergeCell ref="E123:F123"/>
    <mergeCell ref="G123:H123"/>
    <mergeCell ref="I123:J123"/>
    <mergeCell ref="K123:L123"/>
    <mergeCell ref="M123:N123"/>
    <mergeCell ref="O123:P123"/>
    <mergeCell ref="Q123:T123"/>
    <mergeCell ref="C111:C115"/>
    <mergeCell ref="Q113:S113"/>
    <mergeCell ref="Q114:S114"/>
    <mergeCell ref="Q115:S115"/>
    <mergeCell ref="C116:C120"/>
    <mergeCell ref="Q116:S116"/>
    <mergeCell ref="Q117:S117"/>
    <mergeCell ref="Q118:S118"/>
    <mergeCell ref="Q119:S119"/>
    <mergeCell ref="B88:B122"/>
    <mergeCell ref="C88:C93"/>
    <mergeCell ref="Q90:T90"/>
    <mergeCell ref="Q91:S91"/>
    <mergeCell ref="Q92:S92"/>
    <mergeCell ref="Q93:S93"/>
    <mergeCell ref="C94:C98"/>
    <mergeCell ref="C104:T105"/>
    <mergeCell ref="C106:C110"/>
    <mergeCell ref="Q108:S108"/>
    <mergeCell ref="Q109:S109"/>
    <mergeCell ref="Q110:S110"/>
    <mergeCell ref="Q95:S95"/>
    <mergeCell ref="Q96:S96"/>
    <mergeCell ref="Q97:S97"/>
    <mergeCell ref="Q98:S98"/>
    <mergeCell ref="C99:C103"/>
    <mergeCell ref="Q101:S101"/>
    <mergeCell ref="Q102:S102"/>
    <mergeCell ref="Q103:S103"/>
    <mergeCell ref="C121:T122"/>
    <mergeCell ref="Q72:S72"/>
    <mergeCell ref="Q73:S73"/>
    <mergeCell ref="Q74:S74"/>
    <mergeCell ref="C75:C79"/>
    <mergeCell ref="Q77:S77"/>
    <mergeCell ref="Q78:S78"/>
    <mergeCell ref="Q79:S79"/>
    <mergeCell ref="Q87:T87"/>
    <mergeCell ref="E87:F87"/>
    <mergeCell ref="G87:H87"/>
    <mergeCell ref="I87:J87"/>
    <mergeCell ref="K87:L87"/>
    <mergeCell ref="M87:N87"/>
    <mergeCell ref="O87:P87"/>
    <mergeCell ref="Q75:T76"/>
    <mergeCell ref="C63:C67"/>
    <mergeCell ref="Q64:S64"/>
    <mergeCell ref="Q65:S65"/>
    <mergeCell ref="Q66:S66"/>
    <mergeCell ref="Q67:S67"/>
    <mergeCell ref="C68:T69"/>
    <mergeCell ref="B52:B86"/>
    <mergeCell ref="C52:C57"/>
    <mergeCell ref="Q55:S55"/>
    <mergeCell ref="Q56:S56"/>
    <mergeCell ref="Q57:S57"/>
    <mergeCell ref="C58:C62"/>
    <mergeCell ref="Q59:S59"/>
    <mergeCell ref="Q60:S60"/>
    <mergeCell ref="Q61:S61"/>
    <mergeCell ref="Q62:S62"/>
    <mergeCell ref="C80:C84"/>
    <mergeCell ref="Q80:S80"/>
    <mergeCell ref="Q81:S81"/>
    <mergeCell ref="Q82:S82"/>
    <mergeCell ref="Q83:S83"/>
    <mergeCell ref="C85:T86"/>
    <mergeCell ref="C70:C74"/>
    <mergeCell ref="Q70:T71"/>
    <mergeCell ref="E51:F51"/>
    <mergeCell ref="G51:H51"/>
    <mergeCell ref="I51:J51"/>
    <mergeCell ref="K51:L51"/>
    <mergeCell ref="M51:N51"/>
    <mergeCell ref="O51:P51"/>
    <mergeCell ref="Q51:T51"/>
    <mergeCell ref="C39:C43"/>
    <mergeCell ref="Q41:S41"/>
    <mergeCell ref="Q42:S42"/>
    <mergeCell ref="Q43:S43"/>
    <mergeCell ref="C44:C48"/>
    <mergeCell ref="Q44:S44"/>
    <mergeCell ref="Q45:S45"/>
    <mergeCell ref="Q46:S46"/>
    <mergeCell ref="Q47:S47"/>
    <mergeCell ref="C49:T50"/>
    <mergeCell ref="Q29:S29"/>
    <mergeCell ref="Q15:T15"/>
    <mergeCell ref="B16:B50"/>
    <mergeCell ref="C16:C21"/>
    <mergeCell ref="Q19:S19"/>
    <mergeCell ref="Q20:S20"/>
    <mergeCell ref="Q21:S21"/>
    <mergeCell ref="C22:C26"/>
    <mergeCell ref="Q23:S23"/>
    <mergeCell ref="E15:F15"/>
    <mergeCell ref="G15:H15"/>
    <mergeCell ref="I15:J15"/>
    <mergeCell ref="K15:L15"/>
    <mergeCell ref="M15:N15"/>
    <mergeCell ref="O15:P15"/>
    <mergeCell ref="C32:T33"/>
    <mergeCell ref="C34:C38"/>
    <mergeCell ref="Q36:S36"/>
    <mergeCell ref="Q38:S38"/>
    <mergeCell ref="Q24:S24"/>
    <mergeCell ref="Q30:S30"/>
    <mergeCell ref="Q31:S31"/>
    <mergeCell ref="Q39:R40"/>
    <mergeCell ref="S39:T40"/>
    <mergeCell ref="B2:D2"/>
    <mergeCell ref="F2:U2"/>
    <mergeCell ref="G3:H3"/>
    <mergeCell ref="I3:J3"/>
    <mergeCell ref="K3:L3"/>
    <mergeCell ref="M3:N3"/>
    <mergeCell ref="O3:P3"/>
    <mergeCell ref="Q3:R3"/>
    <mergeCell ref="Q37:S37"/>
    <mergeCell ref="C27:C31"/>
    <mergeCell ref="Q16:R17"/>
    <mergeCell ref="S16:T17"/>
    <mergeCell ref="Q27:R28"/>
    <mergeCell ref="S27:T28"/>
    <mergeCell ref="Q34:R35"/>
    <mergeCell ref="S34:T35"/>
    <mergeCell ref="F4:F5"/>
    <mergeCell ref="F6:F7"/>
    <mergeCell ref="F8:F9"/>
    <mergeCell ref="F10:F11"/>
    <mergeCell ref="F12:F13"/>
    <mergeCell ref="G12:U13"/>
    <mergeCell ref="Q25:S25"/>
    <mergeCell ref="Q26:S26"/>
  </mergeCells>
  <pageMargins left="0.7" right="0.7" top="0.75" bottom="0.75" header="0.3" footer="0.3"/>
  <ignoredErrors>
    <ignoredError sqref="S7:S9" formula="1"/>
  </ignoredErrors>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36"/>
  <sheetViews>
    <sheetView workbookViewId="0"/>
  </sheetViews>
  <sheetFormatPr defaultColWidth="8.85546875" defaultRowHeight="18.75" customHeight="1" x14ac:dyDescent="0.25"/>
  <cols>
    <col min="1" max="1" width="8.85546875" style="1"/>
    <col min="2" max="2" width="18.140625" style="3" customWidth="1"/>
    <col min="3" max="3" width="19" style="135" bestFit="1" customWidth="1"/>
    <col min="4" max="4" width="34.7109375" style="3" bestFit="1" customWidth="1"/>
    <col min="5" max="20" width="9.85546875" style="3" customWidth="1"/>
    <col min="21" max="21" width="12.28515625" style="3" bestFit="1" customWidth="1"/>
    <col min="22" max="22" width="13.28515625" style="3" customWidth="1"/>
    <col min="23" max="80" width="8.85546875" style="1"/>
    <col min="81" max="88" width="8.85546875" style="2"/>
    <col min="89" max="16384" width="8.85546875" style="3"/>
  </cols>
  <sheetData>
    <row r="1" spans="1:88" s="1" customFormat="1" ht="18.75" customHeight="1" thickBot="1" x14ac:dyDescent="0.3">
      <c r="A1" s="13"/>
      <c r="B1" s="13"/>
      <c r="C1" s="13"/>
      <c r="D1" s="13"/>
      <c r="E1" s="13"/>
      <c r="F1" s="13"/>
      <c r="G1" s="13"/>
      <c r="H1" s="13"/>
      <c r="I1" s="13"/>
      <c r="J1" s="13"/>
      <c r="K1" s="13"/>
      <c r="L1" s="13"/>
      <c r="M1" s="13"/>
      <c r="N1" s="13"/>
      <c r="O1" s="13"/>
      <c r="P1" s="13"/>
      <c r="Q1" s="13"/>
      <c r="R1" s="13"/>
      <c r="S1" s="13"/>
      <c r="T1" s="13"/>
      <c r="U1" s="13"/>
    </row>
    <row r="2" spans="1:88" ht="30" customHeight="1" thickBot="1" x14ac:dyDescent="0.3">
      <c r="A2" s="13"/>
      <c r="B2" s="399" t="s">
        <v>152</v>
      </c>
      <c r="C2" s="380"/>
      <c r="D2" s="381"/>
      <c r="E2" s="13"/>
      <c r="F2" s="373" t="s">
        <v>200</v>
      </c>
      <c r="G2" s="374"/>
      <c r="H2" s="374"/>
      <c r="I2" s="374"/>
      <c r="J2" s="374"/>
      <c r="K2" s="374"/>
      <c r="L2" s="374"/>
      <c r="M2" s="374"/>
      <c r="N2" s="374"/>
      <c r="O2" s="374"/>
      <c r="P2" s="374"/>
      <c r="Q2" s="374"/>
      <c r="R2" s="374"/>
      <c r="S2" s="374"/>
      <c r="T2" s="374"/>
      <c r="U2" s="375"/>
      <c r="V2" s="1"/>
    </row>
    <row r="3" spans="1:88" ht="18.75" customHeight="1" thickBot="1" x14ac:dyDescent="0.3">
      <c r="A3" s="13"/>
      <c r="B3" s="16" t="s">
        <v>16</v>
      </c>
      <c r="C3" s="11" t="s">
        <v>110</v>
      </c>
      <c r="D3" s="17" t="s">
        <v>33</v>
      </c>
      <c r="E3" s="13"/>
      <c r="F3" s="12" t="s">
        <v>114</v>
      </c>
      <c r="G3" s="376" t="s">
        <v>0</v>
      </c>
      <c r="H3" s="377"/>
      <c r="I3" s="378" t="s">
        <v>1</v>
      </c>
      <c r="J3" s="377"/>
      <c r="K3" s="378" t="s">
        <v>2</v>
      </c>
      <c r="L3" s="377"/>
      <c r="M3" s="378" t="s">
        <v>3</v>
      </c>
      <c r="N3" s="377"/>
      <c r="O3" s="378" t="s">
        <v>4</v>
      </c>
      <c r="P3" s="377"/>
      <c r="Q3" s="378" t="s">
        <v>5</v>
      </c>
      <c r="R3" s="377"/>
      <c r="S3" s="177" t="s">
        <v>6</v>
      </c>
      <c r="T3" s="177" t="s">
        <v>7</v>
      </c>
      <c r="U3" s="19" t="s">
        <v>8</v>
      </c>
      <c r="V3" s="1"/>
    </row>
    <row r="4" spans="1:88" ht="18.75" customHeight="1" thickTop="1" x14ac:dyDescent="0.25">
      <c r="A4" s="13"/>
      <c r="B4" s="20" t="str">
        <f>START!F10</f>
        <v>Bench Press</v>
      </c>
      <c r="C4" s="218">
        <f>'Cycle 6'!C4+START!F26</f>
        <v>108.9622641509434</v>
      </c>
      <c r="D4" s="100" t="str">
        <f>IFERROR($S$124,"?")</f>
        <v>?</v>
      </c>
      <c r="E4" s="13"/>
      <c r="F4" s="371">
        <v>1</v>
      </c>
      <c r="G4" s="86">
        <f>'Cycle 1'!G4</f>
        <v>10</v>
      </c>
      <c r="H4" s="87">
        <f>'Cycle 1'!H4</f>
        <v>0.6</v>
      </c>
      <c r="I4" s="88">
        <f>'Cycle 1'!I4</f>
        <v>10</v>
      </c>
      <c r="J4" s="87">
        <f>'Cycle 1'!J4</f>
        <v>0.6</v>
      </c>
      <c r="K4" s="88">
        <f>'Cycle 1'!K4</f>
        <v>10</v>
      </c>
      <c r="L4" s="87">
        <f>'Cycle 1'!L4</f>
        <v>0.6</v>
      </c>
      <c r="M4" s="24">
        <f>'Cycle 1'!M4</f>
        <v>0</v>
      </c>
      <c r="N4" s="24">
        <f>'Cycle 1'!N4</f>
        <v>0</v>
      </c>
      <c r="O4" s="24">
        <f>'Cycle 1'!O4</f>
        <v>0</v>
      </c>
      <c r="P4" s="24">
        <f>'Cycle 1'!P4</f>
        <v>0</v>
      </c>
      <c r="Q4" s="24">
        <f>'Cycle 1'!Q4</f>
        <v>0</v>
      </c>
      <c r="R4" s="24">
        <f>'Cycle 1'!R4</f>
        <v>0</v>
      </c>
      <c r="S4" s="25">
        <f>L4</f>
        <v>0.6</v>
      </c>
      <c r="T4" s="22">
        <v>0.73333333333333339</v>
      </c>
      <c r="U4" s="217">
        <f t="shared" ref="U4:U11" si="0">S4-T4</f>
        <v>-0.13333333333333341</v>
      </c>
      <c r="V4" s="1"/>
    </row>
    <row r="5" spans="1:88" ht="18.75" customHeight="1" x14ac:dyDescent="0.25">
      <c r="A5" s="13"/>
      <c r="B5" s="26" t="s">
        <v>12</v>
      </c>
      <c r="C5" s="219">
        <f>'Cycle 6'!C5+START!F28</f>
        <v>136.7802197802198</v>
      </c>
      <c r="D5" s="101" t="str">
        <f>IFERROR($S$135,"?")</f>
        <v>?</v>
      </c>
      <c r="E5" s="13"/>
      <c r="F5" s="372"/>
      <c r="G5" s="27">
        <f>'Cycle 1'!G5</f>
        <v>8</v>
      </c>
      <c r="H5" s="28">
        <f>'Cycle 1'!H5</f>
        <v>0.62666666666666659</v>
      </c>
      <c r="I5" s="29">
        <f>'Cycle 1'!I5</f>
        <v>8</v>
      </c>
      <c r="J5" s="28">
        <f>'Cycle 1'!J5</f>
        <v>0.67666666666666664</v>
      </c>
      <c r="K5" s="32" t="str">
        <f>'Cycle 1'!K5</f>
        <v>8+</v>
      </c>
      <c r="L5" s="36">
        <f>'Cycle 1'!L5</f>
        <v>0.72666666666666668</v>
      </c>
      <c r="M5" s="24">
        <f>'Cycle 1'!M5</f>
        <v>0</v>
      </c>
      <c r="N5" s="24">
        <f>'Cycle 1'!N5</f>
        <v>0</v>
      </c>
      <c r="O5" s="24">
        <f>'Cycle 1'!O5</f>
        <v>0</v>
      </c>
      <c r="P5" s="24">
        <f>'Cycle 1'!P5</f>
        <v>0</v>
      </c>
      <c r="Q5" s="24">
        <f>'Cycle 1'!Q5</f>
        <v>0</v>
      </c>
      <c r="R5" s="24">
        <f>'Cycle 1'!R5</f>
        <v>0</v>
      </c>
      <c r="S5" s="30">
        <f>L5</f>
        <v>0.72666666666666668</v>
      </c>
      <c r="T5" s="28">
        <v>0.77666666666666673</v>
      </c>
      <c r="U5" s="31">
        <f t="shared" si="0"/>
        <v>-5.0000000000000044E-2</v>
      </c>
      <c r="V5" s="1"/>
    </row>
    <row r="6" spans="1:88" ht="18.75" customHeight="1" x14ac:dyDescent="0.25">
      <c r="A6" s="13"/>
      <c r="B6" s="20" t="str">
        <f>START!F11</f>
        <v>Deadlift</v>
      </c>
      <c r="C6" s="218">
        <f>'Cycle 6'!C6+START!F27</f>
        <v>145.31395348837211</v>
      </c>
      <c r="D6" s="100" t="str">
        <f>IFERROR($S$147,"?")</f>
        <v>?</v>
      </c>
      <c r="E6" s="13"/>
      <c r="F6" s="371">
        <v>2</v>
      </c>
      <c r="G6" s="21">
        <f>'Cycle 1'!G6</f>
        <v>10</v>
      </c>
      <c r="H6" s="22">
        <f>'Cycle 1'!H6</f>
        <v>0.6</v>
      </c>
      <c r="I6" s="23">
        <f>'Cycle 1'!I6</f>
        <v>10</v>
      </c>
      <c r="J6" s="22">
        <f>'Cycle 1'!J6</f>
        <v>0.6</v>
      </c>
      <c r="K6" s="23">
        <f>'Cycle 1'!K6</f>
        <v>10</v>
      </c>
      <c r="L6" s="22">
        <f>'Cycle 1'!L6</f>
        <v>0.6</v>
      </c>
      <c r="M6" s="24">
        <f>'Cycle 1'!M6</f>
        <v>0</v>
      </c>
      <c r="N6" s="24">
        <f>'Cycle 1'!N6</f>
        <v>0</v>
      </c>
      <c r="O6" s="24">
        <f>'Cycle 1'!O6</f>
        <v>0</v>
      </c>
      <c r="P6" s="24">
        <f>'Cycle 1'!P6</f>
        <v>0</v>
      </c>
      <c r="Q6" s="24">
        <f>'Cycle 1'!Q6</f>
        <v>0</v>
      </c>
      <c r="R6" s="24">
        <f>'Cycle 1'!R6</f>
        <v>0</v>
      </c>
      <c r="S6" s="25">
        <f>L6</f>
        <v>0.6</v>
      </c>
      <c r="T6" s="22">
        <v>0.73333333333333339</v>
      </c>
      <c r="U6" s="217">
        <f t="shared" si="0"/>
        <v>-0.13333333333333341</v>
      </c>
      <c r="V6" s="1"/>
    </row>
    <row r="7" spans="1:88" ht="18.75" customHeight="1" thickBot="1" x14ac:dyDescent="0.3">
      <c r="A7" s="13"/>
      <c r="B7" s="164" t="s">
        <v>13</v>
      </c>
      <c r="C7" s="220">
        <f>'Cycle 6'!C7+START!F29</f>
        <v>68.779069767441868</v>
      </c>
      <c r="D7" s="165" t="str">
        <f>IFERROR($S$142,"?")</f>
        <v>?</v>
      </c>
      <c r="E7" s="13"/>
      <c r="F7" s="372"/>
      <c r="G7" s="27">
        <f>'Cycle 1'!G7</f>
        <v>6</v>
      </c>
      <c r="H7" s="28">
        <f>'Cycle 1'!H7</f>
        <v>0.73333333333333328</v>
      </c>
      <c r="I7" s="29">
        <f>'Cycle 1'!I7</f>
        <v>6</v>
      </c>
      <c r="J7" s="28">
        <f>'Cycle 1'!J7</f>
        <v>0.73333333333333328</v>
      </c>
      <c r="K7" s="29">
        <f>'Cycle 1'!K7</f>
        <v>6</v>
      </c>
      <c r="L7" s="28">
        <f>'Cycle 1'!L7</f>
        <v>0.78333333333333333</v>
      </c>
      <c r="M7" s="5">
        <f>'Cycle 1'!M7</f>
        <v>6</v>
      </c>
      <c r="N7" s="95">
        <f>'Cycle 1'!N7</f>
        <v>0.78333333333333333</v>
      </c>
      <c r="O7" s="24">
        <f>'Cycle 1'!O7</f>
        <v>0</v>
      </c>
      <c r="P7" s="24">
        <f>'Cycle 1'!P7</f>
        <v>0</v>
      </c>
      <c r="Q7" s="24">
        <f>'Cycle 1'!Q7</f>
        <v>0</v>
      </c>
      <c r="R7" s="24">
        <f>'Cycle 1'!R7</f>
        <v>0</v>
      </c>
      <c r="S7" s="33">
        <f>N7</f>
        <v>0.78333333333333333</v>
      </c>
      <c r="T7" s="28">
        <v>0.83333333333333337</v>
      </c>
      <c r="U7" s="31">
        <f t="shared" si="0"/>
        <v>-5.0000000000000044E-2</v>
      </c>
      <c r="V7" s="1"/>
    </row>
    <row r="8" spans="1:88" ht="18.75" customHeight="1" thickBot="1" x14ac:dyDescent="0.3">
      <c r="A8" s="13"/>
      <c r="B8" s="13"/>
      <c r="C8" s="13"/>
      <c r="D8" s="13"/>
      <c r="E8" s="13"/>
      <c r="F8" s="371">
        <v>3</v>
      </c>
      <c r="G8" s="21">
        <f>'Cycle 1'!G8</f>
        <v>10</v>
      </c>
      <c r="H8" s="22">
        <f>'Cycle 1'!H8</f>
        <v>0.6</v>
      </c>
      <c r="I8" s="23">
        <f>'Cycle 1'!I8</f>
        <v>10</v>
      </c>
      <c r="J8" s="22">
        <f>'Cycle 1'!J8</f>
        <v>0.6</v>
      </c>
      <c r="K8" s="23">
        <f>'Cycle 1'!K8</f>
        <v>10</v>
      </c>
      <c r="L8" s="22">
        <f>'Cycle 1'!L8</f>
        <v>0.6</v>
      </c>
      <c r="M8" s="24">
        <f>'Cycle 1'!M8</f>
        <v>0</v>
      </c>
      <c r="N8" s="24">
        <f>'Cycle 1'!N8</f>
        <v>0</v>
      </c>
      <c r="O8" s="24">
        <f>'Cycle 1'!O8</f>
        <v>0</v>
      </c>
      <c r="P8" s="24">
        <f>'Cycle 1'!P8</f>
        <v>0</v>
      </c>
      <c r="Q8" s="24">
        <f>'Cycle 1'!Q8</f>
        <v>0</v>
      </c>
      <c r="R8" s="24">
        <f>'Cycle 1'!R8</f>
        <v>0</v>
      </c>
      <c r="S8" s="25">
        <f>L8</f>
        <v>0.6</v>
      </c>
      <c r="T8" s="22">
        <v>0.73333333333333339</v>
      </c>
      <c r="U8" s="217">
        <f t="shared" si="0"/>
        <v>-0.13333333333333341</v>
      </c>
      <c r="V8" s="1"/>
    </row>
    <row r="9" spans="1:88" ht="18.75" customHeight="1" thickBot="1" x14ac:dyDescent="0.35">
      <c r="A9" s="13"/>
      <c r="B9" s="99" t="s">
        <v>9</v>
      </c>
      <c r="C9" s="158">
        <v>5</v>
      </c>
      <c r="D9" s="13"/>
      <c r="E9" s="13"/>
      <c r="F9" s="372"/>
      <c r="G9" s="27">
        <f>'Cycle 1'!G9</f>
        <v>4</v>
      </c>
      <c r="H9" s="28">
        <f>'Cycle 1'!H9</f>
        <v>0.83333333333333326</v>
      </c>
      <c r="I9" s="29">
        <f>'Cycle 1'!I9</f>
        <v>4</v>
      </c>
      <c r="J9" s="28">
        <f>'Cycle 1'!J9</f>
        <v>0.83333333333333326</v>
      </c>
      <c r="K9" s="29">
        <f>'Cycle 1'!K9</f>
        <v>4</v>
      </c>
      <c r="L9" s="28">
        <f>'Cycle 1'!L9</f>
        <v>0.83333333333333326</v>
      </c>
      <c r="M9" s="29">
        <f>'Cycle 1'!M9</f>
        <v>4</v>
      </c>
      <c r="N9" s="28">
        <f>'Cycle 1'!N9</f>
        <v>0.83333333333333326</v>
      </c>
      <c r="O9" s="34">
        <f>'Cycle 1'!O9</f>
        <v>4</v>
      </c>
      <c r="P9" s="95">
        <f>'Cycle 1'!P9</f>
        <v>0.83333333333333326</v>
      </c>
      <c r="Q9" s="24">
        <f>'Cycle 1'!Q9</f>
        <v>0</v>
      </c>
      <c r="R9" s="24">
        <f>'Cycle 1'!R9</f>
        <v>0</v>
      </c>
      <c r="S9" s="33">
        <f>H9</f>
        <v>0.83333333333333326</v>
      </c>
      <c r="T9" s="28">
        <v>0.8833333333333333</v>
      </c>
      <c r="U9" s="31">
        <f t="shared" si="0"/>
        <v>-5.0000000000000044E-2</v>
      </c>
      <c r="V9" s="1"/>
    </row>
    <row r="10" spans="1:88" ht="18.75" customHeight="1" x14ac:dyDescent="0.25">
      <c r="A10" s="13"/>
      <c r="B10" s="13"/>
      <c r="C10" s="13"/>
      <c r="D10" s="13"/>
      <c r="E10" s="13"/>
      <c r="F10" s="371">
        <v>4</v>
      </c>
      <c r="G10" s="21">
        <f>'Cycle 1'!G10</f>
        <v>10</v>
      </c>
      <c r="H10" s="22">
        <f>'Cycle 1'!H10</f>
        <v>0.6</v>
      </c>
      <c r="I10" s="23">
        <f>'Cycle 1'!I10</f>
        <v>10</v>
      </c>
      <c r="J10" s="22">
        <f>'Cycle 1'!J10</f>
        <v>0.6</v>
      </c>
      <c r="K10" s="23">
        <f>'Cycle 1'!K10</f>
        <v>10</v>
      </c>
      <c r="L10" s="22">
        <f>'Cycle 1'!L10</f>
        <v>0.6</v>
      </c>
      <c r="M10" s="24">
        <f>'Cycle 1'!M10</f>
        <v>0</v>
      </c>
      <c r="N10" s="24">
        <f>'Cycle 1'!N10</f>
        <v>0</v>
      </c>
      <c r="O10" s="24">
        <f>'Cycle 1'!O10</f>
        <v>0</v>
      </c>
      <c r="P10" s="24">
        <f>'Cycle 1'!P10</f>
        <v>0</v>
      </c>
      <c r="Q10" s="24">
        <f>'Cycle 1'!Q10</f>
        <v>0</v>
      </c>
      <c r="R10" s="24">
        <f>'Cycle 1'!R10</f>
        <v>0</v>
      </c>
      <c r="S10" s="25">
        <f>L10</f>
        <v>0.6</v>
      </c>
      <c r="T10" s="22">
        <v>0.73333333333333339</v>
      </c>
      <c r="U10" s="217">
        <f t="shared" si="0"/>
        <v>-0.13333333333333341</v>
      </c>
      <c r="V10" s="1"/>
    </row>
    <row r="11" spans="1:88" ht="18.75" customHeight="1" x14ac:dyDescent="0.25">
      <c r="A11" s="13"/>
      <c r="B11" s="13"/>
      <c r="C11" s="13"/>
      <c r="D11" s="13"/>
      <c r="E11" s="13"/>
      <c r="F11" s="372"/>
      <c r="G11" s="35" t="str">
        <f>'Cycle 1'!G11</f>
        <v>2+</v>
      </c>
      <c r="H11" s="36">
        <f>'Cycle 1'!H11</f>
        <v>0.89</v>
      </c>
      <c r="I11" s="32">
        <f>'Cycle 1'!I11</f>
        <v>2</v>
      </c>
      <c r="J11" s="36">
        <f>'Cycle 1'!J11</f>
        <v>0.89</v>
      </c>
      <c r="K11" s="32">
        <f>'Cycle 1'!K11</f>
        <v>2</v>
      </c>
      <c r="L11" s="36">
        <f>'Cycle 1'!L11</f>
        <v>0.84</v>
      </c>
      <c r="M11" s="32">
        <f>'Cycle 1'!M11</f>
        <v>2</v>
      </c>
      <c r="N11" s="36">
        <f>'Cycle 1'!N11</f>
        <v>0.84</v>
      </c>
      <c r="O11" s="32">
        <f>'Cycle 1'!O11</f>
        <v>2</v>
      </c>
      <c r="P11" s="36">
        <f>'Cycle 1'!P11</f>
        <v>0.84</v>
      </c>
      <c r="Q11" s="32">
        <f>'Cycle 1'!Q11</f>
        <v>2</v>
      </c>
      <c r="R11" s="36">
        <f>'Cycle 1'!R11</f>
        <v>0.84</v>
      </c>
      <c r="S11" s="37">
        <f>H11</f>
        <v>0.89</v>
      </c>
      <c r="T11" s="36">
        <v>0.94000000000000006</v>
      </c>
      <c r="U11" s="38">
        <f t="shared" si="0"/>
        <v>-5.0000000000000044E-2</v>
      </c>
      <c r="V11" s="1"/>
    </row>
    <row r="12" spans="1:88" ht="18.75" customHeight="1" x14ac:dyDescent="0.25">
      <c r="A12" s="13"/>
      <c r="B12" s="13"/>
      <c r="C12" s="13"/>
      <c r="D12" s="13"/>
      <c r="E12" s="13"/>
      <c r="F12" s="371">
        <v>5</v>
      </c>
      <c r="G12" s="383" t="s">
        <v>128</v>
      </c>
      <c r="H12" s="384"/>
      <c r="I12" s="384"/>
      <c r="J12" s="384"/>
      <c r="K12" s="384"/>
      <c r="L12" s="384"/>
      <c r="M12" s="384"/>
      <c r="N12" s="384"/>
      <c r="O12" s="384"/>
      <c r="P12" s="384"/>
      <c r="Q12" s="384"/>
      <c r="R12" s="384"/>
      <c r="S12" s="384"/>
      <c r="T12" s="384"/>
      <c r="U12" s="385"/>
      <c r="V12" s="1"/>
    </row>
    <row r="13" spans="1:88" ht="18.75" customHeight="1" thickBot="1" x14ac:dyDescent="0.3">
      <c r="A13" s="13"/>
      <c r="B13" s="13"/>
      <c r="C13" s="13"/>
      <c r="D13" s="13"/>
      <c r="E13" s="13"/>
      <c r="F13" s="382"/>
      <c r="G13" s="386"/>
      <c r="H13" s="387"/>
      <c r="I13" s="387"/>
      <c r="J13" s="387"/>
      <c r="K13" s="387"/>
      <c r="L13" s="387"/>
      <c r="M13" s="387"/>
      <c r="N13" s="387"/>
      <c r="O13" s="387"/>
      <c r="P13" s="387"/>
      <c r="Q13" s="387"/>
      <c r="R13" s="387"/>
      <c r="S13" s="387"/>
      <c r="T13" s="387"/>
      <c r="U13" s="388"/>
      <c r="V13" s="1"/>
    </row>
    <row r="14" spans="1:88" ht="18.75" customHeight="1" thickBot="1" x14ac:dyDescent="0.3">
      <c r="A14" s="13"/>
      <c r="B14" s="13"/>
      <c r="C14" s="13"/>
      <c r="D14" s="13"/>
      <c r="E14" s="13"/>
      <c r="F14" s="13"/>
      <c r="G14" s="13"/>
      <c r="H14" s="13"/>
      <c r="I14" s="13"/>
      <c r="J14" s="13"/>
      <c r="K14" s="13"/>
      <c r="L14" s="13"/>
      <c r="M14" s="13"/>
      <c r="N14" s="13"/>
      <c r="O14" s="13"/>
      <c r="P14" s="13"/>
      <c r="Q14" s="13"/>
      <c r="R14" s="13"/>
      <c r="S14" s="13"/>
      <c r="T14" s="13"/>
      <c r="U14" s="13"/>
      <c r="V14" s="1"/>
    </row>
    <row r="15" spans="1:88" s="8" customFormat="1" ht="18.75" customHeight="1" thickBot="1" x14ac:dyDescent="0.35">
      <c r="A15" s="39"/>
      <c r="B15" s="40" t="s">
        <v>114</v>
      </c>
      <c r="C15" s="255" t="s">
        <v>15</v>
      </c>
      <c r="D15" s="255" t="s">
        <v>16</v>
      </c>
      <c r="E15" s="369" t="s">
        <v>0</v>
      </c>
      <c r="F15" s="369"/>
      <c r="G15" s="369" t="s">
        <v>1</v>
      </c>
      <c r="H15" s="369"/>
      <c r="I15" s="369" t="s">
        <v>2</v>
      </c>
      <c r="J15" s="369"/>
      <c r="K15" s="369" t="s">
        <v>3</v>
      </c>
      <c r="L15" s="369"/>
      <c r="M15" s="369" t="s">
        <v>4</v>
      </c>
      <c r="N15" s="369"/>
      <c r="O15" s="369" t="s">
        <v>5</v>
      </c>
      <c r="P15" s="369"/>
      <c r="Q15" s="369"/>
      <c r="R15" s="369"/>
      <c r="S15" s="369"/>
      <c r="T15" s="370"/>
      <c r="U15" s="39"/>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7"/>
      <c r="CD15" s="7"/>
      <c r="CE15" s="7"/>
      <c r="CF15" s="7"/>
      <c r="CG15" s="7"/>
      <c r="CH15" s="7"/>
      <c r="CI15" s="7"/>
      <c r="CJ15" s="7"/>
    </row>
    <row r="16" spans="1:88" ht="18.75" customHeight="1" x14ac:dyDescent="0.25">
      <c r="A16" s="13"/>
      <c r="B16" s="306" t="s">
        <v>115</v>
      </c>
      <c r="C16" s="347" t="s">
        <v>92</v>
      </c>
      <c r="D16" s="253" t="str">
        <f>START!$F$10</f>
        <v>Bench Press</v>
      </c>
      <c r="E16" s="253">
        <f>$G$5</f>
        <v>8</v>
      </c>
      <c r="F16" s="253">
        <f>MROUND($C$4*$H$5,$C$9)</f>
        <v>70</v>
      </c>
      <c r="G16" s="253">
        <f>$I$5</f>
        <v>8</v>
      </c>
      <c r="H16" s="253">
        <f>MROUND($C$4*$J$5,$C$9)</f>
        <v>75</v>
      </c>
      <c r="I16" s="151" t="str">
        <f>$K$5</f>
        <v>8+</v>
      </c>
      <c r="J16" s="253">
        <f>MROUND($C$4*$L$5,$C$9)</f>
        <v>80</v>
      </c>
      <c r="K16" s="48"/>
      <c r="L16" s="48"/>
      <c r="M16" s="48"/>
      <c r="N16" s="48"/>
      <c r="O16" s="48"/>
      <c r="P16" s="48"/>
      <c r="Q16" s="317" t="s">
        <v>11</v>
      </c>
      <c r="R16" s="318"/>
      <c r="S16" s="321" t="str">
        <f>IFERROR($J$16/VLOOKUP($I$16,Config!$C:$G,5,FALSE),"?")</f>
        <v>?</v>
      </c>
      <c r="T16" s="322"/>
      <c r="U16" s="13"/>
      <c r="V16" s="1"/>
    </row>
    <row r="17" spans="1:22" ht="18.75" customHeight="1" x14ac:dyDescent="0.25">
      <c r="A17" s="13"/>
      <c r="B17" s="307"/>
      <c r="C17" s="348"/>
      <c r="D17" s="113" t="str">
        <f>START!$F$13</f>
        <v>Seated OHP</v>
      </c>
      <c r="E17" s="245">
        <f>$G$4</f>
        <v>10</v>
      </c>
      <c r="F17" s="245">
        <f>MROUND($C$7*$H$4,$C$9)</f>
        <v>40</v>
      </c>
      <c r="G17" s="245">
        <f>$I$4</f>
        <v>10</v>
      </c>
      <c r="H17" s="245">
        <f>MROUND($C$7*$J$4,$C$9)</f>
        <v>40</v>
      </c>
      <c r="I17" s="245">
        <f>$K$4</f>
        <v>10</v>
      </c>
      <c r="J17" s="245">
        <f>MROUND($C$7*$L$4,$C$9)</f>
        <v>40</v>
      </c>
      <c r="K17" s="43"/>
      <c r="L17" s="43"/>
      <c r="M17" s="43"/>
      <c r="N17" s="43"/>
      <c r="O17" s="43"/>
      <c r="P17" s="43"/>
      <c r="Q17" s="319"/>
      <c r="R17" s="320"/>
      <c r="S17" s="323"/>
      <c r="T17" s="324"/>
      <c r="U17" s="13"/>
      <c r="V17" s="1"/>
    </row>
    <row r="18" spans="1:22" ht="18.75" customHeight="1" x14ac:dyDescent="0.25">
      <c r="A18" s="13"/>
      <c r="B18" s="307"/>
      <c r="C18" s="348"/>
      <c r="D18" s="245" t="str">
        <f>START!$C$10</f>
        <v>Dumbbell Bench Press</v>
      </c>
      <c r="E18" s="245">
        <v>8</v>
      </c>
      <c r="F18" s="44"/>
      <c r="G18" s="245">
        <v>8</v>
      </c>
      <c r="H18" s="44"/>
      <c r="I18" s="245">
        <v>8</v>
      </c>
      <c r="J18" s="44"/>
      <c r="K18" s="245">
        <v>8</v>
      </c>
      <c r="L18" s="44"/>
      <c r="M18" s="43"/>
      <c r="N18" s="43"/>
      <c r="O18" s="43"/>
      <c r="P18" s="43"/>
      <c r="Q18" s="244"/>
      <c r="R18" s="245"/>
      <c r="S18" s="245"/>
      <c r="T18" s="256"/>
      <c r="U18" s="13"/>
      <c r="V18" s="1"/>
    </row>
    <row r="19" spans="1:22" ht="18.75" customHeight="1" x14ac:dyDescent="0.25">
      <c r="A19" s="13"/>
      <c r="B19" s="307"/>
      <c r="C19" s="348"/>
      <c r="D19" s="245" t="str">
        <f>START!$C$16</f>
        <v>Lateral Cable Raise</v>
      </c>
      <c r="E19" s="245">
        <v>10</v>
      </c>
      <c r="F19" s="44"/>
      <c r="G19" s="245">
        <v>10</v>
      </c>
      <c r="H19" s="44"/>
      <c r="I19" s="148" t="s">
        <v>19</v>
      </c>
      <c r="J19" s="44"/>
      <c r="K19" s="43"/>
      <c r="L19" s="43"/>
      <c r="M19" s="43"/>
      <c r="N19" s="43"/>
      <c r="O19" s="43"/>
      <c r="P19" s="43"/>
      <c r="Q19" s="295" t="s">
        <v>18</v>
      </c>
      <c r="R19" s="296"/>
      <c r="S19" s="296"/>
      <c r="T19" s="256" t="str">
        <f>IFERROR(E16+G16+I16+E18+G18+I18+K18,"?")</f>
        <v>?</v>
      </c>
      <c r="U19" s="13"/>
      <c r="V19" s="1"/>
    </row>
    <row r="20" spans="1:22" ht="18.75" customHeight="1" x14ac:dyDescent="0.25">
      <c r="A20" s="13"/>
      <c r="B20" s="307"/>
      <c r="C20" s="348"/>
      <c r="D20" s="245" t="str">
        <f>START!$C$17</f>
        <v>Cable Rear Lateral Raise</v>
      </c>
      <c r="E20" s="245">
        <v>12</v>
      </c>
      <c r="F20" s="45"/>
      <c r="G20" s="245">
        <v>12</v>
      </c>
      <c r="H20" s="45"/>
      <c r="I20" s="148" t="s">
        <v>19</v>
      </c>
      <c r="J20" s="45"/>
      <c r="K20" s="43"/>
      <c r="L20" s="43"/>
      <c r="M20" s="43"/>
      <c r="N20" s="43"/>
      <c r="O20" s="43"/>
      <c r="P20" s="43"/>
      <c r="Q20" s="295" t="s">
        <v>20</v>
      </c>
      <c r="R20" s="296"/>
      <c r="S20" s="296"/>
      <c r="T20" s="256" t="str">
        <f>IFERROR(E17+G17+I17+E19+G19+I19+E20+G20+I20,"?")</f>
        <v>?</v>
      </c>
      <c r="U20" s="13"/>
      <c r="V20" s="1"/>
    </row>
    <row r="21" spans="1:22" ht="18.75" customHeight="1" thickBot="1" x14ac:dyDescent="0.3">
      <c r="A21" s="13"/>
      <c r="B21" s="307"/>
      <c r="C21" s="349"/>
      <c r="D21" s="252" t="str">
        <f>START!$C$14</f>
        <v>Cable Tricep Extensions</v>
      </c>
      <c r="E21" s="252">
        <v>12</v>
      </c>
      <c r="F21" s="55"/>
      <c r="G21" s="252">
        <v>12</v>
      </c>
      <c r="H21" s="55"/>
      <c r="I21" s="252">
        <v>12</v>
      </c>
      <c r="J21" s="55"/>
      <c r="K21" s="149" t="s">
        <v>21</v>
      </c>
      <c r="L21" s="55"/>
      <c r="M21" s="53"/>
      <c r="N21" s="53"/>
      <c r="O21" s="53"/>
      <c r="P21" s="53"/>
      <c r="Q21" s="354" t="s">
        <v>22</v>
      </c>
      <c r="R21" s="355"/>
      <c r="S21" s="355"/>
      <c r="T21" s="115" t="str">
        <f>IFERROR(E21+G21+I21+K21,"?")</f>
        <v>?</v>
      </c>
      <c r="U21" s="13"/>
      <c r="V21" s="1"/>
    </row>
    <row r="22" spans="1:22" ht="18.75" customHeight="1" x14ac:dyDescent="0.25">
      <c r="A22" s="13"/>
      <c r="B22" s="307"/>
      <c r="C22" s="297" t="s">
        <v>190</v>
      </c>
      <c r="D22" s="98" t="s">
        <v>23</v>
      </c>
      <c r="E22" s="137">
        <v>10</v>
      </c>
      <c r="F22" s="47"/>
      <c r="G22" s="137">
        <v>10</v>
      </c>
      <c r="H22" s="47"/>
      <c r="I22" s="137">
        <v>10</v>
      </c>
      <c r="J22" s="47"/>
      <c r="K22" s="48"/>
      <c r="L22" s="48"/>
      <c r="M22" s="48"/>
      <c r="N22" s="48"/>
      <c r="O22" s="48"/>
      <c r="P22" s="48"/>
      <c r="Q22" s="136"/>
      <c r="R22" s="137"/>
      <c r="S22" s="137"/>
      <c r="T22" s="49"/>
      <c r="U22" s="13"/>
      <c r="V22" s="1"/>
    </row>
    <row r="23" spans="1:22" ht="18.75" customHeight="1" x14ac:dyDescent="0.25">
      <c r="A23" s="13"/>
      <c r="B23" s="307"/>
      <c r="C23" s="298"/>
      <c r="D23" s="250" t="str">
        <f>START!$C$19</f>
        <v>Lat Pulldowns</v>
      </c>
      <c r="E23" s="250">
        <v>12</v>
      </c>
      <c r="F23" s="50"/>
      <c r="G23" s="250">
        <v>12</v>
      </c>
      <c r="H23" s="50"/>
      <c r="I23" s="250">
        <v>12</v>
      </c>
      <c r="J23" s="50"/>
      <c r="K23" s="148" t="s">
        <v>21</v>
      </c>
      <c r="L23" s="50"/>
      <c r="M23" s="43"/>
      <c r="N23" s="43"/>
      <c r="O23" s="43"/>
      <c r="P23" s="43"/>
      <c r="Q23" s="314" t="s">
        <v>24</v>
      </c>
      <c r="R23" s="315"/>
      <c r="S23" s="315"/>
      <c r="T23" s="51" t="str">
        <f>IFERROR(G23+I23+K23+E23+E24+G24+I24+K24,"?")</f>
        <v>?</v>
      </c>
      <c r="U23" s="13"/>
      <c r="V23" s="1"/>
    </row>
    <row r="24" spans="1:22" ht="18.75" customHeight="1" x14ac:dyDescent="0.25">
      <c r="A24" s="13"/>
      <c r="B24" s="307"/>
      <c r="C24" s="298"/>
      <c r="D24" s="250" t="str">
        <f>START!$C$21</f>
        <v>Machine Rows</v>
      </c>
      <c r="E24" s="250">
        <v>12</v>
      </c>
      <c r="F24" s="50"/>
      <c r="G24" s="250">
        <v>12</v>
      </c>
      <c r="H24" s="50"/>
      <c r="I24" s="250">
        <v>12</v>
      </c>
      <c r="J24" s="50"/>
      <c r="K24" s="148" t="s">
        <v>21</v>
      </c>
      <c r="L24" s="50"/>
      <c r="M24" s="43"/>
      <c r="N24" s="43"/>
      <c r="O24" s="43"/>
      <c r="P24" s="43"/>
      <c r="Q24" s="314" t="s">
        <v>25</v>
      </c>
      <c r="R24" s="315"/>
      <c r="S24" s="315"/>
      <c r="T24" s="51">
        <f>IFERROR(G22+I22+K22+E22,"?")</f>
        <v>30</v>
      </c>
      <c r="U24" s="13"/>
      <c r="V24" s="1"/>
    </row>
    <row r="25" spans="1:22" ht="18.75" customHeight="1" x14ac:dyDescent="0.25">
      <c r="A25" s="13"/>
      <c r="B25" s="307"/>
      <c r="C25" s="298"/>
      <c r="D25" s="250" t="str">
        <f>START!$C$25</f>
        <v>Dumbbell Shrugs</v>
      </c>
      <c r="E25" s="250">
        <v>12</v>
      </c>
      <c r="F25" s="50"/>
      <c r="G25" s="250">
        <v>12</v>
      </c>
      <c r="H25" s="50"/>
      <c r="I25" s="250">
        <v>12</v>
      </c>
      <c r="J25" s="50"/>
      <c r="K25" s="148" t="s">
        <v>21</v>
      </c>
      <c r="L25" s="50"/>
      <c r="M25" s="43"/>
      <c r="N25" s="43"/>
      <c r="O25" s="43"/>
      <c r="P25" s="43"/>
      <c r="Q25" s="314" t="s">
        <v>26</v>
      </c>
      <c r="R25" s="315"/>
      <c r="S25" s="315"/>
      <c r="T25" s="51" t="str">
        <f>IFERROR(E25+G25+I25+K25,"?")</f>
        <v>?</v>
      </c>
      <c r="U25" s="13"/>
      <c r="V25" s="1"/>
    </row>
    <row r="26" spans="1:22" ht="18.75" customHeight="1" thickBot="1" x14ac:dyDescent="0.3">
      <c r="A26" s="13"/>
      <c r="B26" s="307"/>
      <c r="C26" s="299"/>
      <c r="D26" s="243" t="str">
        <f>START!$C$23</f>
        <v>Dumbbell Curls</v>
      </c>
      <c r="E26" s="243">
        <v>12</v>
      </c>
      <c r="F26" s="52"/>
      <c r="G26" s="243">
        <v>12</v>
      </c>
      <c r="H26" s="52"/>
      <c r="I26" s="243">
        <v>12</v>
      </c>
      <c r="J26" s="52"/>
      <c r="K26" s="149" t="s">
        <v>21</v>
      </c>
      <c r="L26" s="52"/>
      <c r="M26" s="53"/>
      <c r="N26" s="53"/>
      <c r="O26" s="53"/>
      <c r="P26" s="53"/>
      <c r="Q26" s="293" t="s">
        <v>27</v>
      </c>
      <c r="R26" s="294"/>
      <c r="S26" s="294"/>
      <c r="T26" s="54" t="str">
        <f>IFERROR(E26+G26+I26+K26,"?")</f>
        <v>?</v>
      </c>
      <c r="U26" s="13"/>
      <c r="V26" s="1"/>
    </row>
    <row r="27" spans="1:22" ht="18.75" customHeight="1" x14ac:dyDescent="0.25">
      <c r="A27" s="13"/>
      <c r="B27" s="307"/>
      <c r="C27" s="290" t="s">
        <v>93</v>
      </c>
      <c r="D27" s="251" t="str">
        <f>START!$F$12</f>
        <v>Squat</v>
      </c>
      <c r="E27" s="251">
        <f>$G$5</f>
        <v>8</v>
      </c>
      <c r="F27" s="251">
        <f>MROUND($C$5*$H$5,$C$9)</f>
        <v>85</v>
      </c>
      <c r="G27" s="251">
        <f>$I$5</f>
        <v>8</v>
      </c>
      <c r="H27" s="251">
        <f>MROUND($C$5*$J$5,$C$9)</f>
        <v>95</v>
      </c>
      <c r="I27" s="151" t="str">
        <f>$K$5</f>
        <v>8+</v>
      </c>
      <c r="J27" s="251">
        <f>MROUND($C$5*$L$5,$C$9)</f>
        <v>100</v>
      </c>
      <c r="K27" s="48"/>
      <c r="L27" s="48"/>
      <c r="M27" s="48"/>
      <c r="N27" s="48"/>
      <c r="O27" s="48"/>
      <c r="P27" s="48"/>
      <c r="Q27" s="325" t="s">
        <v>11</v>
      </c>
      <c r="R27" s="326"/>
      <c r="S27" s="321" t="str">
        <f>IFERROR($J$27/VLOOKUP($I$27,Config!$C:$G,5,FALSE),"?")</f>
        <v>?</v>
      </c>
      <c r="T27" s="322"/>
      <c r="U27" s="13"/>
      <c r="V27" s="1"/>
    </row>
    <row r="28" spans="1:22" ht="18.75" customHeight="1" thickBot="1" x14ac:dyDescent="0.3">
      <c r="A28" s="13"/>
      <c r="B28" s="307"/>
      <c r="C28" s="291"/>
      <c r="D28" s="247" t="str">
        <f>START!$C$26</f>
        <v>Leg Press</v>
      </c>
      <c r="E28" s="247">
        <v>10</v>
      </c>
      <c r="F28" s="44"/>
      <c r="G28" s="247">
        <v>10</v>
      </c>
      <c r="H28" s="44"/>
      <c r="I28" s="148" t="s">
        <v>19</v>
      </c>
      <c r="J28" s="44"/>
      <c r="K28" s="43"/>
      <c r="L28" s="43"/>
      <c r="M28" s="43"/>
      <c r="N28" s="43"/>
      <c r="O28" s="43"/>
      <c r="P28" s="43"/>
      <c r="Q28" s="327"/>
      <c r="R28" s="328"/>
      <c r="S28" s="323"/>
      <c r="T28" s="324"/>
      <c r="U28" s="13"/>
      <c r="V28" s="1"/>
    </row>
    <row r="29" spans="1:22" ht="18.75" customHeight="1" x14ac:dyDescent="0.25">
      <c r="A29" s="13"/>
      <c r="B29" s="307"/>
      <c r="C29" s="291"/>
      <c r="D29" s="247" t="str">
        <f>START!$C$28</f>
        <v>Lying Leg Curls</v>
      </c>
      <c r="E29" s="247">
        <v>12</v>
      </c>
      <c r="F29" s="44"/>
      <c r="G29" s="247">
        <v>12</v>
      </c>
      <c r="H29" s="44"/>
      <c r="I29" s="247">
        <v>12</v>
      </c>
      <c r="J29" s="44"/>
      <c r="K29" s="148" t="s">
        <v>21</v>
      </c>
      <c r="L29" s="44"/>
      <c r="M29" s="43"/>
      <c r="N29" s="43"/>
      <c r="O29" s="43"/>
      <c r="P29" s="43"/>
      <c r="Q29" s="310" t="s">
        <v>28</v>
      </c>
      <c r="R29" s="311"/>
      <c r="S29" s="311"/>
      <c r="T29" s="117" t="str">
        <f>IFERROR(E27+G27+I27+E28+G28+I28,"?")</f>
        <v>?</v>
      </c>
      <c r="U29" s="13"/>
      <c r="V29" s="1"/>
    </row>
    <row r="30" spans="1:22" ht="18.75" customHeight="1" x14ac:dyDescent="0.25">
      <c r="A30" s="13"/>
      <c r="B30" s="307"/>
      <c r="C30" s="291"/>
      <c r="D30" s="247" t="str">
        <f>START!$C$30</f>
        <v>Standing Calve Raises</v>
      </c>
      <c r="E30" s="247">
        <v>12</v>
      </c>
      <c r="F30" s="44"/>
      <c r="G30" s="247">
        <v>12</v>
      </c>
      <c r="H30" s="44"/>
      <c r="I30" s="247">
        <v>12</v>
      </c>
      <c r="J30" s="44"/>
      <c r="K30" s="148" t="s">
        <v>21</v>
      </c>
      <c r="L30" s="44"/>
      <c r="M30" s="43"/>
      <c r="N30" s="43"/>
      <c r="O30" s="43"/>
      <c r="P30" s="43"/>
      <c r="Q30" s="310" t="s">
        <v>29</v>
      </c>
      <c r="R30" s="311"/>
      <c r="S30" s="311"/>
      <c r="T30" s="117" t="str">
        <f>IFERROR(E29+G29+I29+K29,"?")</f>
        <v>?</v>
      </c>
      <c r="U30" s="13"/>
      <c r="V30" s="1"/>
    </row>
    <row r="31" spans="1:22" ht="18.75" customHeight="1" thickBot="1" x14ac:dyDescent="0.3">
      <c r="A31" s="13"/>
      <c r="B31" s="307"/>
      <c r="C31" s="292"/>
      <c r="D31" s="249"/>
      <c r="E31" s="249"/>
      <c r="F31" s="249"/>
      <c r="G31" s="249"/>
      <c r="H31" s="249"/>
      <c r="I31" s="249"/>
      <c r="J31" s="249"/>
      <c r="K31" s="249"/>
      <c r="L31" s="249"/>
      <c r="M31" s="53"/>
      <c r="N31" s="53"/>
      <c r="O31" s="53"/>
      <c r="P31" s="53"/>
      <c r="Q31" s="312" t="s">
        <v>30</v>
      </c>
      <c r="R31" s="313"/>
      <c r="S31" s="313"/>
      <c r="T31" s="118" t="str">
        <f>IFERROR(E30+G30+I30+K30,"?")</f>
        <v>?</v>
      </c>
      <c r="U31" s="13"/>
      <c r="V31" s="1"/>
    </row>
    <row r="32" spans="1:22" ht="18.75" customHeight="1" x14ac:dyDescent="0.25">
      <c r="A32" s="13"/>
      <c r="B32" s="307"/>
      <c r="C32" s="345" t="s">
        <v>31</v>
      </c>
      <c r="D32" s="345"/>
      <c r="E32" s="345"/>
      <c r="F32" s="345"/>
      <c r="G32" s="345"/>
      <c r="H32" s="345"/>
      <c r="I32" s="345"/>
      <c r="J32" s="345"/>
      <c r="K32" s="345"/>
      <c r="L32" s="345"/>
      <c r="M32" s="345"/>
      <c r="N32" s="345"/>
      <c r="O32" s="345"/>
      <c r="P32" s="345"/>
      <c r="Q32" s="345"/>
      <c r="R32" s="345"/>
      <c r="S32" s="345"/>
      <c r="T32" s="346"/>
      <c r="U32" s="13"/>
      <c r="V32" s="1"/>
    </row>
    <row r="33" spans="1:22" ht="18.75" customHeight="1" thickBot="1" x14ac:dyDescent="0.3">
      <c r="A33" s="13"/>
      <c r="B33" s="307"/>
      <c r="C33" s="345"/>
      <c r="D33" s="345"/>
      <c r="E33" s="345"/>
      <c r="F33" s="345"/>
      <c r="G33" s="345"/>
      <c r="H33" s="345"/>
      <c r="I33" s="345"/>
      <c r="J33" s="345"/>
      <c r="K33" s="345"/>
      <c r="L33" s="345"/>
      <c r="M33" s="345"/>
      <c r="N33" s="345"/>
      <c r="O33" s="345"/>
      <c r="P33" s="345"/>
      <c r="Q33" s="345"/>
      <c r="R33" s="345"/>
      <c r="S33" s="345"/>
      <c r="T33" s="346"/>
      <c r="U33" s="13"/>
      <c r="V33" s="1"/>
    </row>
    <row r="34" spans="1:22" ht="18.75" customHeight="1" x14ac:dyDescent="0.25">
      <c r="A34" s="13"/>
      <c r="B34" s="367"/>
      <c r="C34" s="347" t="s">
        <v>32</v>
      </c>
      <c r="D34" s="253" t="str">
        <f>D17</f>
        <v>Seated OHP</v>
      </c>
      <c r="E34" s="253">
        <f>$G$5</f>
        <v>8</v>
      </c>
      <c r="F34" s="253">
        <f>MROUND($C$7*$H$5,$C$9)</f>
        <v>45</v>
      </c>
      <c r="G34" s="253">
        <f>$I$5</f>
        <v>8</v>
      </c>
      <c r="H34" s="253">
        <f>MROUND($C$7*$J$5,$C$9)</f>
        <v>45</v>
      </c>
      <c r="I34" s="151" t="str">
        <f>$K$5</f>
        <v>8+</v>
      </c>
      <c r="J34" s="253">
        <f>MROUND($C$7*$L$5,$C$9)</f>
        <v>50</v>
      </c>
      <c r="K34" s="48"/>
      <c r="L34" s="48"/>
      <c r="M34" s="48"/>
      <c r="N34" s="48"/>
      <c r="O34" s="48"/>
      <c r="P34" s="48"/>
      <c r="Q34" s="317" t="s">
        <v>11</v>
      </c>
      <c r="R34" s="318"/>
      <c r="S34" s="321" t="str">
        <f>IFERROR($J$34/VLOOKUP($I$34,Config!$C:$G,5,FALSE),"?")</f>
        <v>?</v>
      </c>
      <c r="T34" s="322"/>
      <c r="U34" s="13"/>
      <c r="V34" s="1"/>
    </row>
    <row r="35" spans="1:22" ht="18.75" customHeight="1" thickBot="1" x14ac:dyDescent="0.3">
      <c r="A35" s="13"/>
      <c r="B35" s="367"/>
      <c r="C35" s="363"/>
      <c r="D35" s="245" t="str">
        <f>START!$C$11</f>
        <v>Incline Bench Press</v>
      </c>
      <c r="E35" s="245">
        <f>$G$4</f>
        <v>10</v>
      </c>
      <c r="F35" s="245">
        <f>IF(D35="Bench Press",MROUND($C$4*$H$4,$C$9),MROUND($C$4*$H$4*85%,$C$9))</f>
        <v>55</v>
      </c>
      <c r="G35" s="245">
        <f>$I$4</f>
        <v>10</v>
      </c>
      <c r="H35" s="245">
        <f>IF(D35="Bench Press",MROUND($C$4*$J$4,$C$9),MROUND($C$4*$J$4*85%,$C$9))</f>
        <v>55</v>
      </c>
      <c r="I35" s="245">
        <f>$K$4</f>
        <v>10</v>
      </c>
      <c r="J35" s="245">
        <f>IF(D35="Bench Press",MROUND($C$4*$L$4,$C$9),MROUND($C$4*$L$4*85%,$C$9))</f>
        <v>55</v>
      </c>
      <c r="K35" s="43"/>
      <c r="L35" s="43"/>
      <c r="M35" s="43"/>
      <c r="N35" s="43"/>
      <c r="O35" s="43"/>
      <c r="P35" s="43"/>
      <c r="Q35" s="329"/>
      <c r="R35" s="330"/>
      <c r="S35" s="323"/>
      <c r="T35" s="324"/>
      <c r="U35" s="13"/>
      <c r="V35" s="1"/>
    </row>
    <row r="36" spans="1:22" ht="18.75" customHeight="1" x14ac:dyDescent="0.25">
      <c r="A36" s="13"/>
      <c r="B36" s="367"/>
      <c r="C36" s="363"/>
      <c r="D36" s="245" t="str">
        <f>START!$C$15</f>
        <v>Lateral Dumbbell Raise</v>
      </c>
      <c r="E36" s="245">
        <v>10</v>
      </c>
      <c r="F36" s="44"/>
      <c r="G36" s="245">
        <v>10</v>
      </c>
      <c r="H36" s="44"/>
      <c r="I36" s="245">
        <v>10</v>
      </c>
      <c r="J36" s="44"/>
      <c r="K36" s="148" t="s">
        <v>19</v>
      </c>
      <c r="L36" s="44"/>
      <c r="M36" s="43"/>
      <c r="N36" s="43"/>
      <c r="O36" s="43"/>
      <c r="P36" s="43"/>
      <c r="Q36" s="295" t="s">
        <v>18</v>
      </c>
      <c r="R36" s="296"/>
      <c r="S36" s="296"/>
      <c r="T36" s="256" t="str">
        <f>IFERROR(E35+G35+I35+K35+E37+G37+I37+K37,"?")</f>
        <v>?</v>
      </c>
      <c r="U36" s="13"/>
      <c r="V36" s="1"/>
    </row>
    <row r="37" spans="1:22" ht="18.75" customHeight="1" thickBot="1" x14ac:dyDescent="0.3">
      <c r="A37" s="13"/>
      <c r="B37" s="367"/>
      <c r="C37" s="363"/>
      <c r="D37" s="245" t="str">
        <f>START!$C$12</f>
        <v>Cable Crossovers</v>
      </c>
      <c r="E37" s="245">
        <v>12</v>
      </c>
      <c r="F37" s="44"/>
      <c r="G37" s="245">
        <v>12</v>
      </c>
      <c r="H37" s="44"/>
      <c r="I37" s="245">
        <v>12</v>
      </c>
      <c r="J37" s="44"/>
      <c r="K37" s="148" t="s">
        <v>21</v>
      </c>
      <c r="L37" s="44"/>
      <c r="M37" s="43"/>
      <c r="N37" s="43"/>
      <c r="O37" s="43"/>
      <c r="P37" s="43"/>
      <c r="Q37" s="295" t="s">
        <v>20</v>
      </c>
      <c r="R37" s="296"/>
      <c r="S37" s="296"/>
      <c r="T37" s="256" t="str">
        <f>IFERROR(E34+G34+I34+E36+G36+I36+K36,"?")</f>
        <v>?</v>
      </c>
      <c r="U37" s="13"/>
      <c r="V37" s="1"/>
    </row>
    <row r="38" spans="1:22" ht="18.75" customHeight="1" thickBot="1" x14ac:dyDescent="0.3">
      <c r="A38" s="13"/>
      <c r="B38" s="367"/>
      <c r="C38" s="364"/>
      <c r="D38" s="252" t="str">
        <f>START!$C$13</f>
        <v>Dips</v>
      </c>
      <c r="E38" s="252">
        <v>12</v>
      </c>
      <c r="F38" s="52"/>
      <c r="G38" s="252">
        <v>12</v>
      </c>
      <c r="H38" s="52"/>
      <c r="I38" s="252">
        <v>12</v>
      </c>
      <c r="J38" s="52"/>
      <c r="K38" s="149" t="s">
        <v>21</v>
      </c>
      <c r="L38" s="52"/>
      <c r="M38" s="53"/>
      <c r="N38" s="53"/>
      <c r="O38" s="53"/>
      <c r="P38" s="53"/>
      <c r="Q38" s="354" t="s">
        <v>22</v>
      </c>
      <c r="R38" s="355"/>
      <c r="S38" s="355"/>
      <c r="T38" s="115" t="str">
        <f>IFERROR(E38+G38+I38+K38,"?")</f>
        <v>?</v>
      </c>
      <c r="U38" s="13"/>
      <c r="V38" s="10"/>
    </row>
    <row r="39" spans="1:22" ht="18.75" customHeight="1" x14ac:dyDescent="0.25">
      <c r="A39" s="13"/>
      <c r="B39" s="367"/>
      <c r="C39" s="297" t="s">
        <v>191</v>
      </c>
      <c r="D39" s="137" t="str">
        <f>START!$F$11</f>
        <v>Deadlift</v>
      </c>
      <c r="E39" s="137">
        <f>$G$5</f>
        <v>8</v>
      </c>
      <c r="F39" s="137">
        <f>MROUND($C$6*$H$5,$C$9)</f>
        <v>90</v>
      </c>
      <c r="G39" s="137">
        <f>$I$5</f>
        <v>8</v>
      </c>
      <c r="H39" s="137">
        <f>MROUND($C$6*$J$5,$C$9)</f>
        <v>100</v>
      </c>
      <c r="I39" s="151" t="str">
        <f>$K$5</f>
        <v>8+</v>
      </c>
      <c r="J39" s="137">
        <f>MROUND($C$6*$L$5,$C$9)</f>
        <v>105</v>
      </c>
      <c r="K39" s="48"/>
      <c r="L39" s="48"/>
      <c r="M39" s="48"/>
      <c r="N39" s="48"/>
      <c r="O39" s="48"/>
      <c r="P39" s="48"/>
      <c r="Q39" s="331" t="s">
        <v>11</v>
      </c>
      <c r="R39" s="332"/>
      <c r="S39" s="321" t="str">
        <f>IFERROR($J$39/VLOOKUP($I$39,Config!$C:$G,5,FALSE),"?")</f>
        <v>?</v>
      </c>
      <c r="T39" s="322"/>
      <c r="U39" s="13"/>
      <c r="V39" s="1"/>
    </row>
    <row r="40" spans="1:22" ht="18.75" customHeight="1" thickBot="1" x14ac:dyDescent="0.3">
      <c r="A40" s="13"/>
      <c r="B40" s="367"/>
      <c r="C40" s="298"/>
      <c r="D40" s="250" t="str">
        <f>START!$C$24</f>
        <v>Barbell Shrugs</v>
      </c>
      <c r="E40" s="250">
        <v>8</v>
      </c>
      <c r="F40" s="44"/>
      <c r="G40" s="250">
        <v>8</v>
      </c>
      <c r="H40" s="44"/>
      <c r="I40" s="250">
        <v>8</v>
      </c>
      <c r="J40" s="44"/>
      <c r="K40" s="43"/>
      <c r="L40" s="43"/>
      <c r="M40" s="43"/>
      <c r="N40" s="43"/>
      <c r="O40" s="43"/>
      <c r="P40" s="43"/>
      <c r="Q40" s="333"/>
      <c r="R40" s="334"/>
      <c r="S40" s="323"/>
      <c r="T40" s="324"/>
      <c r="U40" s="13"/>
      <c r="V40" s="1"/>
    </row>
    <row r="41" spans="1:22" ht="18.75" customHeight="1" x14ac:dyDescent="0.25">
      <c r="A41" s="13"/>
      <c r="B41" s="367"/>
      <c r="C41" s="298"/>
      <c r="D41" s="250" t="str">
        <f>START!$C$18</f>
        <v>Pull-Ups</v>
      </c>
      <c r="E41" s="250">
        <v>10</v>
      </c>
      <c r="F41" s="44"/>
      <c r="G41" s="148" t="s">
        <v>19</v>
      </c>
      <c r="H41" s="44"/>
      <c r="I41" s="43"/>
      <c r="J41" s="43"/>
      <c r="K41" s="43"/>
      <c r="L41" s="43"/>
      <c r="M41" s="43"/>
      <c r="N41" s="43"/>
      <c r="O41" s="43"/>
      <c r="P41" s="43"/>
      <c r="Q41" s="316" t="s">
        <v>24</v>
      </c>
      <c r="R41" s="315"/>
      <c r="S41" s="315"/>
      <c r="T41" s="51" t="str">
        <f>IFERROR(+G42+E42+E41+G41,"?")</f>
        <v>?</v>
      </c>
      <c r="U41" s="13"/>
      <c r="V41" s="1"/>
    </row>
    <row r="42" spans="1:22" ht="18.75" customHeight="1" x14ac:dyDescent="0.25">
      <c r="A42" s="13"/>
      <c r="B42" s="367"/>
      <c r="C42" s="298"/>
      <c r="D42" s="250" t="str">
        <f>START!$C$20</f>
        <v>T-Bar Rows</v>
      </c>
      <c r="E42" s="250">
        <v>10</v>
      </c>
      <c r="F42" s="44"/>
      <c r="G42" s="148" t="s">
        <v>19</v>
      </c>
      <c r="H42" s="44"/>
      <c r="I42" s="43"/>
      <c r="J42" s="43"/>
      <c r="K42" s="43"/>
      <c r="L42" s="43"/>
      <c r="M42" s="43"/>
      <c r="N42" s="43"/>
      <c r="O42" s="43"/>
      <c r="P42" s="43"/>
      <c r="Q42" s="314" t="s">
        <v>26</v>
      </c>
      <c r="R42" s="315"/>
      <c r="S42" s="315"/>
      <c r="T42" s="51">
        <f>IFERROR(E40+G40+I40,"?")</f>
        <v>24</v>
      </c>
      <c r="U42" s="13"/>
      <c r="V42" s="1"/>
    </row>
    <row r="43" spans="1:22" ht="18.75" customHeight="1" thickBot="1" x14ac:dyDescent="0.3">
      <c r="A43" s="13"/>
      <c r="B43" s="367"/>
      <c r="C43" s="299"/>
      <c r="D43" s="243" t="str">
        <f>START!$C$22</f>
        <v>Preacher Curls</v>
      </c>
      <c r="E43" s="243">
        <v>12</v>
      </c>
      <c r="F43" s="52"/>
      <c r="G43" s="243">
        <v>12</v>
      </c>
      <c r="H43" s="52"/>
      <c r="I43" s="243">
        <v>12</v>
      </c>
      <c r="J43" s="52"/>
      <c r="K43" s="149" t="s">
        <v>21</v>
      </c>
      <c r="L43" s="52"/>
      <c r="M43" s="53"/>
      <c r="N43" s="53"/>
      <c r="O43" s="53"/>
      <c r="P43" s="53"/>
      <c r="Q43" s="293" t="s">
        <v>27</v>
      </c>
      <c r="R43" s="294"/>
      <c r="S43" s="294"/>
      <c r="T43" s="54" t="str">
        <f>IFERROR(E43+G43+I43+K43,"?")</f>
        <v>?</v>
      </c>
      <c r="U43" s="13"/>
      <c r="V43" s="1"/>
    </row>
    <row r="44" spans="1:22" ht="18.75" customHeight="1" x14ac:dyDescent="0.25">
      <c r="A44" s="13"/>
      <c r="B44" s="367"/>
      <c r="C44" s="290" t="s">
        <v>94</v>
      </c>
      <c r="D44" s="251" t="str">
        <f>D27</f>
        <v>Squat</v>
      </c>
      <c r="E44" s="251">
        <f>$G$4</f>
        <v>10</v>
      </c>
      <c r="F44" s="251">
        <f>MROUND($C$5*$H$4,$C$9)</f>
        <v>80</v>
      </c>
      <c r="G44" s="251">
        <f>$I$4</f>
        <v>10</v>
      </c>
      <c r="H44" s="251">
        <f>MROUND($C$5*$J$4,$C$9)</f>
        <v>80</v>
      </c>
      <c r="I44" s="251">
        <f>$K$4</f>
        <v>10</v>
      </c>
      <c r="J44" s="251">
        <f>MROUND($C$5*$L$4,$C$9)</f>
        <v>80</v>
      </c>
      <c r="K44" s="48"/>
      <c r="L44" s="48"/>
      <c r="M44" s="48"/>
      <c r="N44" s="48"/>
      <c r="O44" s="48"/>
      <c r="P44" s="48"/>
      <c r="Q44" s="336"/>
      <c r="R44" s="337"/>
      <c r="S44" s="337"/>
      <c r="T44" s="129"/>
      <c r="U44" s="13"/>
      <c r="V44" s="1"/>
    </row>
    <row r="45" spans="1:22" ht="18.75" customHeight="1" x14ac:dyDescent="0.25">
      <c r="A45" s="13"/>
      <c r="B45" s="367"/>
      <c r="C45" s="291"/>
      <c r="D45" s="247" t="str">
        <f>START!$C$29</f>
        <v>Stiff-Leg Deadlifts</v>
      </c>
      <c r="E45" s="247">
        <v>10</v>
      </c>
      <c r="F45" s="44"/>
      <c r="G45" s="247">
        <v>10</v>
      </c>
      <c r="H45" s="44"/>
      <c r="I45" s="148" t="s">
        <v>19</v>
      </c>
      <c r="J45" s="44"/>
      <c r="K45" s="43"/>
      <c r="L45" s="43"/>
      <c r="M45" s="43"/>
      <c r="N45" s="43"/>
      <c r="O45" s="43"/>
      <c r="P45" s="43"/>
      <c r="Q45" s="310" t="s">
        <v>28</v>
      </c>
      <c r="R45" s="311"/>
      <c r="S45" s="311"/>
      <c r="T45" s="117" t="str">
        <f>IFERROR(G46+I46+K46+E44+G44+I44+E46,"?")</f>
        <v>?</v>
      </c>
      <c r="U45" s="13"/>
      <c r="V45" s="1"/>
    </row>
    <row r="46" spans="1:22" ht="18.75" customHeight="1" x14ac:dyDescent="0.25">
      <c r="A46" s="13"/>
      <c r="B46" s="367"/>
      <c r="C46" s="291"/>
      <c r="D46" s="247" t="str">
        <f>START!$C$27</f>
        <v>Leg Extensions</v>
      </c>
      <c r="E46" s="247">
        <v>12</v>
      </c>
      <c r="F46" s="44"/>
      <c r="G46" s="247">
        <v>12</v>
      </c>
      <c r="H46" s="44"/>
      <c r="I46" s="247">
        <v>12</v>
      </c>
      <c r="J46" s="44"/>
      <c r="K46" s="148" t="s">
        <v>21</v>
      </c>
      <c r="L46" s="44"/>
      <c r="M46" s="43"/>
      <c r="N46" s="43"/>
      <c r="O46" s="43"/>
      <c r="P46" s="43"/>
      <c r="Q46" s="310" t="s">
        <v>29</v>
      </c>
      <c r="R46" s="311"/>
      <c r="S46" s="311"/>
      <c r="T46" s="117" t="str">
        <f>IFERROR(E47+G47+I47+K47+E45+G45+I45+K45,"?")</f>
        <v>?</v>
      </c>
      <c r="U46" s="13"/>
      <c r="V46" s="1"/>
    </row>
    <row r="47" spans="1:22" ht="18.75" customHeight="1" x14ac:dyDescent="0.25">
      <c r="A47" s="13"/>
      <c r="B47" s="367"/>
      <c r="C47" s="291"/>
      <c r="D47" s="247" t="str">
        <f>START!$C$28</f>
        <v>Lying Leg Curls</v>
      </c>
      <c r="E47" s="247">
        <v>12</v>
      </c>
      <c r="F47" s="44"/>
      <c r="G47" s="247">
        <v>12</v>
      </c>
      <c r="H47" s="44"/>
      <c r="I47" s="247">
        <v>12</v>
      </c>
      <c r="J47" s="45"/>
      <c r="K47" s="148" t="s">
        <v>21</v>
      </c>
      <c r="L47" s="45"/>
      <c r="M47" s="43"/>
      <c r="N47" s="43"/>
      <c r="O47" s="43"/>
      <c r="P47" s="43"/>
      <c r="Q47" s="310" t="s">
        <v>30</v>
      </c>
      <c r="R47" s="311"/>
      <c r="S47" s="311"/>
      <c r="T47" s="117" t="str">
        <f>IFERROR(E48+G48+I48+K48,"?")</f>
        <v>?</v>
      </c>
      <c r="U47" s="13"/>
      <c r="V47" s="1"/>
    </row>
    <row r="48" spans="1:22" ht="18.75" customHeight="1" thickBot="1" x14ac:dyDescent="0.3">
      <c r="A48" s="13"/>
      <c r="B48" s="367"/>
      <c r="C48" s="292"/>
      <c r="D48" s="249" t="str">
        <f>START!$C$30</f>
        <v>Standing Calve Raises</v>
      </c>
      <c r="E48" s="249">
        <v>12</v>
      </c>
      <c r="F48" s="55"/>
      <c r="G48" s="249">
        <v>12</v>
      </c>
      <c r="H48" s="55"/>
      <c r="I48" s="249">
        <v>12</v>
      </c>
      <c r="J48" s="55"/>
      <c r="K48" s="149" t="s">
        <v>21</v>
      </c>
      <c r="L48" s="55"/>
      <c r="M48" s="53"/>
      <c r="N48" s="53"/>
      <c r="O48" s="53"/>
      <c r="P48" s="53"/>
      <c r="Q48" s="248"/>
      <c r="R48" s="249"/>
      <c r="S48" s="249"/>
      <c r="T48" s="118"/>
      <c r="U48" s="13"/>
      <c r="V48" s="1"/>
    </row>
    <row r="49" spans="1:22" ht="18.75" customHeight="1" x14ac:dyDescent="0.25">
      <c r="A49" s="13"/>
      <c r="B49" s="367"/>
      <c r="C49" s="344" t="s">
        <v>31</v>
      </c>
      <c r="D49" s="345"/>
      <c r="E49" s="345"/>
      <c r="F49" s="345"/>
      <c r="G49" s="345"/>
      <c r="H49" s="345"/>
      <c r="I49" s="345"/>
      <c r="J49" s="345"/>
      <c r="K49" s="345"/>
      <c r="L49" s="345"/>
      <c r="M49" s="345"/>
      <c r="N49" s="345"/>
      <c r="O49" s="345"/>
      <c r="P49" s="345"/>
      <c r="Q49" s="345"/>
      <c r="R49" s="345"/>
      <c r="S49" s="345"/>
      <c r="T49" s="346"/>
      <c r="U49" s="13"/>
      <c r="V49" s="1"/>
    </row>
    <row r="50" spans="1:22" ht="18.75" customHeight="1" thickBot="1" x14ac:dyDescent="0.3">
      <c r="A50" s="13"/>
      <c r="B50" s="368"/>
      <c r="C50" s="341"/>
      <c r="D50" s="342"/>
      <c r="E50" s="342"/>
      <c r="F50" s="342"/>
      <c r="G50" s="342"/>
      <c r="H50" s="342"/>
      <c r="I50" s="342"/>
      <c r="J50" s="342"/>
      <c r="K50" s="342"/>
      <c r="L50" s="342"/>
      <c r="M50" s="342"/>
      <c r="N50" s="342"/>
      <c r="O50" s="342"/>
      <c r="P50" s="342"/>
      <c r="Q50" s="342"/>
      <c r="R50" s="342"/>
      <c r="S50" s="342"/>
      <c r="T50" s="343"/>
      <c r="U50" s="13"/>
      <c r="V50" s="1"/>
    </row>
    <row r="51" spans="1:22" ht="18.75" customHeight="1" thickBot="1" x14ac:dyDescent="0.35">
      <c r="A51" s="13"/>
      <c r="B51" s="56" t="s">
        <v>114</v>
      </c>
      <c r="C51" s="246" t="s">
        <v>15</v>
      </c>
      <c r="D51" s="246" t="s">
        <v>16</v>
      </c>
      <c r="E51" s="309" t="s">
        <v>0</v>
      </c>
      <c r="F51" s="309"/>
      <c r="G51" s="309" t="s">
        <v>1</v>
      </c>
      <c r="H51" s="309"/>
      <c r="I51" s="309" t="s">
        <v>2</v>
      </c>
      <c r="J51" s="309"/>
      <c r="K51" s="309" t="s">
        <v>3</v>
      </c>
      <c r="L51" s="309"/>
      <c r="M51" s="309" t="s">
        <v>4</v>
      </c>
      <c r="N51" s="309"/>
      <c r="O51" s="309" t="s">
        <v>5</v>
      </c>
      <c r="P51" s="309"/>
      <c r="Q51" s="309"/>
      <c r="R51" s="309"/>
      <c r="S51" s="309"/>
      <c r="T51" s="335"/>
      <c r="U51" s="13"/>
      <c r="V51" s="1"/>
    </row>
    <row r="52" spans="1:22" ht="18.75" customHeight="1" x14ac:dyDescent="0.25">
      <c r="A52" s="13"/>
      <c r="B52" s="306" t="s">
        <v>116</v>
      </c>
      <c r="C52" s="347" t="s">
        <v>92</v>
      </c>
      <c r="D52" s="253" t="str">
        <f t="shared" ref="D52:D57" si="1">D16</f>
        <v>Bench Press</v>
      </c>
      <c r="E52" s="253">
        <f>$G$7</f>
        <v>6</v>
      </c>
      <c r="F52" s="253">
        <f>MROUND($C$4*$H$7,$C$9)</f>
        <v>80</v>
      </c>
      <c r="G52" s="253">
        <f>$I$7</f>
        <v>6</v>
      </c>
      <c r="H52" s="253">
        <f>MROUND($C$4*$J$7,$C$9)</f>
        <v>80</v>
      </c>
      <c r="I52" s="253">
        <f>$K$7</f>
        <v>6</v>
      </c>
      <c r="J52" s="253">
        <f>MROUND($C$4*$L$7,$C$9)</f>
        <v>85</v>
      </c>
      <c r="K52" s="253">
        <f>$M$7</f>
        <v>6</v>
      </c>
      <c r="L52" s="253">
        <f>MROUND($C$4*$N$7,$C$9)</f>
        <v>85</v>
      </c>
      <c r="M52" s="48"/>
      <c r="N52" s="48"/>
      <c r="O52" s="48"/>
      <c r="P52" s="48"/>
      <c r="Q52" s="120"/>
      <c r="R52" s="121"/>
      <c r="S52" s="121"/>
      <c r="T52" s="122"/>
      <c r="U52" s="13"/>
      <c r="V52" s="1"/>
    </row>
    <row r="53" spans="1:22" ht="18.75" customHeight="1" x14ac:dyDescent="0.25">
      <c r="A53" s="13"/>
      <c r="B53" s="307"/>
      <c r="C53" s="348"/>
      <c r="D53" s="245" t="str">
        <f t="shared" si="1"/>
        <v>Seated OHP</v>
      </c>
      <c r="E53" s="245">
        <f>$G$8</f>
        <v>10</v>
      </c>
      <c r="F53" s="245">
        <f>MROUND($C$7*$H$8,$C$9)</f>
        <v>40</v>
      </c>
      <c r="G53" s="245">
        <f>$I$8</f>
        <v>10</v>
      </c>
      <c r="H53" s="245">
        <f>MROUND($C$7*$J$8,$C$9)</f>
        <v>40</v>
      </c>
      <c r="I53" s="245">
        <f>$K$8</f>
        <v>10</v>
      </c>
      <c r="J53" s="245">
        <f>MROUND($C$7*$L$8,$C$9)</f>
        <v>40</v>
      </c>
      <c r="K53" s="43"/>
      <c r="L53" s="43"/>
      <c r="M53" s="43"/>
      <c r="N53" s="43"/>
      <c r="O53" s="43"/>
      <c r="P53" s="43"/>
      <c r="Q53" s="123"/>
      <c r="R53" s="124"/>
      <c r="S53" s="124"/>
      <c r="T53" s="125"/>
      <c r="U53" s="13"/>
      <c r="V53" s="1"/>
    </row>
    <row r="54" spans="1:22" ht="18.75" customHeight="1" x14ac:dyDescent="0.25">
      <c r="A54" s="13"/>
      <c r="B54" s="307"/>
      <c r="C54" s="348"/>
      <c r="D54" s="245" t="str">
        <f t="shared" si="1"/>
        <v>Dumbbell Bench Press</v>
      </c>
      <c r="E54" s="245">
        <v>8</v>
      </c>
      <c r="F54" s="44"/>
      <c r="G54" s="245">
        <v>8</v>
      </c>
      <c r="H54" s="44"/>
      <c r="I54" s="245">
        <v>8</v>
      </c>
      <c r="J54" s="44"/>
      <c r="K54" s="245">
        <v>8</v>
      </c>
      <c r="L54" s="44"/>
      <c r="M54" s="43"/>
      <c r="N54" s="43"/>
      <c r="O54" s="43"/>
      <c r="P54" s="43"/>
      <c r="Q54" s="126"/>
      <c r="R54" s="127"/>
      <c r="S54" s="127"/>
      <c r="T54" s="256"/>
      <c r="U54" s="13"/>
      <c r="V54" s="1"/>
    </row>
    <row r="55" spans="1:22" ht="18.75" customHeight="1" x14ac:dyDescent="0.25">
      <c r="A55" s="13"/>
      <c r="B55" s="307"/>
      <c r="C55" s="348"/>
      <c r="D55" s="245" t="str">
        <f t="shared" si="1"/>
        <v>Lateral Cable Raise</v>
      </c>
      <c r="E55" s="245">
        <v>10</v>
      </c>
      <c r="F55" s="44"/>
      <c r="G55" s="245">
        <v>10</v>
      </c>
      <c r="H55" s="44"/>
      <c r="I55" s="148" t="s">
        <v>19</v>
      </c>
      <c r="J55" s="44"/>
      <c r="K55" s="43"/>
      <c r="L55" s="43"/>
      <c r="M55" s="43"/>
      <c r="N55" s="43"/>
      <c r="O55" s="43"/>
      <c r="P55" s="43"/>
      <c r="Q55" s="295" t="s">
        <v>18</v>
      </c>
      <c r="R55" s="296"/>
      <c r="S55" s="296"/>
      <c r="T55" s="256">
        <f>IFERROR(E52+G52+I52+E54+G54+I54+K54,"?")</f>
        <v>50</v>
      </c>
      <c r="U55" s="13"/>
      <c r="V55" s="1"/>
    </row>
    <row r="56" spans="1:22" ht="18.75" customHeight="1" x14ac:dyDescent="0.25">
      <c r="A56" s="13"/>
      <c r="B56" s="307"/>
      <c r="C56" s="348"/>
      <c r="D56" s="245" t="str">
        <f t="shared" si="1"/>
        <v>Cable Rear Lateral Raise</v>
      </c>
      <c r="E56" s="245">
        <v>12</v>
      </c>
      <c r="F56" s="45"/>
      <c r="G56" s="245">
        <v>12</v>
      </c>
      <c r="H56" s="45"/>
      <c r="I56" s="148" t="s">
        <v>21</v>
      </c>
      <c r="J56" s="45"/>
      <c r="K56" s="43"/>
      <c r="L56" s="43"/>
      <c r="M56" s="43"/>
      <c r="N56" s="43"/>
      <c r="O56" s="43"/>
      <c r="P56" s="43"/>
      <c r="Q56" s="295" t="s">
        <v>20</v>
      </c>
      <c r="R56" s="296"/>
      <c r="S56" s="296"/>
      <c r="T56" s="256" t="str">
        <f>IFERROR(E53+G53+I53+E55+G55+I55+E56+G56+I56,"?")</f>
        <v>?</v>
      </c>
      <c r="U56" s="13"/>
      <c r="V56" s="1"/>
    </row>
    <row r="57" spans="1:22" ht="18.75" customHeight="1" thickBot="1" x14ac:dyDescent="0.3">
      <c r="A57" s="13"/>
      <c r="B57" s="307"/>
      <c r="C57" s="349"/>
      <c r="D57" s="252" t="str">
        <f t="shared" si="1"/>
        <v>Cable Tricep Extensions</v>
      </c>
      <c r="E57" s="252">
        <v>12</v>
      </c>
      <c r="F57" s="55"/>
      <c r="G57" s="252">
        <v>12</v>
      </c>
      <c r="H57" s="55"/>
      <c r="I57" s="252">
        <v>12</v>
      </c>
      <c r="J57" s="55"/>
      <c r="K57" s="149" t="s">
        <v>21</v>
      </c>
      <c r="L57" s="55"/>
      <c r="M57" s="53"/>
      <c r="N57" s="53"/>
      <c r="O57" s="53"/>
      <c r="P57" s="53"/>
      <c r="Q57" s="354" t="s">
        <v>22</v>
      </c>
      <c r="R57" s="355"/>
      <c r="S57" s="355"/>
      <c r="T57" s="115" t="str">
        <f>IFERROR(E57+G57+I57+K57,"?")</f>
        <v>?</v>
      </c>
      <c r="U57" s="13"/>
      <c r="V57" s="1"/>
    </row>
    <row r="58" spans="1:22" ht="18.75" customHeight="1" x14ac:dyDescent="0.25">
      <c r="A58" s="13"/>
      <c r="B58" s="307"/>
      <c r="C58" s="297" t="s">
        <v>190</v>
      </c>
      <c r="D58" s="98" t="s">
        <v>23</v>
      </c>
      <c r="E58" s="137">
        <v>10</v>
      </c>
      <c r="F58" s="47"/>
      <c r="G58" s="137">
        <v>10</v>
      </c>
      <c r="H58" s="47"/>
      <c r="I58" s="137">
        <v>10</v>
      </c>
      <c r="J58" s="47"/>
      <c r="K58" s="48"/>
      <c r="L58" s="48"/>
      <c r="M58" s="48"/>
      <c r="N58" s="48"/>
      <c r="O58" s="48"/>
      <c r="P58" s="48"/>
      <c r="Q58" s="136"/>
      <c r="R58" s="137"/>
      <c r="S58" s="137"/>
      <c r="T58" s="49"/>
      <c r="U58" s="13"/>
      <c r="V58" s="1"/>
    </row>
    <row r="59" spans="1:22" ht="18.75" customHeight="1" x14ac:dyDescent="0.25">
      <c r="A59" s="13"/>
      <c r="B59" s="307"/>
      <c r="C59" s="298"/>
      <c r="D59" s="250" t="str">
        <f>START!$C$19</f>
        <v>Lat Pulldowns</v>
      </c>
      <c r="E59" s="250">
        <v>12</v>
      </c>
      <c r="F59" s="50"/>
      <c r="G59" s="250">
        <v>12</v>
      </c>
      <c r="H59" s="50"/>
      <c r="I59" s="250">
        <v>12</v>
      </c>
      <c r="J59" s="50"/>
      <c r="K59" s="148" t="s">
        <v>21</v>
      </c>
      <c r="L59" s="50"/>
      <c r="M59" s="43"/>
      <c r="N59" s="43"/>
      <c r="O59" s="43"/>
      <c r="P59" s="43"/>
      <c r="Q59" s="314" t="s">
        <v>24</v>
      </c>
      <c r="R59" s="315"/>
      <c r="S59" s="315"/>
      <c r="T59" s="51" t="str">
        <f>IFERROR(G59+I59+K59+E59+E60+G60+I60+K60,"?")</f>
        <v>?</v>
      </c>
      <c r="U59" s="13"/>
      <c r="V59" s="1"/>
    </row>
    <row r="60" spans="1:22" ht="18.75" customHeight="1" x14ac:dyDescent="0.25">
      <c r="A60" s="13"/>
      <c r="B60" s="307"/>
      <c r="C60" s="298"/>
      <c r="D60" s="250" t="str">
        <f>START!$C$21</f>
        <v>Machine Rows</v>
      </c>
      <c r="E60" s="250">
        <v>12</v>
      </c>
      <c r="F60" s="50"/>
      <c r="G60" s="250">
        <v>12</v>
      </c>
      <c r="H60" s="50"/>
      <c r="I60" s="250">
        <v>12</v>
      </c>
      <c r="J60" s="50"/>
      <c r="K60" s="148" t="s">
        <v>21</v>
      </c>
      <c r="L60" s="50"/>
      <c r="M60" s="43"/>
      <c r="N60" s="43"/>
      <c r="O60" s="43"/>
      <c r="P60" s="43"/>
      <c r="Q60" s="314" t="s">
        <v>25</v>
      </c>
      <c r="R60" s="315"/>
      <c r="S60" s="315"/>
      <c r="T60" s="51">
        <f>IFERROR(G58+I58+K58+E58,"?")</f>
        <v>30</v>
      </c>
      <c r="U60" s="13"/>
      <c r="V60" s="1"/>
    </row>
    <row r="61" spans="1:22" ht="18.75" customHeight="1" x14ac:dyDescent="0.25">
      <c r="A61" s="13"/>
      <c r="B61" s="307"/>
      <c r="C61" s="298"/>
      <c r="D61" s="250" t="str">
        <f>START!$C$25</f>
        <v>Dumbbell Shrugs</v>
      </c>
      <c r="E61" s="250">
        <v>12</v>
      </c>
      <c r="F61" s="50"/>
      <c r="G61" s="250">
        <v>12</v>
      </c>
      <c r="H61" s="50"/>
      <c r="I61" s="250">
        <v>12</v>
      </c>
      <c r="J61" s="50"/>
      <c r="K61" s="148" t="s">
        <v>21</v>
      </c>
      <c r="L61" s="50"/>
      <c r="M61" s="43"/>
      <c r="N61" s="43"/>
      <c r="O61" s="43"/>
      <c r="P61" s="43"/>
      <c r="Q61" s="314" t="s">
        <v>26</v>
      </c>
      <c r="R61" s="315"/>
      <c r="S61" s="315"/>
      <c r="T61" s="51" t="str">
        <f>IFERROR(E61+G61+I61+K61,"?")</f>
        <v>?</v>
      </c>
      <c r="U61" s="13"/>
      <c r="V61" s="1"/>
    </row>
    <row r="62" spans="1:22" ht="18.75" customHeight="1" thickBot="1" x14ac:dyDescent="0.3">
      <c r="A62" s="13"/>
      <c r="B62" s="307"/>
      <c r="C62" s="299"/>
      <c r="D62" s="243" t="str">
        <f>START!$C$23</f>
        <v>Dumbbell Curls</v>
      </c>
      <c r="E62" s="243">
        <v>12</v>
      </c>
      <c r="F62" s="52"/>
      <c r="G62" s="243">
        <v>12</v>
      </c>
      <c r="H62" s="52"/>
      <c r="I62" s="243">
        <v>12</v>
      </c>
      <c r="J62" s="52"/>
      <c r="K62" s="149" t="s">
        <v>21</v>
      </c>
      <c r="L62" s="52"/>
      <c r="M62" s="53"/>
      <c r="N62" s="53"/>
      <c r="O62" s="53"/>
      <c r="P62" s="53"/>
      <c r="Q62" s="293" t="s">
        <v>27</v>
      </c>
      <c r="R62" s="294"/>
      <c r="S62" s="294"/>
      <c r="T62" s="54" t="str">
        <f>IFERROR(E62+G62+I62+K62,"?")</f>
        <v>?</v>
      </c>
      <c r="U62" s="13"/>
      <c r="V62" s="1"/>
    </row>
    <row r="63" spans="1:22" ht="18.75" customHeight="1" x14ac:dyDescent="0.25">
      <c r="A63" s="13"/>
      <c r="B63" s="307"/>
      <c r="C63" s="290" t="s">
        <v>93</v>
      </c>
      <c r="D63" s="251" t="str">
        <f>D27</f>
        <v>Squat</v>
      </c>
      <c r="E63" s="251">
        <f>$G$7</f>
        <v>6</v>
      </c>
      <c r="F63" s="251">
        <f>MROUND($C$5*$H$7,$C$9)</f>
        <v>100</v>
      </c>
      <c r="G63" s="251">
        <f>$I$7</f>
        <v>6</v>
      </c>
      <c r="H63" s="251">
        <f>MROUND($C$5*$J$7,$C$9)</f>
        <v>100</v>
      </c>
      <c r="I63" s="251">
        <f>$K$7</f>
        <v>6</v>
      </c>
      <c r="J63" s="251">
        <f>MROUND($C$5*$L$7,$C$9)</f>
        <v>105</v>
      </c>
      <c r="K63" s="251">
        <f>$M$7</f>
        <v>6</v>
      </c>
      <c r="L63" s="251">
        <f>MROUND($C$5*$N$7,$C$9)</f>
        <v>105</v>
      </c>
      <c r="M63" s="48"/>
      <c r="N63" s="48"/>
      <c r="O63" s="48"/>
      <c r="P63" s="48"/>
      <c r="Q63" s="130"/>
      <c r="R63" s="131"/>
      <c r="S63" s="131"/>
      <c r="T63" s="132"/>
      <c r="U63" s="13"/>
      <c r="V63" s="1"/>
    </row>
    <row r="64" spans="1:22" ht="18.75" customHeight="1" x14ac:dyDescent="0.25">
      <c r="A64" s="13"/>
      <c r="B64" s="307"/>
      <c r="C64" s="392"/>
      <c r="D64" s="247" t="str">
        <f>START!$C$26</f>
        <v>Leg Press</v>
      </c>
      <c r="E64" s="247">
        <v>10</v>
      </c>
      <c r="F64" s="44"/>
      <c r="G64" s="247">
        <v>10</v>
      </c>
      <c r="H64" s="44"/>
      <c r="I64" s="148" t="s">
        <v>19</v>
      </c>
      <c r="J64" s="44"/>
      <c r="K64" s="43"/>
      <c r="L64" s="43"/>
      <c r="M64" s="43"/>
      <c r="N64" s="43"/>
      <c r="O64" s="43"/>
      <c r="P64" s="43"/>
      <c r="Q64" s="310" t="s">
        <v>28</v>
      </c>
      <c r="R64" s="311"/>
      <c r="S64" s="311"/>
      <c r="T64" s="117" t="str">
        <f>IFERROR(E63+G63+I63=K63+E64+G64+I64,"?")</f>
        <v>?</v>
      </c>
      <c r="U64" s="13"/>
      <c r="V64" s="1"/>
    </row>
    <row r="65" spans="1:22" ht="18.75" customHeight="1" x14ac:dyDescent="0.25">
      <c r="A65" s="13"/>
      <c r="B65" s="307"/>
      <c r="C65" s="392"/>
      <c r="D65" s="247" t="str">
        <f>START!$C$28</f>
        <v>Lying Leg Curls</v>
      </c>
      <c r="E65" s="247">
        <v>12</v>
      </c>
      <c r="F65" s="44"/>
      <c r="G65" s="247">
        <v>12</v>
      </c>
      <c r="H65" s="44"/>
      <c r="I65" s="247">
        <v>12</v>
      </c>
      <c r="J65" s="44"/>
      <c r="K65" s="148" t="s">
        <v>21</v>
      </c>
      <c r="L65" s="44"/>
      <c r="M65" s="43"/>
      <c r="N65" s="43"/>
      <c r="O65" s="43"/>
      <c r="P65" s="43"/>
      <c r="Q65" s="310" t="s">
        <v>29</v>
      </c>
      <c r="R65" s="311"/>
      <c r="S65" s="311"/>
      <c r="T65" s="117" t="str">
        <f>IFERROR(E65+G65+I65+K65,"?")</f>
        <v>?</v>
      </c>
      <c r="U65" s="13"/>
      <c r="V65" s="1"/>
    </row>
    <row r="66" spans="1:22" ht="18.75" customHeight="1" x14ac:dyDescent="0.25">
      <c r="A66" s="13"/>
      <c r="B66" s="307"/>
      <c r="C66" s="392"/>
      <c r="D66" s="247" t="str">
        <f>START!$C$30</f>
        <v>Standing Calve Raises</v>
      </c>
      <c r="E66" s="247">
        <v>12</v>
      </c>
      <c r="F66" s="44"/>
      <c r="G66" s="247">
        <v>12</v>
      </c>
      <c r="H66" s="44"/>
      <c r="I66" s="247">
        <v>12</v>
      </c>
      <c r="J66" s="44"/>
      <c r="K66" s="148" t="s">
        <v>21</v>
      </c>
      <c r="L66" s="44"/>
      <c r="M66" s="43"/>
      <c r="N66" s="43"/>
      <c r="O66" s="43"/>
      <c r="P66" s="43"/>
      <c r="Q66" s="310" t="s">
        <v>30</v>
      </c>
      <c r="R66" s="311"/>
      <c r="S66" s="311"/>
      <c r="T66" s="117" t="str">
        <f>IFERROR(E66+G66+I66+K66,"?")</f>
        <v>?</v>
      </c>
      <c r="U66" s="13"/>
      <c r="V66" s="1"/>
    </row>
    <row r="67" spans="1:22" ht="18.75" customHeight="1" thickBot="1" x14ac:dyDescent="0.3">
      <c r="A67" s="13"/>
      <c r="B67" s="307"/>
      <c r="C67" s="393"/>
      <c r="D67" s="249"/>
      <c r="E67" s="249"/>
      <c r="F67" s="249"/>
      <c r="G67" s="249"/>
      <c r="H67" s="249"/>
      <c r="I67" s="249"/>
      <c r="J67" s="249"/>
      <c r="K67" s="249"/>
      <c r="L67" s="249"/>
      <c r="M67" s="53"/>
      <c r="N67" s="53"/>
      <c r="O67" s="53"/>
      <c r="P67" s="53"/>
      <c r="Q67" s="312"/>
      <c r="R67" s="313"/>
      <c r="S67" s="313"/>
      <c r="T67" s="118"/>
      <c r="U67" s="13"/>
      <c r="V67" s="1"/>
    </row>
    <row r="68" spans="1:22" ht="18.75" customHeight="1" x14ac:dyDescent="0.25">
      <c r="A68" s="13"/>
      <c r="B68" s="307"/>
      <c r="C68" s="344" t="s">
        <v>31</v>
      </c>
      <c r="D68" s="345"/>
      <c r="E68" s="345"/>
      <c r="F68" s="345"/>
      <c r="G68" s="345"/>
      <c r="H68" s="345"/>
      <c r="I68" s="345"/>
      <c r="J68" s="345"/>
      <c r="K68" s="345"/>
      <c r="L68" s="345"/>
      <c r="M68" s="345"/>
      <c r="N68" s="345"/>
      <c r="O68" s="345"/>
      <c r="P68" s="345"/>
      <c r="Q68" s="345"/>
      <c r="R68" s="345"/>
      <c r="S68" s="345"/>
      <c r="T68" s="346"/>
      <c r="U68" s="13"/>
      <c r="V68" s="1"/>
    </row>
    <row r="69" spans="1:22" ht="18.75" customHeight="1" thickBot="1" x14ac:dyDescent="0.3">
      <c r="A69" s="13"/>
      <c r="B69" s="307"/>
      <c r="C69" s="341"/>
      <c r="D69" s="342"/>
      <c r="E69" s="342"/>
      <c r="F69" s="342"/>
      <c r="G69" s="342"/>
      <c r="H69" s="342"/>
      <c r="I69" s="342"/>
      <c r="J69" s="342"/>
      <c r="K69" s="342"/>
      <c r="L69" s="342"/>
      <c r="M69" s="342"/>
      <c r="N69" s="342"/>
      <c r="O69" s="342"/>
      <c r="P69" s="342"/>
      <c r="Q69" s="342"/>
      <c r="R69" s="342"/>
      <c r="S69" s="342"/>
      <c r="T69" s="343"/>
      <c r="U69" s="13"/>
      <c r="V69" s="1"/>
    </row>
    <row r="70" spans="1:22" ht="18.75" customHeight="1" x14ac:dyDescent="0.25">
      <c r="A70" s="13"/>
      <c r="B70" s="307"/>
      <c r="C70" s="347" t="s">
        <v>32</v>
      </c>
      <c r="D70" s="253" t="str">
        <f>D17</f>
        <v>Seated OHP</v>
      </c>
      <c r="E70" s="253">
        <f>$G$7</f>
        <v>6</v>
      </c>
      <c r="F70" s="253">
        <f>MROUND($C$7*$H$7,$C$9)</f>
        <v>50</v>
      </c>
      <c r="G70" s="253">
        <f>$I$7</f>
        <v>6</v>
      </c>
      <c r="H70" s="253">
        <f>MROUND($C$7*$J$7,$C$9)</f>
        <v>50</v>
      </c>
      <c r="I70" s="253">
        <f>$K$7</f>
        <v>6</v>
      </c>
      <c r="J70" s="253">
        <f>MROUND($C$7*$L$7,$C$9)</f>
        <v>55</v>
      </c>
      <c r="K70" s="253">
        <f>$M$7</f>
        <v>6</v>
      </c>
      <c r="L70" s="253">
        <f>MROUND($C$7*$N$7,$C$9)</f>
        <v>55</v>
      </c>
      <c r="M70" s="48"/>
      <c r="N70" s="48"/>
      <c r="O70" s="48"/>
      <c r="P70" s="48"/>
      <c r="Q70" s="350"/>
      <c r="R70" s="394"/>
      <c r="S70" s="394"/>
      <c r="T70" s="351"/>
      <c r="U70" s="13"/>
      <c r="V70" s="1"/>
    </row>
    <row r="71" spans="1:22" ht="18.75" customHeight="1" x14ac:dyDescent="0.25">
      <c r="A71" s="13"/>
      <c r="B71" s="307"/>
      <c r="C71" s="363"/>
      <c r="D71" s="245" t="str">
        <f>START!$C$11</f>
        <v>Incline Bench Press</v>
      </c>
      <c r="E71" s="245">
        <f>$G$4</f>
        <v>10</v>
      </c>
      <c r="F71" s="245">
        <f>IF(D35="Bench Press",MROUND($C$4*$H$6,$C$9),MROUND($C$4*$H$6*85%,$C$9))</f>
        <v>55</v>
      </c>
      <c r="G71" s="245">
        <f>$I$4</f>
        <v>10</v>
      </c>
      <c r="H71" s="245">
        <f>IF(D35="Bench Press",MROUND($C$4*$J$6,$C$9),MROUND($C$4*$J$6*85%,$C$9))</f>
        <v>55</v>
      </c>
      <c r="I71" s="245">
        <f>$K$4</f>
        <v>10</v>
      </c>
      <c r="J71" s="245">
        <f>IF(D35="Bench Press",MROUND($C$4*$L$6,$C$9),MROUND($C$4*$L$6*85%,$C$9))</f>
        <v>55</v>
      </c>
      <c r="K71" s="43"/>
      <c r="L71" s="43"/>
      <c r="M71" s="43"/>
      <c r="N71" s="43"/>
      <c r="O71" s="43"/>
      <c r="P71" s="43"/>
      <c r="Q71" s="395"/>
      <c r="R71" s="396"/>
      <c r="S71" s="396"/>
      <c r="T71" s="397"/>
      <c r="U71" s="13"/>
      <c r="V71" s="1"/>
    </row>
    <row r="72" spans="1:22" ht="18.75" customHeight="1" x14ac:dyDescent="0.25">
      <c r="A72" s="13"/>
      <c r="B72" s="307"/>
      <c r="C72" s="363"/>
      <c r="D72" s="245" t="str">
        <f>START!$C$15</f>
        <v>Lateral Dumbbell Raise</v>
      </c>
      <c r="E72" s="245">
        <v>10</v>
      </c>
      <c r="F72" s="44"/>
      <c r="G72" s="245">
        <v>10</v>
      </c>
      <c r="H72" s="44"/>
      <c r="I72" s="245">
        <v>10</v>
      </c>
      <c r="J72" s="44"/>
      <c r="K72" s="148" t="s">
        <v>19</v>
      </c>
      <c r="L72" s="44"/>
      <c r="M72" s="43"/>
      <c r="N72" s="43"/>
      <c r="O72" s="43"/>
      <c r="P72" s="43"/>
      <c r="Q72" s="295" t="s">
        <v>18</v>
      </c>
      <c r="R72" s="296"/>
      <c r="S72" s="296"/>
      <c r="T72" s="256" t="str">
        <f>IFERROR(E71+G71+I71+E73+G73+I73+K73,"?")</f>
        <v>?</v>
      </c>
      <c r="U72" s="13"/>
      <c r="V72" s="1"/>
    </row>
    <row r="73" spans="1:22" ht="18.75" customHeight="1" x14ac:dyDescent="0.25">
      <c r="A73" s="13"/>
      <c r="B73" s="307"/>
      <c r="C73" s="363"/>
      <c r="D73" s="245" t="str">
        <f>START!$C$12</f>
        <v>Cable Crossovers</v>
      </c>
      <c r="E73" s="245">
        <v>12</v>
      </c>
      <c r="F73" s="44"/>
      <c r="G73" s="245">
        <v>12</v>
      </c>
      <c r="H73" s="44"/>
      <c r="I73" s="245">
        <v>12</v>
      </c>
      <c r="J73" s="44"/>
      <c r="K73" s="148" t="s">
        <v>21</v>
      </c>
      <c r="L73" s="44"/>
      <c r="M73" s="43"/>
      <c r="N73" s="43"/>
      <c r="O73" s="43"/>
      <c r="P73" s="43"/>
      <c r="Q73" s="295" t="s">
        <v>20</v>
      </c>
      <c r="R73" s="296"/>
      <c r="S73" s="296"/>
      <c r="T73" s="256" t="str">
        <f>IFERROR(E70+G70+I70+E72+G72+I72+K72,"?")</f>
        <v>?</v>
      </c>
      <c r="U73" s="13"/>
      <c r="V73" s="1"/>
    </row>
    <row r="74" spans="1:22" ht="18.75" customHeight="1" thickBot="1" x14ac:dyDescent="0.3">
      <c r="A74" s="13"/>
      <c r="B74" s="307"/>
      <c r="C74" s="364"/>
      <c r="D74" s="252" t="str">
        <f>START!$C$13</f>
        <v>Dips</v>
      </c>
      <c r="E74" s="252">
        <v>12</v>
      </c>
      <c r="F74" s="52"/>
      <c r="G74" s="252">
        <v>12</v>
      </c>
      <c r="H74" s="52"/>
      <c r="I74" s="252">
        <v>12</v>
      </c>
      <c r="J74" s="52"/>
      <c r="K74" s="149" t="s">
        <v>21</v>
      </c>
      <c r="L74" s="52"/>
      <c r="M74" s="53"/>
      <c r="N74" s="53"/>
      <c r="O74" s="53"/>
      <c r="P74" s="53"/>
      <c r="Q74" s="354" t="s">
        <v>22</v>
      </c>
      <c r="R74" s="355"/>
      <c r="S74" s="355"/>
      <c r="T74" s="115" t="str">
        <f>IFERROR(E74+G74+I74+K74,"?")</f>
        <v>?</v>
      </c>
      <c r="U74" s="13"/>
      <c r="V74" s="1"/>
    </row>
    <row r="75" spans="1:22" ht="18.75" customHeight="1" x14ac:dyDescent="0.25">
      <c r="A75" s="13"/>
      <c r="B75" s="307"/>
      <c r="C75" s="297" t="s">
        <v>191</v>
      </c>
      <c r="D75" s="137" t="str">
        <f>START!$F$11</f>
        <v>Deadlift</v>
      </c>
      <c r="E75" s="137">
        <f>$G$7</f>
        <v>6</v>
      </c>
      <c r="F75" s="137">
        <f>MROUND($C$6*$H$7,$C$9)</f>
        <v>105</v>
      </c>
      <c r="G75" s="137">
        <f>$I$7</f>
        <v>6</v>
      </c>
      <c r="H75" s="137">
        <f>MROUND($C$6*$J$7,$C$9)</f>
        <v>105</v>
      </c>
      <c r="I75" s="137">
        <f>$K$7</f>
        <v>6</v>
      </c>
      <c r="J75" s="137">
        <f>MROUND($C$6*$L$7,$C$9)</f>
        <v>115</v>
      </c>
      <c r="K75" s="137">
        <f>$M$7</f>
        <v>6</v>
      </c>
      <c r="L75" s="137">
        <f>MROUND($C$6*$N$7,$C$9)</f>
        <v>115</v>
      </c>
      <c r="M75" s="48"/>
      <c r="N75" s="48"/>
      <c r="O75" s="48"/>
      <c r="P75" s="48"/>
      <c r="Q75" s="300"/>
      <c r="R75" s="301"/>
      <c r="S75" s="301"/>
      <c r="T75" s="302"/>
      <c r="U75" s="13"/>
      <c r="V75" s="1"/>
    </row>
    <row r="76" spans="1:22" ht="18.75" customHeight="1" x14ac:dyDescent="0.25">
      <c r="A76" s="13"/>
      <c r="B76" s="307"/>
      <c r="C76" s="298"/>
      <c r="D76" s="250" t="str">
        <f>START!$C$24</f>
        <v>Barbell Shrugs</v>
      </c>
      <c r="E76" s="250">
        <v>8</v>
      </c>
      <c r="F76" s="44"/>
      <c r="G76" s="250">
        <v>8</v>
      </c>
      <c r="H76" s="44"/>
      <c r="I76" s="250">
        <v>8</v>
      </c>
      <c r="J76" s="44"/>
      <c r="K76" s="43"/>
      <c r="L76" s="43"/>
      <c r="M76" s="43"/>
      <c r="N76" s="43"/>
      <c r="O76" s="43"/>
      <c r="P76" s="43"/>
      <c r="Q76" s="303"/>
      <c r="R76" s="304"/>
      <c r="S76" s="304"/>
      <c r="T76" s="305"/>
      <c r="U76" s="13"/>
      <c r="V76" s="1"/>
    </row>
    <row r="77" spans="1:22" ht="18.75" customHeight="1" x14ac:dyDescent="0.25">
      <c r="A77" s="13"/>
      <c r="B77" s="307"/>
      <c r="C77" s="298"/>
      <c r="D77" s="250" t="str">
        <f>START!$C$18</f>
        <v>Pull-Ups</v>
      </c>
      <c r="E77" s="250">
        <v>10</v>
      </c>
      <c r="F77" s="44"/>
      <c r="G77" s="148" t="s">
        <v>19</v>
      </c>
      <c r="H77" s="44"/>
      <c r="I77" s="43"/>
      <c r="J77" s="43"/>
      <c r="K77" s="43"/>
      <c r="L77" s="43"/>
      <c r="M77" s="43"/>
      <c r="N77" s="43"/>
      <c r="O77" s="43"/>
      <c r="P77" s="43"/>
      <c r="Q77" s="316" t="s">
        <v>24</v>
      </c>
      <c r="R77" s="315"/>
      <c r="S77" s="315"/>
      <c r="T77" s="51" t="str">
        <f>IFERROR(+G78+E78+E77+G77,"?")</f>
        <v>?</v>
      </c>
      <c r="U77" s="13"/>
      <c r="V77" s="1"/>
    </row>
    <row r="78" spans="1:22" ht="18.75" customHeight="1" x14ac:dyDescent="0.25">
      <c r="A78" s="13"/>
      <c r="B78" s="307"/>
      <c r="C78" s="298"/>
      <c r="D78" s="250" t="str">
        <f>START!$C$20</f>
        <v>T-Bar Rows</v>
      </c>
      <c r="E78" s="250">
        <v>10</v>
      </c>
      <c r="F78" s="44"/>
      <c r="G78" s="148" t="s">
        <v>19</v>
      </c>
      <c r="H78" s="44"/>
      <c r="I78" s="43"/>
      <c r="J78" s="43"/>
      <c r="K78" s="43"/>
      <c r="L78" s="43"/>
      <c r="M78" s="43"/>
      <c r="N78" s="43"/>
      <c r="O78" s="43"/>
      <c r="P78" s="43"/>
      <c r="Q78" s="314" t="s">
        <v>26</v>
      </c>
      <c r="R78" s="315"/>
      <c r="S78" s="315"/>
      <c r="T78" s="51">
        <f>IFERROR(E76+G76+I76,"?")</f>
        <v>24</v>
      </c>
      <c r="U78" s="13"/>
      <c r="V78" s="1"/>
    </row>
    <row r="79" spans="1:22" ht="18.75" customHeight="1" thickBot="1" x14ac:dyDescent="0.3">
      <c r="A79" s="13"/>
      <c r="B79" s="307"/>
      <c r="C79" s="299"/>
      <c r="D79" s="243" t="str">
        <f>START!$C$22</f>
        <v>Preacher Curls</v>
      </c>
      <c r="E79" s="243">
        <v>12</v>
      </c>
      <c r="F79" s="52"/>
      <c r="G79" s="243">
        <v>12</v>
      </c>
      <c r="H79" s="52"/>
      <c r="I79" s="243">
        <v>12</v>
      </c>
      <c r="J79" s="52"/>
      <c r="K79" s="149" t="s">
        <v>21</v>
      </c>
      <c r="L79" s="52"/>
      <c r="M79" s="53"/>
      <c r="N79" s="53"/>
      <c r="O79" s="53"/>
      <c r="P79" s="53"/>
      <c r="Q79" s="293" t="s">
        <v>27</v>
      </c>
      <c r="R79" s="294"/>
      <c r="S79" s="294"/>
      <c r="T79" s="54" t="str">
        <f>IFERROR(E79+G79+I79+K79,"?")</f>
        <v>?</v>
      </c>
      <c r="U79" s="13"/>
      <c r="V79" s="1"/>
    </row>
    <row r="80" spans="1:22" ht="18.75" customHeight="1" x14ac:dyDescent="0.25">
      <c r="A80" s="13"/>
      <c r="B80" s="307"/>
      <c r="C80" s="290" t="s">
        <v>94</v>
      </c>
      <c r="D80" s="251" t="str">
        <f>D27</f>
        <v>Squat</v>
      </c>
      <c r="E80" s="251">
        <f>$G$8</f>
        <v>10</v>
      </c>
      <c r="F80" s="251">
        <f>MROUND($C$5*$H$8,$C$9)</f>
        <v>80</v>
      </c>
      <c r="G80" s="251">
        <f>$I$8</f>
        <v>10</v>
      </c>
      <c r="H80" s="251">
        <f>MROUND($C$5*$J$8,$C$9)</f>
        <v>80</v>
      </c>
      <c r="I80" s="251">
        <f>$K$8</f>
        <v>10</v>
      </c>
      <c r="J80" s="251">
        <f>MROUND($C$5*$L$8,$C$9)</f>
        <v>80</v>
      </c>
      <c r="K80" s="9"/>
      <c r="L80" s="48"/>
      <c r="M80" s="48"/>
      <c r="N80" s="48"/>
      <c r="O80" s="48"/>
      <c r="P80" s="48"/>
      <c r="Q80" s="336"/>
      <c r="R80" s="337"/>
      <c r="S80" s="337"/>
      <c r="T80" s="129"/>
      <c r="U80" s="13"/>
      <c r="V80" s="1"/>
    </row>
    <row r="81" spans="1:22" ht="18.75" customHeight="1" x14ac:dyDescent="0.25">
      <c r="A81" s="13"/>
      <c r="B81" s="307"/>
      <c r="C81" s="291"/>
      <c r="D81" s="247" t="str">
        <f>START!$C$29</f>
        <v>Stiff-Leg Deadlifts</v>
      </c>
      <c r="E81" s="247">
        <v>10</v>
      </c>
      <c r="F81" s="44"/>
      <c r="G81" s="247">
        <v>10</v>
      </c>
      <c r="H81" s="44"/>
      <c r="I81" s="148" t="s">
        <v>19</v>
      </c>
      <c r="J81" s="44"/>
      <c r="K81" s="43"/>
      <c r="L81" s="43"/>
      <c r="M81" s="43"/>
      <c r="N81" s="43"/>
      <c r="O81" s="43"/>
      <c r="P81" s="43"/>
      <c r="Q81" s="310" t="s">
        <v>28</v>
      </c>
      <c r="R81" s="311"/>
      <c r="S81" s="311"/>
      <c r="T81" s="117" t="str">
        <f>IFERROR(G82+I82+K82+E80+G80+I80+E82,"?")</f>
        <v>?</v>
      </c>
      <c r="U81" s="13"/>
      <c r="V81" s="1"/>
    </row>
    <row r="82" spans="1:22" ht="18.75" customHeight="1" x14ac:dyDescent="0.25">
      <c r="A82" s="13"/>
      <c r="B82" s="307"/>
      <c r="C82" s="291"/>
      <c r="D82" s="247" t="str">
        <f>START!$C$27</f>
        <v>Leg Extensions</v>
      </c>
      <c r="E82" s="247">
        <v>12</v>
      </c>
      <c r="F82" s="44"/>
      <c r="G82" s="247">
        <v>12</v>
      </c>
      <c r="H82" s="44"/>
      <c r="I82" s="247">
        <v>12</v>
      </c>
      <c r="J82" s="44"/>
      <c r="K82" s="148" t="s">
        <v>21</v>
      </c>
      <c r="L82" s="44"/>
      <c r="M82" s="43"/>
      <c r="N82" s="43"/>
      <c r="O82" s="43"/>
      <c r="P82" s="43"/>
      <c r="Q82" s="310" t="s">
        <v>29</v>
      </c>
      <c r="R82" s="311"/>
      <c r="S82" s="311"/>
      <c r="T82" s="117" t="str">
        <f>IFERROR(E83+G83+I83+K83+E81+G81+I81+K81,"?")</f>
        <v>?</v>
      </c>
      <c r="U82" s="13"/>
      <c r="V82" s="1"/>
    </row>
    <row r="83" spans="1:22" ht="18.75" customHeight="1" x14ac:dyDescent="0.25">
      <c r="A83" s="13"/>
      <c r="B83" s="307"/>
      <c r="C83" s="291"/>
      <c r="D83" s="247" t="str">
        <f>START!$C$28</f>
        <v>Lying Leg Curls</v>
      </c>
      <c r="E83" s="247">
        <v>12</v>
      </c>
      <c r="F83" s="44"/>
      <c r="G83" s="247">
        <v>12</v>
      </c>
      <c r="H83" s="44"/>
      <c r="I83" s="247">
        <v>12</v>
      </c>
      <c r="J83" s="45"/>
      <c r="K83" s="148" t="s">
        <v>21</v>
      </c>
      <c r="L83" s="45"/>
      <c r="M83" s="43"/>
      <c r="N83" s="43"/>
      <c r="O83" s="43"/>
      <c r="P83" s="43"/>
      <c r="Q83" s="310" t="s">
        <v>30</v>
      </c>
      <c r="R83" s="311"/>
      <c r="S83" s="311"/>
      <c r="T83" s="117" t="str">
        <f>IFERROR(E84+G84+I84+K84,"?")</f>
        <v>?</v>
      </c>
      <c r="U83" s="13"/>
      <c r="V83" s="1"/>
    </row>
    <row r="84" spans="1:22" ht="18.75" customHeight="1" thickBot="1" x14ac:dyDescent="0.3">
      <c r="A84" s="13"/>
      <c r="B84" s="307"/>
      <c r="C84" s="292"/>
      <c r="D84" s="249" t="str">
        <f>START!$C$30</f>
        <v>Standing Calve Raises</v>
      </c>
      <c r="E84" s="249">
        <v>12</v>
      </c>
      <c r="F84" s="55"/>
      <c r="G84" s="249">
        <v>12</v>
      </c>
      <c r="H84" s="55"/>
      <c r="I84" s="249">
        <v>12</v>
      </c>
      <c r="J84" s="55"/>
      <c r="K84" s="149" t="s">
        <v>21</v>
      </c>
      <c r="L84" s="55"/>
      <c r="M84" s="53"/>
      <c r="N84" s="53"/>
      <c r="O84" s="53"/>
      <c r="P84" s="53"/>
      <c r="Q84" s="248"/>
      <c r="R84" s="249"/>
      <c r="S84" s="249"/>
      <c r="T84" s="118"/>
      <c r="U84" s="13"/>
      <c r="V84" s="1"/>
    </row>
    <row r="85" spans="1:22" ht="18.75" customHeight="1" x14ac:dyDescent="0.25">
      <c r="A85" s="13"/>
      <c r="B85" s="307"/>
      <c r="C85" s="338" t="s">
        <v>31</v>
      </c>
      <c r="D85" s="339"/>
      <c r="E85" s="339"/>
      <c r="F85" s="339"/>
      <c r="G85" s="339"/>
      <c r="H85" s="339"/>
      <c r="I85" s="339"/>
      <c r="J85" s="339"/>
      <c r="K85" s="339"/>
      <c r="L85" s="339"/>
      <c r="M85" s="339"/>
      <c r="N85" s="339"/>
      <c r="O85" s="339"/>
      <c r="P85" s="339"/>
      <c r="Q85" s="339"/>
      <c r="R85" s="339"/>
      <c r="S85" s="339"/>
      <c r="T85" s="340"/>
      <c r="U85" s="13"/>
      <c r="V85" s="1"/>
    </row>
    <row r="86" spans="1:22" ht="18.75" customHeight="1" thickBot="1" x14ac:dyDescent="0.3">
      <c r="A86" s="13"/>
      <c r="B86" s="308"/>
      <c r="C86" s="341"/>
      <c r="D86" s="342"/>
      <c r="E86" s="342"/>
      <c r="F86" s="342"/>
      <c r="G86" s="342"/>
      <c r="H86" s="342"/>
      <c r="I86" s="342"/>
      <c r="J86" s="342"/>
      <c r="K86" s="342"/>
      <c r="L86" s="342"/>
      <c r="M86" s="342"/>
      <c r="N86" s="342"/>
      <c r="O86" s="342"/>
      <c r="P86" s="342"/>
      <c r="Q86" s="342"/>
      <c r="R86" s="342"/>
      <c r="S86" s="342"/>
      <c r="T86" s="343"/>
      <c r="U86" s="13"/>
      <c r="V86" s="1"/>
    </row>
    <row r="87" spans="1:22" ht="18.75" customHeight="1" thickBot="1" x14ac:dyDescent="0.35">
      <c r="A87" s="13"/>
      <c r="B87" s="57" t="s">
        <v>114</v>
      </c>
      <c r="C87" s="246" t="s">
        <v>15</v>
      </c>
      <c r="D87" s="246" t="s">
        <v>16</v>
      </c>
      <c r="E87" s="309" t="s">
        <v>0</v>
      </c>
      <c r="F87" s="309"/>
      <c r="G87" s="309" t="s">
        <v>1</v>
      </c>
      <c r="H87" s="309"/>
      <c r="I87" s="309" t="s">
        <v>2</v>
      </c>
      <c r="J87" s="309"/>
      <c r="K87" s="309" t="s">
        <v>3</v>
      </c>
      <c r="L87" s="309"/>
      <c r="M87" s="309" t="s">
        <v>4</v>
      </c>
      <c r="N87" s="309"/>
      <c r="O87" s="309" t="s">
        <v>5</v>
      </c>
      <c r="P87" s="309"/>
      <c r="Q87" s="309"/>
      <c r="R87" s="309"/>
      <c r="S87" s="309"/>
      <c r="T87" s="335"/>
      <c r="U87" s="13"/>
      <c r="V87" s="1"/>
    </row>
    <row r="88" spans="1:22" ht="18.75" customHeight="1" x14ac:dyDescent="0.25">
      <c r="A88" s="13"/>
      <c r="B88" s="306" t="s">
        <v>117</v>
      </c>
      <c r="C88" s="347" t="s">
        <v>92</v>
      </c>
      <c r="D88" s="253" t="str">
        <f>D16</f>
        <v>Bench Press</v>
      </c>
      <c r="E88" s="253">
        <f>$G$9</f>
        <v>4</v>
      </c>
      <c r="F88" s="253">
        <f>MROUND($C$4*$H$9,$C$9)</f>
        <v>90</v>
      </c>
      <c r="G88" s="253">
        <f>$I$9</f>
        <v>4</v>
      </c>
      <c r="H88" s="253">
        <f>MROUND($C$4*$J$9,$C$9)</f>
        <v>90</v>
      </c>
      <c r="I88" s="253">
        <f>$K$9</f>
        <v>4</v>
      </c>
      <c r="J88" s="253">
        <f>MROUND($C$4*$L$9,$C$9)</f>
        <v>90</v>
      </c>
      <c r="K88" s="253">
        <f>$M$9</f>
        <v>4</v>
      </c>
      <c r="L88" s="253">
        <f>MROUND($C$4*$N$9,$C$9)</f>
        <v>90</v>
      </c>
      <c r="M88" s="253">
        <f>$O$9</f>
        <v>4</v>
      </c>
      <c r="N88" s="253">
        <f>MROUND($C$4*$P$9,$C$9)</f>
        <v>90</v>
      </c>
      <c r="O88" s="48"/>
      <c r="P88" s="48"/>
      <c r="Q88" s="120"/>
      <c r="R88" s="121"/>
      <c r="S88" s="121"/>
      <c r="T88" s="122"/>
      <c r="U88" s="13"/>
      <c r="V88" s="1"/>
    </row>
    <row r="89" spans="1:22" ht="18.75" customHeight="1" x14ac:dyDescent="0.25">
      <c r="A89" s="13"/>
      <c r="B89" s="307"/>
      <c r="C89" s="348"/>
      <c r="D89" s="245" t="str">
        <f>D17</f>
        <v>Seated OHP</v>
      </c>
      <c r="E89" s="245">
        <f>$G$10</f>
        <v>10</v>
      </c>
      <c r="F89" s="245">
        <f>MROUND($C$7*$H$10,$C$9)</f>
        <v>40</v>
      </c>
      <c r="G89" s="245">
        <f>$I$10</f>
        <v>10</v>
      </c>
      <c r="H89" s="245">
        <f>MROUND($C$7*$J$10,$C$9)</f>
        <v>40</v>
      </c>
      <c r="I89" s="245">
        <f>$K$10</f>
        <v>10</v>
      </c>
      <c r="J89" s="245">
        <f>MROUND($C$7*$L$10,$C$9)</f>
        <v>40</v>
      </c>
      <c r="K89" s="43"/>
      <c r="L89" s="43"/>
      <c r="M89" s="43"/>
      <c r="N89" s="43"/>
      <c r="O89" s="43"/>
      <c r="P89" s="43"/>
      <c r="Q89" s="123"/>
      <c r="R89" s="124"/>
      <c r="S89" s="124"/>
      <c r="T89" s="125"/>
      <c r="U89" s="13"/>
      <c r="V89" s="1"/>
    </row>
    <row r="90" spans="1:22" ht="18.75" customHeight="1" x14ac:dyDescent="0.25">
      <c r="A90" s="13"/>
      <c r="B90" s="307"/>
      <c r="C90" s="348"/>
      <c r="D90" s="245" t="str">
        <f>D54</f>
        <v>Dumbbell Bench Press</v>
      </c>
      <c r="E90" s="245">
        <v>8</v>
      </c>
      <c r="F90" s="44"/>
      <c r="G90" s="245">
        <v>8</v>
      </c>
      <c r="H90" s="44"/>
      <c r="I90" s="245">
        <v>8</v>
      </c>
      <c r="J90" s="44"/>
      <c r="K90" s="245">
        <v>8</v>
      </c>
      <c r="L90" s="44"/>
      <c r="M90" s="43"/>
      <c r="N90" s="43"/>
      <c r="O90" s="43"/>
      <c r="P90" s="43"/>
      <c r="Q90" s="295"/>
      <c r="R90" s="296"/>
      <c r="S90" s="296"/>
      <c r="T90" s="398"/>
      <c r="U90" s="13"/>
      <c r="V90" s="1"/>
    </row>
    <row r="91" spans="1:22" ht="18.75" customHeight="1" x14ac:dyDescent="0.25">
      <c r="A91" s="13"/>
      <c r="B91" s="307"/>
      <c r="C91" s="348"/>
      <c r="D91" s="245" t="str">
        <f>D55</f>
        <v>Lateral Cable Raise</v>
      </c>
      <c r="E91" s="245">
        <v>10</v>
      </c>
      <c r="F91" s="44"/>
      <c r="G91" s="245">
        <v>10</v>
      </c>
      <c r="H91" s="44"/>
      <c r="I91" s="148" t="s">
        <v>19</v>
      </c>
      <c r="J91" s="44"/>
      <c r="K91" s="43"/>
      <c r="L91" s="43"/>
      <c r="M91" s="43"/>
      <c r="N91" s="43"/>
      <c r="O91" s="43"/>
      <c r="P91" s="43"/>
      <c r="Q91" s="295" t="s">
        <v>18</v>
      </c>
      <c r="R91" s="296"/>
      <c r="S91" s="296"/>
      <c r="T91" s="256">
        <f>IFERROR(E88+G88+I88+E90+G90+I90+K90,"?")</f>
        <v>44</v>
      </c>
      <c r="U91" s="13"/>
      <c r="V91" s="1"/>
    </row>
    <row r="92" spans="1:22" ht="18.75" customHeight="1" x14ac:dyDescent="0.25">
      <c r="A92" s="13"/>
      <c r="B92" s="307"/>
      <c r="C92" s="348"/>
      <c r="D92" s="245" t="str">
        <f>D56</f>
        <v>Cable Rear Lateral Raise</v>
      </c>
      <c r="E92" s="245">
        <v>12</v>
      </c>
      <c r="F92" s="45"/>
      <c r="G92" s="245">
        <v>12</v>
      </c>
      <c r="H92" s="45"/>
      <c r="I92" s="148" t="s">
        <v>21</v>
      </c>
      <c r="J92" s="45"/>
      <c r="K92" s="43"/>
      <c r="L92" s="43"/>
      <c r="M92" s="43"/>
      <c r="N92" s="43"/>
      <c r="O92" s="43"/>
      <c r="P92" s="43"/>
      <c r="Q92" s="295" t="s">
        <v>20</v>
      </c>
      <c r="R92" s="296"/>
      <c r="S92" s="296"/>
      <c r="T92" s="256" t="str">
        <f>IFERROR(E89+G89+I89+E91+G91+I91+E92+G92+I92,"?")</f>
        <v>?</v>
      </c>
      <c r="U92" s="13"/>
      <c r="V92" s="1"/>
    </row>
    <row r="93" spans="1:22" ht="18.75" customHeight="1" thickBot="1" x14ac:dyDescent="0.3">
      <c r="A93" s="13"/>
      <c r="B93" s="307"/>
      <c r="C93" s="349"/>
      <c r="D93" s="252" t="str">
        <f t="shared" ref="D93" si="2">D57</f>
        <v>Cable Tricep Extensions</v>
      </c>
      <c r="E93" s="252">
        <v>12</v>
      </c>
      <c r="F93" s="55"/>
      <c r="G93" s="252">
        <v>12</v>
      </c>
      <c r="H93" s="55"/>
      <c r="I93" s="252">
        <v>12</v>
      </c>
      <c r="J93" s="55"/>
      <c r="K93" s="149" t="s">
        <v>21</v>
      </c>
      <c r="L93" s="55"/>
      <c r="M93" s="53"/>
      <c r="N93" s="53"/>
      <c r="O93" s="53"/>
      <c r="P93" s="53"/>
      <c r="Q93" s="354" t="s">
        <v>22</v>
      </c>
      <c r="R93" s="355"/>
      <c r="S93" s="355"/>
      <c r="T93" s="115" t="str">
        <f>IFERROR(E93+G93+I93+K93,"?")</f>
        <v>?</v>
      </c>
      <c r="U93" s="13"/>
      <c r="V93" s="1"/>
    </row>
    <row r="94" spans="1:22" ht="18.75" customHeight="1" x14ac:dyDescent="0.25">
      <c r="A94" s="13"/>
      <c r="B94" s="307"/>
      <c r="C94" s="297" t="s">
        <v>190</v>
      </c>
      <c r="D94" s="98" t="s">
        <v>23</v>
      </c>
      <c r="E94" s="137">
        <v>10</v>
      </c>
      <c r="F94" s="47"/>
      <c r="G94" s="137">
        <v>10</v>
      </c>
      <c r="H94" s="47"/>
      <c r="I94" s="137">
        <v>10</v>
      </c>
      <c r="J94" s="47"/>
      <c r="K94" s="48"/>
      <c r="L94" s="48"/>
      <c r="M94" s="48"/>
      <c r="N94" s="48"/>
      <c r="O94" s="48"/>
      <c r="P94" s="48"/>
      <c r="Q94" s="136"/>
      <c r="R94" s="137"/>
      <c r="S94" s="137"/>
      <c r="T94" s="49"/>
      <c r="U94" s="13"/>
      <c r="V94" s="1"/>
    </row>
    <row r="95" spans="1:22" ht="18.75" customHeight="1" x14ac:dyDescent="0.25">
      <c r="A95" s="13"/>
      <c r="B95" s="307"/>
      <c r="C95" s="298"/>
      <c r="D95" s="250" t="str">
        <f>START!$C$19</f>
        <v>Lat Pulldowns</v>
      </c>
      <c r="E95" s="250">
        <v>12</v>
      </c>
      <c r="F95" s="50"/>
      <c r="G95" s="250">
        <v>12</v>
      </c>
      <c r="H95" s="50"/>
      <c r="I95" s="250">
        <v>12</v>
      </c>
      <c r="J95" s="50"/>
      <c r="K95" s="148" t="s">
        <v>21</v>
      </c>
      <c r="L95" s="50"/>
      <c r="M95" s="43"/>
      <c r="N95" s="43"/>
      <c r="O95" s="43"/>
      <c r="P95" s="43"/>
      <c r="Q95" s="314" t="s">
        <v>24</v>
      </c>
      <c r="R95" s="315"/>
      <c r="S95" s="315"/>
      <c r="T95" s="51" t="str">
        <f>IFERROR(G95+I95+K95+E95+E96+G96+I96+K96,"?")</f>
        <v>?</v>
      </c>
      <c r="U95" s="13"/>
      <c r="V95" s="1"/>
    </row>
    <row r="96" spans="1:22" ht="18.75" customHeight="1" x14ac:dyDescent="0.25">
      <c r="A96" s="13"/>
      <c r="B96" s="307"/>
      <c r="C96" s="298"/>
      <c r="D96" s="250" t="str">
        <f>START!$C$21</f>
        <v>Machine Rows</v>
      </c>
      <c r="E96" s="250">
        <v>12</v>
      </c>
      <c r="F96" s="50"/>
      <c r="G96" s="250">
        <v>12</v>
      </c>
      <c r="H96" s="50"/>
      <c r="I96" s="250">
        <v>12</v>
      </c>
      <c r="J96" s="50"/>
      <c r="K96" s="148" t="s">
        <v>21</v>
      </c>
      <c r="L96" s="50"/>
      <c r="M96" s="43"/>
      <c r="N96" s="43"/>
      <c r="O96" s="43"/>
      <c r="P96" s="43"/>
      <c r="Q96" s="314" t="s">
        <v>25</v>
      </c>
      <c r="R96" s="315"/>
      <c r="S96" s="315"/>
      <c r="T96" s="51">
        <f>IFERROR(G94+I94+K94+E94,"?")</f>
        <v>30</v>
      </c>
      <c r="U96" s="13"/>
      <c r="V96" s="1"/>
    </row>
    <row r="97" spans="1:22" ht="18.75" customHeight="1" x14ac:dyDescent="0.25">
      <c r="A97" s="13"/>
      <c r="B97" s="307"/>
      <c r="C97" s="298"/>
      <c r="D97" s="250" t="str">
        <f>START!$C$25</f>
        <v>Dumbbell Shrugs</v>
      </c>
      <c r="E97" s="250">
        <v>12</v>
      </c>
      <c r="F97" s="50"/>
      <c r="G97" s="250">
        <v>12</v>
      </c>
      <c r="H97" s="50"/>
      <c r="I97" s="250">
        <v>12</v>
      </c>
      <c r="J97" s="50"/>
      <c r="K97" s="148" t="s">
        <v>21</v>
      </c>
      <c r="L97" s="50"/>
      <c r="M97" s="43"/>
      <c r="N97" s="43"/>
      <c r="O97" s="43"/>
      <c r="P97" s="43"/>
      <c r="Q97" s="314" t="s">
        <v>26</v>
      </c>
      <c r="R97" s="315"/>
      <c r="S97" s="315"/>
      <c r="T97" s="51" t="str">
        <f>IFERROR(E97+G97+I97+K97,"?")</f>
        <v>?</v>
      </c>
      <c r="U97" s="13"/>
      <c r="V97" s="1"/>
    </row>
    <row r="98" spans="1:22" ht="18.75" customHeight="1" thickBot="1" x14ac:dyDescent="0.3">
      <c r="A98" s="13"/>
      <c r="B98" s="307"/>
      <c r="C98" s="299"/>
      <c r="D98" s="243" t="str">
        <f>START!$C$23</f>
        <v>Dumbbell Curls</v>
      </c>
      <c r="E98" s="243">
        <v>12</v>
      </c>
      <c r="F98" s="52"/>
      <c r="G98" s="243">
        <v>12</v>
      </c>
      <c r="H98" s="52"/>
      <c r="I98" s="243">
        <v>12</v>
      </c>
      <c r="J98" s="52"/>
      <c r="K98" s="149" t="s">
        <v>21</v>
      </c>
      <c r="L98" s="52"/>
      <c r="M98" s="53"/>
      <c r="N98" s="53"/>
      <c r="O98" s="53"/>
      <c r="P98" s="53"/>
      <c r="Q98" s="293" t="s">
        <v>27</v>
      </c>
      <c r="R98" s="294"/>
      <c r="S98" s="294"/>
      <c r="T98" s="54" t="str">
        <f>IFERROR(E98+G98+I98+K98,"?")</f>
        <v>?</v>
      </c>
      <c r="U98" s="13"/>
      <c r="V98" s="1"/>
    </row>
    <row r="99" spans="1:22" ht="18.75" customHeight="1" x14ac:dyDescent="0.25">
      <c r="A99" s="13"/>
      <c r="B99" s="307"/>
      <c r="C99" s="290" t="s">
        <v>93</v>
      </c>
      <c r="D99" s="251" t="str">
        <f>D27</f>
        <v>Squat</v>
      </c>
      <c r="E99" s="251">
        <f>$G$9</f>
        <v>4</v>
      </c>
      <c r="F99" s="251">
        <f>MROUND($C$5*$H$9,$C$9)</f>
        <v>115</v>
      </c>
      <c r="G99" s="251">
        <f>$I$9</f>
        <v>4</v>
      </c>
      <c r="H99" s="251">
        <f>MROUND($C$5*$J$9,$C$9)</f>
        <v>115</v>
      </c>
      <c r="I99" s="251">
        <f>$K$9</f>
        <v>4</v>
      </c>
      <c r="J99" s="251">
        <f>MROUND($C$5*$L$9,$C$9)</f>
        <v>115</v>
      </c>
      <c r="K99" s="251">
        <f>$M$9</f>
        <v>4</v>
      </c>
      <c r="L99" s="251">
        <f>MROUND($C$5*$N$9,$C$9)</f>
        <v>115</v>
      </c>
      <c r="M99" s="251">
        <f>$O$9</f>
        <v>4</v>
      </c>
      <c r="N99" s="251">
        <f>MROUND($C$5*$P$9,$C$9)</f>
        <v>115</v>
      </c>
      <c r="O99" s="48"/>
      <c r="P99" s="48"/>
      <c r="Q99" s="130"/>
      <c r="R99" s="131"/>
      <c r="S99" s="131"/>
      <c r="T99" s="132"/>
      <c r="U99" s="13"/>
      <c r="V99" s="1"/>
    </row>
    <row r="100" spans="1:22" ht="18.75" customHeight="1" x14ac:dyDescent="0.25">
      <c r="A100" s="13"/>
      <c r="B100" s="307"/>
      <c r="C100" s="291"/>
      <c r="D100" s="247" t="str">
        <f>START!$C$26</f>
        <v>Leg Press</v>
      </c>
      <c r="E100" s="247">
        <v>10</v>
      </c>
      <c r="F100" s="44"/>
      <c r="G100" s="247">
        <v>10</v>
      </c>
      <c r="H100" s="44"/>
      <c r="I100" s="148" t="s">
        <v>19</v>
      </c>
      <c r="J100" s="44"/>
      <c r="K100" s="43"/>
      <c r="L100" s="43"/>
      <c r="M100" s="43"/>
      <c r="N100" s="43"/>
      <c r="O100" s="43"/>
      <c r="P100" s="43"/>
      <c r="Q100" s="179"/>
      <c r="R100" s="180"/>
      <c r="S100" s="180"/>
      <c r="T100" s="181"/>
      <c r="U100" s="13"/>
      <c r="V100" s="1"/>
    </row>
    <row r="101" spans="1:22" ht="18.75" customHeight="1" x14ac:dyDescent="0.25">
      <c r="A101" s="13"/>
      <c r="B101" s="307"/>
      <c r="C101" s="291"/>
      <c r="D101" s="247" t="str">
        <f>START!$C$28</f>
        <v>Lying Leg Curls</v>
      </c>
      <c r="E101" s="247">
        <v>12</v>
      </c>
      <c r="F101" s="44"/>
      <c r="G101" s="247">
        <v>12</v>
      </c>
      <c r="H101" s="44"/>
      <c r="I101" s="247">
        <v>12</v>
      </c>
      <c r="J101" s="44"/>
      <c r="K101" s="148" t="s">
        <v>21</v>
      </c>
      <c r="L101" s="44"/>
      <c r="M101" s="43"/>
      <c r="N101" s="43"/>
      <c r="O101" s="43"/>
      <c r="P101" s="43"/>
      <c r="Q101" s="310" t="s">
        <v>28</v>
      </c>
      <c r="R101" s="311"/>
      <c r="S101" s="311"/>
      <c r="T101" s="117" t="str">
        <f>IFERROR(E99+G99+I99+E100+G100+I100,"?")</f>
        <v>?</v>
      </c>
      <c r="U101" s="13"/>
      <c r="V101" s="1"/>
    </row>
    <row r="102" spans="1:22" ht="18.75" customHeight="1" x14ac:dyDescent="0.25">
      <c r="A102" s="13"/>
      <c r="B102" s="307"/>
      <c r="C102" s="291"/>
      <c r="D102" s="247" t="str">
        <f>START!$C$30</f>
        <v>Standing Calve Raises</v>
      </c>
      <c r="E102" s="247">
        <v>12</v>
      </c>
      <c r="F102" s="44"/>
      <c r="G102" s="247">
        <v>12</v>
      </c>
      <c r="H102" s="44"/>
      <c r="I102" s="247">
        <v>12</v>
      </c>
      <c r="J102" s="44"/>
      <c r="K102" s="148" t="s">
        <v>21</v>
      </c>
      <c r="L102" s="44"/>
      <c r="M102" s="43"/>
      <c r="N102" s="43"/>
      <c r="O102" s="43"/>
      <c r="P102" s="43"/>
      <c r="Q102" s="310" t="s">
        <v>29</v>
      </c>
      <c r="R102" s="311"/>
      <c r="S102" s="311"/>
      <c r="T102" s="117" t="str">
        <f>IFERROR(E101+G101+I101+K101,"?")</f>
        <v>?</v>
      </c>
      <c r="U102" s="13"/>
      <c r="V102" s="1"/>
    </row>
    <row r="103" spans="1:22" ht="18.75" customHeight="1" thickBot="1" x14ac:dyDescent="0.3">
      <c r="A103" s="13"/>
      <c r="B103" s="307"/>
      <c r="C103" s="292"/>
      <c r="D103" s="249"/>
      <c r="E103" s="249"/>
      <c r="F103" s="249"/>
      <c r="G103" s="249"/>
      <c r="H103" s="249"/>
      <c r="I103" s="249"/>
      <c r="J103" s="249"/>
      <c r="K103" s="249"/>
      <c r="L103" s="249"/>
      <c r="M103" s="53"/>
      <c r="N103" s="53"/>
      <c r="O103" s="53"/>
      <c r="P103" s="53"/>
      <c r="Q103" s="312" t="s">
        <v>30</v>
      </c>
      <c r="R103" s="313"/>
      <c r="S103" s="313"/>
      <c r="T103" s="118" t="str">
        <f>IFERROR(E102+G102+I102+K102,"?")</f>
        <v>?</v>
      </c>
      <c r="U103" s="13"/>
      <c r="V103" s="1"/>
    </row>
    <row r="104" spans="1:22" ht="18.75" customHeight="1" x14ac:dyDescent="0.25">
      <c r="A104" s="13"/>
      <c r="B104" s="307"/>
      <c r="C104" s="345" t="s">
        <v>31</v>
      </c>
      <c r="D104" s="345"/>
      <c r="E104" s="345"/>
      <c r="F104" s="345"/>
      <c r="G104" s="345"/>
      <c r="H104" s="345"/>
      <c r="I104" s="345"/>
      <c r="J104" s="345"/>
      <c r="K104" s="345"/>
      <c r="L104" s="345"/>
      <c r="M104" s="345"/>
      <c r="N104" s="345"/>
      <c r="O104" s="345"/>
      <c r="P104" s="345"/>
      <c r="Q104" s="345"/>
      <c r="R104" s="345"/>
      <c r="S104" s="345"/>
      <c r="T104" s="346"/>
      <c r="U104" s="13"/>
      <c r="V104" s="1"/>
    </row>
    <row r="105" spans="1:22" ht="18.75" customHeight="1" thickBot="1" x14ac:dyDescent="0.3">
      <c r="A105" s="13"/>
      <c r="B105" s="307"/>
      <c r="C105" s="345"/>
      <c r="D105" s="345"/>
      <c r="E105" s="345"/>
      <c r="F105" s="345"/>
      <c r="G105" s="345"/>
      <c r="H105" s="345"/>
      <c r="I105" s="345"/>
      <c r="J105" s="345"/>
      <c r="K105" s="345"/>
      <c r="L105" s="345"/>
      <c r="M105" s="345"/>
      <c r="N105" s="345"/>
      <c r="O105" s="345"/>
      <c r="P105" s="345"/>
      <c r="Q105" s="345"/>
      <c r="R105" s="345"/>
      <c r="S105" s="345"/>
      <c r="T105" s="346"/>
      <c r="U105" s="13"/>
      <c r="V105" s="1"/>
    </row>
    <row r="106" spans="1:22" ht="18.75" customHeight="1" x14ac:dyDescent="0.25">
      <c r="A106" s="13"/>
      <c r="B106" s="307"/>
      <c r="C106" s="347" t="s">
        <v>32</v>
      </c>
      <c r="D106" s="253" t="str">
        <f>D17</f>
        <v>Seated OHP</v>
      </c>
      <c r="E106" s="253">
        <f>$G$9</f>
        <v>4</v>
      </c>
      <c r="F106" s="253">
        <f>MROUND($C$7*$H$9,$C$9)</f>
        <v>55</v>
      </c>
      <c r="G106" s="253">
        <f>$I$9</f>
        <v>4</v>
      </c>
      <c r="H106" s="253">
        <f>MROUND($C$7*$J$9,$C$9)</f>
        <v>55</v>
      </c>
      <c r="I106" s="253">
        <f>$K$9</f>
        <v>4</v>
      </c>
      <c r="J106" s="253">
        <f>MROUND($C$7*$L$9,$C$9)</f>
        <v>55</v>
      </c>
      <c r="K106" s="253">
        <f>$M$9</f>
        <v>4</v>
      </c>
      <c r="L106" s="253">
        <f>MROUND($C$7*$N$9,$C$9)</f>
        <v>55</v>
      </c>
      <c r="M106" s="253">
        <f>$O$9</f>
        <v>4</v>
      </c>
      <c r="N106" s="253">
        <f>MROUND($C$7*$P$9,$C$9)</f>
        <v>55</v>
      </c>
      <c r="O106" s="48"/>
      <c r="P106" s="48"/>
      <c r="Q106" s="120"/>
      <c r="R106" s="121"/>
      <c r="S106" s="121"/>
      <c r="T106" s="122"/>
      <c r="U106" s="13"/>
      <c r="V106" s="1"/>
    </row>
    <row r="107" spans="1:22" ht="18.75" customHeight="1" x14ac:dyDescent="0.25">
      <c r="A107" s="13"/>
      <c r="B107" s="307"/>
      <c r="C107" s="363"/>
      <c r="D107" s="245" t="str">
        <f>START!$C$11</f>
        <v>Incline Bench Press</v>
      </c>
      <c r="E107" s="245">
        <f>$G$4</f>
        <v>10</v>
      </c>
      <c r="F107" s="245">
        <f>IF(D35="Bench Press",MROUND($C$4*$H$8,$C$9),MROUND($C$4*$H$8*85%,$C$9))</f>
        <v>55</v>
      </c>
      <c r="G107" s="245">
        <f>$I$4</f>
        <v>10</v>
      </c>
      <c r="H107" s="245">
        <f>IF(D35="Bench Press",MROUND($C$4*$J$8,$C$9),MROUND($C$4*$J$8*85%,$C$9))</f>
        <v>55</v>
      </c>
      <c r="I107" s="245">
        <f>$K$4</f>
        <v>10</v>
      </c>
      <c r="J107" s="245">
        <f>IF(D35="Bench Press",MROUND($C$4*$L$8,$C$9),MROUND($C$4*$L$8*85%,$C$9))</f>
        <v>55</v>
      </c>
      <c r="K107" s="43"/>
      <c r="L107" s="43"/>
      <c r="M107" s="43"/>
      <c r="N107" s="43"/>
      <c r="O107" s="43"/>
      <c r="P107" s="43"/>
      <c r="Q107" s="123"/>
      <c r="R107" s="124"/>
      <c r="S107" s="124"/>
      <c r="T107" s="125"/>
      <c r="U107" s="13"/>
      <c r="V107" s="1"/>
    </row>
    <row r="108" spans="1:22" ht="18.75" customHeight="1" x14ac:dyDescent="0.25">
      <c r="A108" s="13"/>
      <c r="B108" s="307"/>
      <c r="C108" s="363"/>
      <c r="D108" s="245" t="str">
        <f>START!$C$15</f>
        <v>Lateral Dumbbell Raise</v>
      </c>
      <c r="E108" s="245">
        <v>10</v>
      </c>
      <c r="F108" s="44"/>
      <c r="G108" s="245">
        <v>10</v>
      </c>
      <c r="H108" s="44"/>
      <c r="I108" s="245">
        <v>10</v>
      </c>
      <c r="J108" s="44"/>
      <c r="K108" s="148" t="s">
        <v>19</v>
      </c>
      <c r="L108" s="44"/>
      <c r="M108" s="43"/>
      <c r="N108" s="43"/>
      <c r="O108" s="43"/>
      <c r="P108" s="43"/>
      <c r="Q108" s="295" t="s">
        <v>18</v>
      </c>
      <c r="R108" s="296"/>
      <c r="S108" s="296"/>
      <c r="T108" s="256" t="str">
        <f>IFERROR(E107+G107+I107+E109+G109+I109+K109,"?")</f>
        <v>?</v>
      </c>
      <c r="U108" s="13"/>
      <c r="V108" s="1"/>
    </row>
    <row r="109" spans="1:22" ht="18.75" customHeight="1" x14ac:dyDescent="0.25">
      <c r="A109" s="13"/>
      <c r="B109" s="307"/>
      <c r="C109" s="363"/>
      <c r="D109" s="245" t="str">
        <f>START!$C$12</f>
        <v>Cable Crossovers</v>
      </c>
      <c r="E109" s="245">
        <v>12</v>
      </c>
      <c r="F109" s="44"/>
      <c r="G109" s="245">
        <v>12</v>
      </c>
      <c r="H109" s="44"/>
      <c r="I109" s="245">
        <v>12</v>
      </c>
      <c r="J109" s="44"/>
      <c r="K109" s="148" t="s">
        <v>21</v>
      </c>
      <c r="L109" s="44"/>
      <c r="M109" s="43"/>
      <c r="N109" s="43"/>
      <c r="O109" s="43"/>
      <c r="P109" s="43"/>
      <c r="Q109" s="295" t="s">
        <v>20</v>
      </c>
      <c r="R109" s="296"/>
      <c r="S109" s="296"/>
      <c r="T109" s="256" t="str">
        <f>IFERROR(E106+G106+I106+E108+G108+I108+K108,"?")</f>
        <v>?</v>
      </c>
      <c r="U109" s="13"/>
      <c r="V109" s="1"/>
    </row>
    <row r="110" spans="1:22" ht="18.75" customHeight="1" thickBot="1" x14ac:dyDescent="0.3">
      <c r="A110" s="13"/>
      <c r="B110" s="307"/>
      <c r="C110" s="364"/>
      <c r="D110" s="252" t="str">
        <f>START!$C$13</f>
        <v>Dips</v>
      </c>
      <c r="E110" s="252">
        <v>12</v>
      </c>
      <c r="F110" s="52"/>
      <c r="G110" s="252">
        <v>12</v>
      </c>
      <c r="H110" s="52"/>
      <c r="I110" s="252">
        <v>12</v>
      </c>
      <c r="J110" s="52"/>
      <c r="K110" s="149" t="s">
        <v>21</v>
      </c>
      <c r="L110" s="52"/>
      <c r="M110" s="53"/>
      <c r="N110" s="53"/>
      <c r="O110" s="53"/>
      <c r="P110" s="53"/>
      <c r="Q110" s="354" t="s">
        <v>22</v>
      </c>
      <c r="R110" s="355"/>
      <c r="S110" s="355"/>
      <c r="T110" s="115" t="str">
        <f>IFERROR(E110+G110+I110+K110,"?")</f>
        <v>?</v>
      </c>
      <c r="U110" s="13"/>
      <c r="V110" s="1"/>
    </row>
    <row r="111" spans="1:22" ht="18.75" customHeight="1" x14ac:dyDescent="0.25">
      <c r="A111" s="13"/>
      <c r="B111" s="307"/>
      <c r="C111" s="297" t="s">
        <v>191</v>
      </c>
      <c r="D111" s="137" t="str">
        <f>START!$F$11</f>
        <v>Deadlift</v>
      </c>
      <c r="E111" s="137">
        <f>$G$9</f>
        <v>4</v>
      </c>
      <c r="F111" s="137">
        <f>MROUND($C$6*$H$9,$C$9)</f>
        <v>120</v>
      </c>
      <c r="G111" s="137">
        <f>$I$9</f>
        <v>4</v>
      </c>
      <c r="H111" s="137">
        <f>MROUND($C$6*$J$9,$C$9)</f>
        <v>120</v>
      </c>
      <c r="I111" s="137">
        <f>$K$9</f>
        <v>4</v>
      </c>
      <c r="J111" s="137">
        <f>MROUND($C$6*$L$9,$C$9)</f>
        <v>120</v>
      </c>
      <c r="K111" s="137">
        <f>$M$9</f>
        <v>4</v>
      </c>
      <c r="L111" s="137">
        <f>MROUND($C$6*$N$9,$C$9)</f>
        <v>120</v>
      </c>
      <c r="M111" s="137">
        <f>$O$9</f>
        <v>4</v>
      </c>
      <c r="N111" s="137">
        <f>MROUND($C$6*$P$9,$C$9)</f>
        <v>120</v>
      </c>
      <c r="O111" s="48"/>
      <c r="P111" s="48"/>
      <c r="Q111" s="182"/>
      <c r="R111" s="183"/>
      <c r="S111" s="183"/>
      <c r="T111" s="184"/>
      <c r="U111" s="13"/>
      <c r="V111" s="1"/>
    </row>
    <row r="112" spans="1:22" ht="18.75" customHeight="1" x14ac:dyDescent="0.25">
      <c r="A112" s="13"/>
      <c r="B112" s="307"/>
      <c r="C112" s="298"/>
      <c r="D112" s="250" t="str">
        <f>START!$C$24</f>
        <v>Barbell Shrugs</v>
      </c>
      <c r="E112" s="250">
        <v>8</v>
      </c>
      <c r="F112" s="44"/>
      <c r="G112" s="250">
        <v>8</v>
      </c>
      <c r="H112" s="44"/>
      <c r="I112" s="250">
        <v>8</v>
      </c>
      <c r="J112" s="44"/>
      <c r="K112" s="43"/>
      <c r="L112" s="43"/>
      <c r="M112" s="43"/>
      <c r="N112" s="43"/>
      <c r="O112" s="43"/>
      <c r="P112" s="43"/>
      <c r="Q112" s="185"/>
      <c r="R112" s="186"/>
      <c r="S112" s="186"/>
      <c r="T112" s="187"/>
      <c r="U112" s="13"/>
      <c r="V112" s="1"/>
    </row>
    <row r="113" spans="1:22" ht="18.75" customHeight="1" x14ac:dyDescent="0.25">
      <c r="A113" s="13"/>
      <c r="B113" s="307"/>
      <c r="C113" s="298"/>
      <c r="D113" s="250" t="str">
        <f>START!$C$18</f>
        <v>Pull-Ups</v>
      </c>
      <c r="E113" s="250">
        <v>10</v>
      </c>
      <c r="F113" s="44"/>
      <c r="G113" s="148" t="s">
        <v>19</v>
      </c>
      <c r="H113" s="44"/>
      <c r="I113" s="43"/>
      <c r="J113" s="43"/>
      <c r="K113" s="43"/>
      <c r="L113" s="43"/>
      <c r="M113" s="43"/>
      <c r="N113" s="43"/>
      <c r="O113" s="43"/>
      <c r="P113" s="43"/>
      <c r="Q113" s="316" t="s">
        <v>24</v>
      </c>
      <c r="R113" s="315"/>
      <c r="S113" s="315"/>
      <c r="T113" s="51" t="str">
        <f>IFERROR(+G114+E114+E113+G113,"?")</f>
        <v>?</v>
      </c>
      <c r="U113" s="13"/>
      <c r="V113" s="1"/>
    </row>
    <row r="114" spans="1:22" ht="18.75" customHeight="1" x14ac:dyDescent="0.25">
      <c r="A114" s="13"/>
      <c r="B114" s="307"/>
      <c r="C114" s="298"/>
      <c r="D114" s="250" t="str">
        <f>START!$C$20</f>
        <v>T-Bar Rows</v>
      </c>
      <c r="E114" s="250">
        <v>10</v>
      </c>
      <c r="F114" s="44"/>
      <c r="G114" s="148" t="s">
        <v>19</v>
      </c>
      <c r="H114" s="44"/>
      <c r="I114" s="43"/>
      <c r="J114" s="43"/>
      <c r="K114" s="43"/>
      <c r="L114" s="43"/>
      <c r="M114" s="43"/>
      <c r="N114" s="43"/>
      <c r="O114" s="43"/>
      <c r="P114" s="43"/>
      <c r="Q114" s="314" t="s">
        <v>26</v>
      </c>
      <c r="R114" s="315"/>
      <c r="S114" s="315"/>
      <c r="T114" s="51">
        <f>IFERROR(E112+G112+I112,"?")</f>
        <v>24</v>
      </c>
      <c r="U114" s="13"/>
      <c r="V114" s="1"/>
    </row>
    <row r="115" spans="1:22" ht="18.75" customHeight="1" thickBot="1" x14ac:dyDescent="0.3">
      <c r="A115" s="13"/>
      <c r="B115" s="307"/>
      <c r="C115" s="299"/>
      <c r="D115" s="243" t="str">
        <f>START!$C$22</f>
        <v>Preacher Curls</v>
      </c>
      <c r="E115" s="243">
        <v>12</v>
      </c>
      <c r="F115" s="52"/>
      <c r="G115" s="243">
        <v>12</v>
      </c>
      <c r="H115" s="52"/>
      <c r="I115" s="243">
        <v>12</v>
      </c>
      <c r="J115" s="52"/>
      <c r="K115" s="149" t="s">
        <v>21</v>
      </c>
      <c r="L115" s="52"/>
      <c r="M115" s="53"/>
      <c r="N115" s="53"/>
      <c r="O115" s="53"/>
      <c r="P115" s="53"/>
      <c r="Q115" s="293" t="s">
        <v>27</v>
      </c>
      <c r="R115" s="294"/>
      <c r="S115" s="294"/>
      <c r="T115" s="54" t="str">
        <f>IFERROR(E115+G115+I115+K115,"?")</f>
        <v>?</v>
      </c>
      <c r="U115" s="13"/>
      <c r="V115" s="1"/>
    </row>
    <row r="116" spans="1:22" ht="18.75" customHeight="1" x14ac:dyDescent="0.25">
      <c r="A116" s="13"/>
      <c r="B116" s="307"/>
      <c r="C116" s="290" t="s">
        <v>94</v>
      </c>
      <c r="D116" s="251" t="str">
        <f>D27</f>
        <v>Squat</v>
      </c>
      <c r="E116" s="251">
        <f>$G$10</f>
        <v>10</v>
      </c>
      <c r="F116" s="251">
        <f>MROUND($C$5*$H$10,$C$9)</f>
        <v>80</v>
      </c>
      <c r="G116" s="251">
        <f>$I$10</f>
        <v>10</v>
      </c>
      <c r="H116" s="251">
        <f>MROUND($C$5*$J$10,$C$9)</f>
        <v>80</v>
      </c>
      <c r="I116" s="251">
        <f>$K$10</f>
        <v>10</v>
      </c>
      <c r="J116" s="251">
        <f>MROUND($C$5*$L$10,$C$9)</f>
        <v>80</v>
      </c>
      <c r="K116" s="48"/>
      <c r="L116" s="48"/>
      <c r="M116" s="48"/>
      <c r="N116" s="48"/>
      <c r="O116" s="48"/>
      <c r="P116" s="48"/>
      <c r="Q116" s="336"/>
      <c r="R116" s="337"/>
      <c r="S116" s="337"/>
      <c r="T116" s="129"/>
      <c r="U116" s="13"/>
      <c r="V116" s="1"/>
    </row>
    <row r="117" spans="1:22" ht="18.75" customHeight="1" x14ac:dyDescent="0.25">
      <c r="A117" s="13"/>
      <c r="B117" s="307"/>
      <c r="C117" s="291"/>
      <c r="D117" s="247" t="str">
        <f>START!$C$29</f>
        <v>Stiff-Leg Deadlifts</v>
      </c>
      <c r="E117" s="247">
        <v>10</v>
      </c>
      <c r="F117" s="44"/>
      <c r="G117" s="247">
        <v>10</v>
      </c>
      <c r="H117" s="44"/>
      <c r="I117" s="148" t="s">
        <v>19</v>
      </c>
      <c r="J117" s="44"/>
      <c r="K117" s="43"/>
      <c r="L117" s="43"/>
      <c r="M117" s="43"/>
      <c r="N117" s="43"/>
      <c r="O117" s="43"/>
      <c r="P117" s="43"/>
      <c r="Q117" s="310" t="s">
        <v>28</v>
      </c>
      <c r="R117" s="311"/>
      <c r="S117" s="311"/>
      <c r="T117" s="117" t="str">
        <f>IFERROR(G118+I118+K118+E116+G116+I116+E118,"?")</f>
        <v>?</v>
      </c>
      <c r="U117" s="13"/>
      <c r="V117" s="1"/>
    </row>
    <row r="118" spans="1:22" ht="18.75" customHeight="1" x14ac:dyDescent="0.25">
      <c r="A118" s="13"/>
      <c r="B118" s="307"/>
      <c r="C118" s="291"/>
      <c r="D118" s="247" t="str">
        <f>START!$C$27</f>
        <v>Leg Extensions</v>
      </c>
      <c r="E118" s="247">
        <v>12</v>
      </c>
      <c r="F118" s="44"/>
      <c r="G118" s="247">
        <v>12</v>
      </c>
      <c r="H118" s="44"/>
      <c r="I118" s="247">
        <v>12</v>
      </c>
      <c r="J118" s="44"/>
      <c r="K118" s="148" t="s">
        <v>21</v>
      </c>
      <c r="L118" s="44"/>
      <c r="M118" s="43"/>
      <c r="N118" s="43"/>
      <c r="O118" s="43"/>
      <c r="P118" s="43"/>
      <c r="Q118" s="310" t="s">
        <v>29</v>
      </c>
      <c r="R118" s="311"/>
      <c r="S118" s="311"/>
      <c r="T118" s="117" t="str">
        <f>IFERROR(E119+G119+I119+K119+E117+G117+I117+K117,"?")</f>
        <v>?</v>
      </c>
      <c r="U118" s="13"/>
      <c r="V118" s="1"/>
    </row>
    <row r="119" spans="1:22" ht="18.75" customHeight="1" x14ac:dyDescent="0.25">
      <c r="A119" s="13"/>
      <c r="B119" s="307"/>
      <c r="C119" s="291"/>
      <c r="D119" s="247" t="str">
        <f>START!$C$28</f>
        <v>Lying Leg Curls</v>
      </c>
      <c r="E119" s="247">
        <v>12</v>
      </c>
      <c r="F119" s="44"/>
      <c r="G119" s="247">
        <v>12</v>
      </c>
      <c r="H119" s="44"/>
      <c r="I119" s="247">
        <v>12</v>
      </c>
      <c r="J119" s="45"/>
      <c r="K119" s="148" t="s">
        <v>21</v>
      </c>
      <c r="L119" s="45"/>
      <c r="M119" s="43"/>
      <c r="N119" s="43"/>
      <c r="O119" s="43"/>
      <c r="P119" s="43"/>
      <c r="Q119" s="310" t="s">
        <v>30</v>
      </c>
      <c r="R119" s="311"/>
      <c r="S119" s="311"/>
      <c r="T119" s="117" t="str">
        <f>IFERROR(E120+G120+I120+K120,"?")</f>
        <v>?</v>
      </c>
      <c r="U119" s="13"/>
      <c r="V119" s="1"/>
    </row>
    <row r="120" spans="1:22" ht="18.75" customHeight="1" thickBot="1" x14ac:dyDescent="0.3">
      <c r="A120" s="13"/>
      <c r="B120" s="307"/>
      <c r="C120" s="292"/>
      <c r="D120" s="249" t="str">
        <f>START!$C$30</f>
        <v>Standing Calve Raises</v>
      </c>
      <c r="E120" s="249">
        <v>12</v>
      </c>
      <c r="F120" s="55"/>
      <c r="G120" s="249">
        <v>12</v>
      </c>
      <c r="H120" s="55"/>
      <c r="I120" s="249">
        <v>12</v>
      </c>
      <c r="J120" s="55"/>
      <c r="K120" s="149" t="s">
        <v>21</v>
      </c>
      <c r="L120" s="55"/>
      <c r="M120" s="53"/>
      <c r="N120" s="53"/>
      <c r="O120" s="53"/>
      <c r="P120" s="53"/>
      <c r="Q120" s="248"/>
      <c r="R120" s="249"/>
      <c r="S120" s="249"/>
      <c r="T120" s="118"/>
      <c r="U120" s="13"/>
      <c r="V120" s="1"/>
    </row>
    <row r="121" spans="1:22" ht="18.75" customHeight="1" x14ac:dyDescent="0.25">
      <c r="A121" s="13"/>
      <c r="B121" s="307"/>
      <c r="C121" s="344" t="s">
        <v>31</v>
      </c>
      <c r="D121" s="345"/>
      <c r="E121" s="345"/>
      <c r="F121" s="345"/>
      <c r="G121" s="345"/>
      <c r="H121" s="345"/>
      <c r="I121" s="345"/>
      <c r="J121" s="345"/>
      <c r="K121" s="345"/>
      <c r="L121" s="345"/>
      <c r="M121" s="345"/>
      <c r="N121" s="345"/>
      <c r="O121" s="345"/>
      <c r="P121" s="345"/>
      <c r="Q121" s="345"/>
      <c r="R121" s="345"/>
      <c r="S121" s="345"/>
      <c r="T121" s="346"/>
      <c r="U121" s="13"/>
      <c r="V121" s="1"/>
    </row>
    <row r="122" spans="1:22" ht="18.75" customHeight="1" thickBot="1" x14ac:dyDescent="0.3">
      <c r="A122" s="13"/>
      <c r="B122" s="308"/>
      <c r="C122" s="341"/>
      <c r="D122" s="342"/>
      <c r="E122" s="342"/>
      <c r="F122" s="342"/>
      <c r="G122" s="342"/>
      <c r="H122" s="342"/>
      <c r="I122" s="342"/>
      <c r="J122" s="342"/>
      <c r="K122" s="342"/>
      <c r="L122" s="342"/>
      <c r="M122" s="342"/>
      <c r="N122" s="342"/>
      <c r="O122" s="342"/>
      <c r="P122" s="342"/>
      <c r="Q122" s="342"/>
      <c r="R122" s="342"/>
      <c r="S122" s="342"/>
      <c r="T122" s="343"/>
      <c r="U122" s="13"/>
      <c r="V122" s="1"/>
    </row>
    <row r="123" spans="1:22" ht="18.75" customHeight="1" thickBot="1" x14ac:dyDescent="0.35">
      <c r="A123" s="13"/>
      <c r="B123" s="57" t="s">
        <v>114</v>
      </c>
      <c r="C123" s="246" t="s">
        <v>15</v>
      </c>
      <c r="D123" s="246" t="s">
        <v>16</v>
      </c>
      <c r="E123" s="309" t="s">
        <v>0</v>
      </c>
      <c r="F123" s="309"/>
      <c r="G123" s="309" t="s">
        <v>1</v>
      </c>
      <c r="H123" s="309"/>
      <c r="I123" s="309" t="s">
        <v>2</v>
      </c>
      <c r="J123" s="309"/>
      <c r="K123" s="309" t="s">
        <v>3</v>
      </c>
      <c r="L123" s="309"/>
      <c r="M123" s="309" t="s">
        <v>4</v>
      </c>
      <c r="N123" s="309"/>
      <c r="O123" s="309" t="s">
        <v>5</v>
      </c>
      <c r="P123" s="309"/>
      <c r="Q123" s="309"/>
      <c r="R123" s="309"/>
      <c r="S123" s="309"/>
      <c r="T123" s="335"/>
      <c r="U123" s="13"/>
      <c r="V123" s="1"/>
    </row>
    <row r="124" spans="1:22" ht="18.75" customHeight="1" x14ac:dyDescent="0.25">
      <c r="A124" s="13"/>
      <c r="B124" s="306" t="s">
        <v>118</v>
      </c>
      <c r="C124" s="347" t="s">
        <v>92</v>
      </c>
      <c r="D124" s="253" t="str">
        <f>D16</f>
        <v>Bench Press</v>
      </c>
      <c r="E124" s="151" t="str">
        <f>$G$11</f>
        <v>2+</v>
      </c>
      <c r="F124" s="253">
        <f>MROUND($C$4*$H$11,$C$9)</f>
        <v>95</v>
      </c>
      <c r="G124" s="253">
        <f>$I$11</f>
        <v>2</v>
      </c>
      <c r="H124" s="253">
        <f>MROUND($C$4*$J$11,$C$9)</f>
        <v>95</v>
      </c>
      <c r="I124" s="253">
        <f>$K$11</f>
        <v>2</v>
      </c>
      <c r="J124" s="253">
        <f>MROUND($C$4*$L$11,$C$9)</f>
        <v>90</v>
      </c>
      <c r="K124" s="253">
        <f>$M$11</f>
        <v>2</v>
      </c>
      <c r="L124" s="253">
        <f>MROUND($C$4*$N$11,$C$9)</f>
        <v>90</v>
      </c>
      <c r="M124" s="253">
        <f>$O$11</f>
        <v>2</v>
      </c>
      <c r="N124" s="253">
        <f>MROUND($C$4*$P$11,$C$9)</f>
        <v>90</v>
      </c>
      <c r="O124" s="253">
        <f>$Q$11</f>
        <v>2</v>
      </c>
      <c r="P124" s="253">
        <f>MROUND($C$4*$R$11,$C$9)</f>
        <v>90</v>
      </c>
      <c r="Q124" s="350" t="s">
        <v>11</v>
      </c>
      <c r="R124" s="351"/>
      <c r="S124" s="321" t="str">
        <f>IFERROR(F124/VLOOKUP(E124,Config!$C:$G,5,FALSE),"?")</f>
        <v>?</v>
      </c>
      <c r="T124" s="322"/>
      <c r="U124" s="13"/>
      <c r="V124" s="1"/>
    </row>
    <row r="125" spans="1:22" ht="18.75" customHeight="1" thickBot="1" x14ac:dyDescent="0.3">
      <c r="A125" s="13"/>
      <c r="B125" s="307"/>
      <c r="C125" s="348"/>
      <c r="D125" s="245" t="str">
        <f>D17</f>
        <v>Seated OHP</v>
      </c>
      <c r="E125" s="245">
        <f>$G$10</f>
        <v>10</v>
      </c>
      <c r="F125" s="245">
        <f>MROUND($C$7*$H$10,$C$9)</f>
        <v>40</v>
      </c>
      <c r="G125" s="245">
        <f>$I$10</f>
        <v>10</v>
      </c>
      <c r="H125" s="245">
        <f>MROUND($C$7*$J$10,$C$9)</f>
        <v>40</v>
      </c>
      <c r="I125" s="245">
        <f>$K$10</f>
        <v>10</v>
      </c>
      <c r="J125" s="245">
        <f>MROUND($C$7*$L$10,$C$9)</f>
        <v>40</v>
      </c>
      <c r="K125" s="43"/>
      <c r="L125" s="43"/>
      <c r="M125" s="43"/>
      <c r="N125" s="43"/>
      <c r="O125" s="43"/>
      <c r="P125" s="43"/>
      <c r="Q125" s="352"/>
      <c r="R125" s="353"/>
      <c r="S125" s="323"/>
      <c r="T125" s="324"/>
      <c r="U125" s="13"/>
      <c r="V125" s="1"/>
    </row>
    <row r="126" spans="1:22" ht="18.75" customHeight="1" x14ac:dyDescent="0.25">
      <c r="A126" s="13"/>
      <c r="B126" s="307"/>
      <c r="C126" s="348"/>
      <c r="D126" s="245" t="str">
        <f>D90</f>
        <v>Dumbbell Bench Press</v>
      </c>
      <c r="E126" s="245">
        <v>8</v>
      </c>
      <c r="F126" s="44"/>
      <c r="G126" s="245">
        <v>8</v>
      </c>
      <c r="H126" s="44"/>
      <c r="I126" s="245">
        <v>8</v>
      </c>
      <c r="J126" s="44"/>
      <c r="K126" s="245">
        <v>8</v>
      </c>
      <c r="L126" s="44"/>
      <c r="M126" s="43"/>
      <c r="N126" s="43"/>
      <c r="O126" s="43"/>
      <c r="P126" s="43"/>
      <c r="Q126" s="360"/>
      <c r="R126" s="361"/>
      <c r="S126" s="361"/>
      <c r="T126" s="362"/>
      <c r="U126" s="13"/>
      <c r="V126" s="1"/>
    </row>
    <row r="127" spans="1:22" ht="18.75" customHeight="1" x14ac:dyDescent="0.25">
      <c r="A127" s="13"/>
      <c r="B127" s="307"/>
      <c r="C127" s="348"/>
      <c r="D127" s="245" t="str">
        <f t="shared" ref="D127:D129" si="3">D91</f>
        <v>Lateral Cable Raise</v>
      </c>
      <c r="E127" s="245">
        <v>10</v>
      </c>
      <c r="F127" s="44"/>
      <c r="G127" s="245">
        <v>10</v>
      </c>
      <c r="H127" s="44"/>
      <c r="I127" s="148" t="s">
        <v>19</v>
      </c>
      <c r="J127" s="44"/>
      <c r="K127" s="43"/>
      <c r="L127" s="43"/>
      <c r="M127" s="43"/>
      <c r="N127" s="43"/>
      <c r="O127" s="43"/>
      <c r="P127" s="43"/>
      <c r="Q127" s="295" t="s">
        <v>18</v>
      </c>
      <c r="R127" s="296"/>
      <c r="S127" s="296"/>
      <c r="T127" s="256" t="str">
        <f>IFERROR(E124+G124+I124+E126+G126+I126+K126,"?")</f>
        <v>?</v>
      </c>
      <c r="U127" s="13"/>
      <c r="V127" s="1"/>
    </row>
    <row r="128" spans="1:22" ht="18.75" customHeight="1" x14ac:dyDescent="0.25">
      <c r="A128" s="13"/>
      <c r="B128" s="307"/>
      <c r="C128" s="348"/>
      <c r="D128" s="245" t="str">
        <f t="shared" si="3"/>
        <v>Cable Rear Lateral Raise</v>
      </c>
      <c r="E128" s="245">
        <v>12</v>
      </c>
      <c r="F128" s="45"/>
      <c r="G128" s="245">
        <v>12</v>
      </c>
      <c r="H128" s="45"/>
      <c r="I128" s="148" t="s">
        <v>21</v>
      </c>
      <c r="J128" s="45"/>
      <c r="K128" s="43"/>
      <c r="L128" s="43"/>
      <c r="M128" s="43"/>
      <c r="N128" s="43"/>
      <c r="O128" s="43"/>
      <c r="P128" s="43"/>
      <c r="Q128" s="295" t="s">
        <v>20</v>
      </c>
      <c r="R128" s="296"/>
      <c r="S128" s="296"/>
      <c r="T128" s="256" t="str">
        <f>IFERROR(E125+G125+I125+E127+G127+I127+E128+G128+I128,"?")</f>
        <v>?</v>
      </c>
      <c r="U128" s="13"/>
      <c r="V128" s="1"/>
    </row>
    <row r="129" spans="1:22" ht="18.75" customHeight="1" thickBot="1" x14ac:dyDescent="0.3">
      <c r="A129" s="13"/>
      <c r="B129" s="307"/>
      <c r="C129" s="349"/>
      <c r="D129" s="252" t="str">
        <f t="shared" si="3"/>
        <v>Cable Tricep Extensions</v>
      </c>
      <c r="E129" s="252">
        <v>12</v>
      </c>
      <c r="F129" s="55"/>
      <c r="G129" s="252">
        <v>12</v>
      </c>
      <c r="H129" s="55"/>
      <c r="I129" s="252">
        <v>12</v>
      </c>
      <c r="J129" s="55"/>
      <c r="K129" s="149" t="s">
        <v>21</v>
      </c>
      <c r="L129" s="55"/>
      <c r="M129" s="53"/>
      <c r="N129" s="53"/>
      <c r="O129" s="53"/>
      <c r="P129" s="53"/>
      <c r="Q129" s="354" t="s">
        <v>22</v>
      </c>
      <c r="R129" s="355"/>
      <c r="S129" s="355"/>
      <c r="T129" s="115" t="str">
        <f>IFERROR(E129+G129+I129+K129,"?")</f>
        <v>?</v>
      </c>
      <c r="U129" s="13"/>
      <c r="V129" s="1"/>
    </row>
    <row r="130" spans="1:22" ht="18.75" customHeight="1" x14ac:dyDescent="0.25">
      <c r="A130" s="13"/>
      <c r="B130" s="307"/>
      <c r="C130" s="297" t="s">
        <v>190</v>
      </c>
      <c r="D130" s="98" t="s">
        <v>23</v>
      </c>
      <c r="E130" s="137">
        <v>10</v>
      </c>
      <c r="F130" s="47"/>
      <c r="G130" s="137">
        <v>10</v>
      </c>
      <c r="H130" s="47"/>
      <c r="I130" s="137">
        <v>10</v>
      </c>
      <c r="J130" s="47"/>
      <c r="K130" s="48"/>
      <c r="L130" s="48"/>
      <c r="M130" s="48"/>
      <c r="N130" s="48"/>
      <c r="O130" s="48"/>
      <c r="P130" s="48"/>
      <c r="Q130" s="136"/>
      <c r="R130" s="137"/>
      <c r="S130" s="137"/>
      <c r="T130" s="49"/>
      <c r="U130" s="13"/>
      <c r="V130" s="1"/>
    </row>
    <row r="131" spans="1:22" ht="18.75" customHeight="1" x14ac:dyDescent="0.25">
      <c r="A131" s="13"/>
      <c r="B131" s="307"/>
      <c r="C131" s="298"/>
      <c r="D131" s="250" t="str">
        <f>START!$C$19</f>
        <v>Lat Pulldowns</v>
      </c>
      <c r="E131" s="250">
        <v>12</v>
      </c>
      <c r="F131" s="50"/>
      <c r="G131" s="250">
        <v>12</v>
      </c>
      <c r="H131" s="50"/>
      <c r="I131" s="250">
        <v>12</v>
      </c>
      <c r="J131" s="50"/>
      <c r="K131" s="148" t="s">
        <v>21</v>
      </c>
      <c r="L131" s="50"/>
      <c r="M131" s="43"/>
      <c r="N131" s="43"/>
      <c r="O131" s="43"/>
      <c r="P131" s="43"/>
      <c r="Q131" s="314" t="s">
        <v>24</v>
      </c>
      <c r="R131" s="315"/>
      <c r="S131" s="315"/>
      <c r="T131" s="51" t="str">
        <f>IFERROR(G131+I131+K131+E131+E132+G132+I132+K132,"?")</f>
        <v>?</v>
      </c>
      <c r="U131" s="13"/>
      <c r="V131" s="1"/>
    </row>
    <row r="132" spans="1:22" ht="18.75" customHeight="1" x14ac:dyDescent="0.25">
      <c r="A132" s="13"/>
      <c r="B132" s="307"/>
      <c r="C132" s="298"/>
      <c r="D132" s="250" t="str">
        <f>START!$C$21</f>
        <v>Machine Rows</v>
      </c>
      <c r="E132" s="250">
        <v>12</v>
      </c>
      <c r="F132" s="50"/>
      <c r="G132" s="250">
        <v>12</v>
      </c>
      <c r="H132" s="50"/>
      <c r="I132" s="250">
        <v>12</v>
      </c>
      <c r="J132" s="50"/>
      <c r="K132" s="148" t="s">
        <v>21</v>
      </c>
      <c r="L132" s="50"/>
      <c r="M132" s="43"/>
      <c r="N132" s="43"/>
      <c r="O132" s="43"/>
      <c r="P132" s="43"/>
      <c r="Q132" s="314" t="s">
        <v>25</v>
      </c>
      <c r="R132" s="315"/>
      <c r="S132" s="315"/>
      <c r="T132" s="51">
        <f>IFERROR(G130+I130+K130+E130,"?")</f>
        <v>30</v>
      </c>
      <c r="U132" s="13"/>
      <c r="V132" s="1"/>
    </row>
    <row r="133" spans="1:22" ht="18.75" customHeight="1" x14ac:dyDescent="0.25">
      <c r="A133" s="13"/>
      <c r="B133" s="307"/>
      <c r="C133" s="298"/>
      <c r="D133" s="250" t="str">
        <f>START!$C$25</f>
        <v>Dumbbell Shrugs</v>
      </c>
      <c r="E133" s="250">
        <v>12</v>
      </c>
      <c r="F133" s="50"/>
      <c r="G133" s="250">
        <v>12</v>
      </c>
      <c r="H133" s="50"/>
      <c r="I133" s="250">
        <v>12</v>
      </c>
      <c r="J133" s="50"/>
      <c r="K133" s="148" t="s">
        <v>21</v>
      </c>
      <c r="L133" s="50"/>
      <c r="M133" s="43"/>
      <c r="N133" s="43"/>
      <c r="O133" s="43"/>
      <c r="P133" s="43"/>
      <c r="Q133" s="314" t="s">
        <v>26</v>
      </c>
      <c r="R133" s="315"/>
      <c r="S133" s="315"/>
      <c r="T133" s="51" t="str">
        <f>IFERROR(E133+G133+I133+K133,"?")</f>
        <v>?</v>
      </c>
      <c r="U133" s="13"/>
      <c r="V133" s="1"/>
    </row>
    <row r="134" spans="1:22" ht="18.75" customHeight="1" thickBot="1" x14ac:dyDescent="0.3">
      <c r="A134" s="13"/>
      <c r="B134" s="307"/>
      <c r="C134" s="299"/>
      <c r="D134" s="243" t="str">
        <f>START!$C$23</f>
        <v>Dumbbell Curls</v>
      </c>
      <c r="E134" s="243">
        <v>12</v>
      </c>
      <c r="F134" s="52"/>
      <c r="G134" s="243">
        <v>12</v>
      </c>
      <c r="H134" s="52"/>
      <c r="I134" s="243">
        <v>12</v>
      </c>
      <c r="J134" s="52"/>
      <c r="K134" s="149" t="s">
        <v>21</v>
      </c>
      <c r="L134" s="52"/>
      <c r="M134" s="53"/>
      <c r="N134" s="53"/>
      <c r="O134" s="53"/>
      <c r="P134" s="53"/>
      <c r="Q134" s="293" t="s">
        <v>27</v>
      </c>
      <c r="R134" s="294"/>
      <c r="S134" s="294"/>
      <c r="T134" s="54" t="str">
        <f>IFERROR(E134+G134+I134+K134,"?")</f>
        <v>?</v>
      </c>
      <c r="U134" s="13"/>
      <c r="V134" s="1"/>
    </row>
    <row r="135" spans="1:22" ht="18.75" customHeight="1" x14ac:dyDescent="0.25">
      <c r="A135" s="13"/>
      <c r="B135" s="307"/>
      <c r="C135" s="290" t="s">
        <v>93</v>
      </c>
      <c r="D135" s="251" t="str">
        <f>D27</f>
        <v>Squat</v>
      </c>
      <c r="E135" s="151" t="str">
        <f>$G$11</f>
        <v>2+</v>
      </c>
      <c r="F135" s="251">
        <f>MROUND($C$5*$H$11,$C$9)</f>
        <v>120</v>
      </c>
      <c r="G135" s="251">
        <f>$I$11</f>
        <v>2</v>
      </c>
      <c r="H135" s="251">
        <f>MROUND($C$5*$J$11,$C$9)</f>
        <v>120</v>
      </c>
      <c r="I135" s="251">
        <f>$K$11</f>
        <v>2</v>
      </c>
      <c r="J135" s="251">
        <f>MROUND($C$5*$L$11,$C$9)</f>
        <v>115</v>
      </c>
      <c r="K135" s="251">
        <f>$M$11</f>
        <v>2</v>
      </c>
      <c r="L135" s="251">
        <f>MROUND($C$5*$N$11,$C$9)</f>
        <v>115</v>
      </c>
      <c r="M135" s="251">
        <f>$O$11</f>
        <v>2</v>
      </c>
      <c r="N135" s="251">
        <f>MROUND($C$5*$P$11,$C$9)</f>
        <v>115</v>
      </c>
      <c r="O135" s="251">
        <f>$Q$11</f>
        <v>2</v>
      </c>
      <c r="P135" s="251">
        <f>MROUND($C$5*$R$11,$C$9)</f>
        <v>115</v>
      </c>
      <c r="Q135" s="356" t="s">
        <v>11</v>
      </c>
      <c r="R135" s="357"/>
      <c r="S135" s="321" t="str">
        <f>IFERROR(F135/VLOOKUP(E135,Config!$C:$G,5,FALSE),"?")</f>
        <v>?</v>
      </c>
      <c r="T135" s="322"/>
      <c r="U135" s="13"/>
      <c r="V135" s="1"/>
    </row>
    <row r="136" spans="1:22" ht="18.75" customHeight="1" thickBot="1" x14ac:dyDescent="0.3">
      <c r="A136" s="13"/>
      <c r="B136" s="307"/>
      <c r="C136" s="291"/>
      <c r="D136" s="247" t="str">
        <f>START!$C$26</f>
        <v>Leg Press</v>
      </c>
      <c r="E136" s="247">
        <v>10</v>
      </c>
      <c r="F136" s="44"/>
      <c r="G136" s="247">
        <v>10</v>
      </c>
      <c r="H136" s="44"/>
      <c r="I136" s="148" t="s">
        <v>19</v>
      </c>
      <c r="J136" s="44"/>
      <c r="K136" s="43"/>
      <c r="L136" s="43"/>
      <c r="M136" s="43"/>
      <c r="N136" s="43"/>
      <c r="O136" s="43"/>
      <c r="P136" s="43"/>
      <c r="Q136" s="358"/>
      <c r="R136" s="359"/>
      <c r="S136" s="323"/>
      <c r="T136" s="324"/>
      <c r="U136" s="13"/>
      <c r="V136" s="1"/>
    </row>
    <row r="137" spans="1:22" ht="18.75" customHeight="1" x14ac:dyDescent="0.25">
      <c r="A137" s="13"/>
      <c r="B137" s="307"/>
      <c r="C137" s="291"/>
      <c r="D137" s="247" t="str">
        <f>START!$C$28</f>
        <v>Lying Leg Curls</v>
      </c>
      <c r="E137" s="247">
        <v>12</v>
      </c>
      <c r="F137" s="44"/>
      <c r="G137" s="247">
        <v>12</v>
      </c>
      <c r="H137" s="44"/>
      <c r="I137" s="247">
        <v>12</v>
      </c>
      <c r="J137" s="44"/>
      <c r="K137" s="148" t="s">
        <v>21</v>
      </c>
      <c r="L137" s="44"/>
      <c r="M137" s="43"/>
      <c r="N137" s="43"/>
      <c r="O137" s="43"/>
      <c r="P137" s="43"/>
      <c r="Q137" s="336" t="s">
        <v>28</v>
      </c>
      <c r="R137" s="337"/>
      <c r="S137" s="337"/>
      <c r="T137" s="129" t="str">
        <f>IFERROR(E135+G135+I135+E136+G136+I136,"?")</f>
        <v>?</v>
      </c>
      <c r="U137" s="13"/>
      <c r="V137" s="1"/>
    </row>
    <row r="138" spans="1:22" ht="18.75" customHeight="1" x14ac:dyDescent="0.25">
      <c r="A138" s="13"/>
      <c r="B138" s="307"/>
      <c r="C138" s="291"/>
      <c r="D138" s="247" t="str">
        <f>START!$C$30</f>
        <v>Standing Calve Raises</v>
      </c>
      <c r="E138" s="247">
        <v>12</v>
      </c>
      <c r="F138" s="44"/>
      <c r="G138" s="247">
        <v>12</v>
      </c>
      <c r="H138" s="44"/>
      <c r="I138" s="247">
        <v>12</v>
      </c>
      <c r="J138" s="44"/>
      <c r="K138" s="148" t="s">
        <v>21</v>
      </c>
      <c r="L138" s="44"/>
      <c r="M138" s="43"/>
      <c r="N138" s="43"/>
      <c r="O138" s="43"/>
      <c r="P138" s="43"/>
      <c r="Q138" s="310" t="s">
        <v>29</v>
      </c>
      <c r="R138" s="311"/>
      <c r="S138" s="311"/>
      <c r="T138" s="117" t="str">
        <f>IFERROR(E137+G137+I137+K137,"?")</f>
        <v>?</v>
      </c>
      <c r="U138" s="13"/>
      <c r="V138" s="1"/>
    </row>
    <row r="139" spans="1:22" ht="18.75" customHeight="1" thickBot="1" x14ac:dyDescent="0.3">
      <c r="A139" s="13"/>
      <c r="B139" s="307"/>
      <c r="C139" s="292"/>
      <c r="D139" s="249"/>
      <c r="E139" s="249"/>
      <c r="F139" s="249"/>
      <c r="G139" s="249"/>
      <c r="H139" s="249"/>
      <c r="I139" s="249"/>
      <c r="J139" s="249"/>
      <c r="K139" s="249"/>
      <c r="L139" s="249"/>
      <c r="M139" s="53"/>
      <c r="N139" s="53"/>
      <c r="O139" s="53"/>
      <c r="P139" s="53"/>
      <c r="Q139" s="312" t="s">
        <v>30</v>
      </c>
      <c r="R139" s="313"/>
      <c r="S139" s="313"/>
      <c r="T139" s="118" t="str">
        <f>IFERROR(E138+G138+I138+K138,"?")</f>
        <v>?</v>
      </c>
      <c r="U139" s="13"/>
      <c r="V139" s="1"/>
    </row>
    <row r="140" spans="1:22" ht="18.75" customHeight="1" x14ac:dyDescent="0.25">
      <c r="A140" s="13"/>
      <c r="B140" s="307"/>
      <c r="C140" s="344" t="s">
        <v>31</v>
      </c>
      <c r="D140" s="345"/>
      <c r="E140" s="345"/>
      <c r="F140" s="345"/>
      <c r="G140" s="345"/>
      <c r="H140" s="345"/>
      <c r="I140" s="345"/>
      <c r="J140" s="345"/>
      <c r="K140" s="345"/>
      <c r="L140" s="345"/>
      <c r="M140" s="345"/>
      <c r="N140" s="345"/>
      <c r="O140" s="345"/>
      <c r="P140" s="345"/>
      <c r="Q140" s="345"/>
      <c r="R140" s="345"/>
      <c r="S140" s="345"/>
      <c r="T140" s="346"/>
      <c r="U140" s="13"/>
      <c r="V140" s="1"/>
    </row>
    <row r="141" spans="1:22" ht="18.75" customHeight="1" thickBot="1" x14ac:dyDescent="0.3">
      <c r="A141" s="13"/>
      <c r="B141" s="307"/>
      <c r="C141" s="341"/>
      <c r="D141" s="342"/>
      <c r="E141" s="342"/>
      <c r="F141" s="342"/>
      <c r="G141" s="342"/>
      <c r="H141" s="342"/>
      <c r="I141" s="342"/>
      <c r="J141" s="342"/>
      <c r="K141" s="342"/>
      <c r="L141" s="342"/>
      <c r="M141" s="342"/>
      <c r="N141" s="342"/>
      <c r="O141" s="342"/>
      <c r="P141" s="342"/>
      <c r="Q141" s="342"/>
      <c r="R141" s="342"/>
      <c r="S141" s="342"/>
      <c r="T141" s="343"/>
      <c r="U141" s="13"/>
      <c r="V141" s="1"/>
    </row>
    <row r="142" spans="1:22" ht="18.75" customHeight="1" x14ac:dyDescent="0.25">
      <c r="A142" s="13"/>
      <c r="B142" s="307"/>
      <c r="C142" s="347" t="s">
        <v>32</v>
      </c>
      <c r="D142" s="253" t="str">
        <f>D17</f>
        <v>Seated OHP</v>
      </c>
      <c r="E142" s="151" t="str">
        <f>$G$11</f>
        <v>2+</v>
      </c>
      <c r="F142" s="253">
        <f>MROUND($C$7*$H$11,$C$9)</f>
        <v>60</v>
      </c>
      <c r="G142" s="253">
        <f>$I$11</f>
        <v>2</v>
      </c>
      <c r="H142" s="253">
        <f>MROUND($C$7*$J$11,$C$9)</f>
        <v>60</v>
      </c>
      <c r="I142" s="253">
        <f>$K$11</f>
        <v>2</v>
      </c>
      <c r="J142" s="253">
        <f>MROUND($C$7*$L$11,$C$9)</f>
        <v>60</v>
      </c>
      <c r="K142" s="253">
        <f>$M$11</f>
        <v>2</v>
      </c>
      <c r="L142" s="253">
        <f>MROUND($C$7*$N$11,$C$9)</f>
        <v>60</v>
      </c>
      <c r="M142" s="253">
        <f>$O$11</f>
        <v>2</v>
      </c>
      <c r="N142" s="253">
        <f>MROUND($C$7*$P$11,$C$9)</f>
        <v>60</v>
      </c>
      <c r="O142" s="253">
        <f>$Q$11</f>
        <v>2</v>
      </c>
      <c r="P142" s="253">
        <f>MROUND($C$7*$R$11,$C$9)</f>
        <v>60</v>
      </c>
      <c r="Q142" s="350" t="s">
        <v>11</v>
      </c>
      <c r="R142" s="351"/>
      <c r="S142" s="321" t="str">
        <f>IFERROR(F142/VLOOKUP(E142,Config!$C:$G,5,FALSE),"?")</f>
        <v>?</v>
      </c>
      <c r="T142" s="322"/>
      <c r="U142" s="13"/>
      <c r="V142" s="1"/>
    </row>
    <row r="143" spans="1:22" ht="18.75" customHeight="1" thickBot="1" x14ac:dyDescent="0.3">
      <c r="A143" s="13"/>
      <c r="B143" s="307"/>
      <c r="C143" s="363"/>
      <c r="D143" s="245" t="str">
        <f>START!$C$11</f>
        <v>Incline Bench Press</v>
      </c>
      <c r="E143" s="245">
        <f>$G$4</f>
        <v>10</v>
      </c>
      <c r="F143" s="245">
        <f>IF(D35="Bench Press",MROUND($C$4*$H$10,$C$9),MROUND($C$4*$H$10*85%,$C$9))</f>
        <v>55</v>
      </c>
      <c r="G143" s="245">
        <f>$I$4</f>
        <v>10</v>
      </c>
      <c r="H143" s="245">
        <f>IF(D35="Bench Press",MROUND($C$4*$J$8,$C$9),MROUND($C$4*$J$8*85%,$C$9))</f>
        <v>55</v>
      </c>
      <c r="I143" s="245">
        <f>$K$4</f>
        <v>10</v>
      </c>
      <c r="J143" s="245">
        <f>IF(D35="Bench Press",MROUND($C$4*$L$10,$C$9),MROUND($C$4*$L$10*85%,$C$9))</f>
        <v>55</v>
      </c>
      <c r="K143" s="43"/>
      <c r="L143" s="43"/>
      <c r="M143" s="43"/>
      <c r="N143" s="43"/>
      <c r="O143" s="43"/>
      <c r="P143" s="43"/>
      <c r="Q143" s="352"/>
      <c r="R143" s="353"/>
      <c r="S143" s="323"/>
      <c r="T143" s="324"/>
      <c r="U143" s="13"/>
      <c r="V143" s="1"/>
    </row>
    <row r="144" spans="1:22" ht="18.75" customHeight="1" x14ac:dyDescent="0.25">
      <c r="A144" s="13"/>
      <c r="B144" s="307"/>
      <c r="C144" s="363"/>
      <c r="D144" s="245" t="str">
        <f>START!$C$15</f>
        <v>Lateral Dumbbell Raise</v>
      </c>
      <c r="E144" s="245">
        <v>10</v>
      </c>
      <c r="F144" s="44"/>
      <c r="G144" s="245">
        <v>10</v>
      </c>
      <c r="H144" s="44"/>
      <c r="I144" s="245">
        <v>10</v>
      </c>
      <c r="J144" s="44"/>
      <c r="K144" s="148" t="s">
        <v>19</v>
      </c>
      <c r="L144" s="44"/>
      <c r="M144" s="43"/>
      <c r="N144" s="43"/>
      <c r="O144" s="43"/>
      <c r="P144" s="43"/>
      <c r="Q144" s="360" t="s">
        <v>18</v>
      </c>
      <c r="R144" s="361"/>
      <c r="S144" s="361"/>
      <c r="T144" s="254" t="str">
        <f>IFERROR(E143+G143+I143+E145+G145+I145+K145,"?")</f>
        <v>?</v>
      </c>
      <c r="U144" s="13"/>
      <c r="V144" s="1"/>
    </row>
    <row r="145" spans="1:22" ht="18.75" customHeight="1" x14ac:dyDescent="0.25">
      <c r="A145" s="13"/>
      <c r="B145" s="307"/>
      <c r="C145" s="363"/>
      <c r="D145" s="245" t="str">
        <f>START!$C$12</f>
        <v>Cable Crossovers</v>
      </c>
      <c r="E145" s="245">
        <v>12</v>
      </c>
      <c r="F145" s="44"/>
      <c r="G145" s="245">
        <v>12</v>
      </c>
      <c r="H145" s="44"/>
      <c r="I145" s="245">
        <v>12</v>
      </c>
      <c r="J145" s="44"/>
      <c r="K145" s="148" t="s">
        <v>21</v>
      </c>
      <c r="L145" s="44"/>
      <c r="M145" s="43"/>
      <c r="N145" s="43"/>
      <c r="O145" s="43"/>
      <c r="P145" s="43"/>
      <c r="Q145" s="295" t="s">
        <v>20</v>
      </c>
      <c r="R145" s="296"/>
      <c r="S145" s="296"/>
      <c r="T145" s="256" t="str">
        <f>IFERROR(E142+G142+I142+E144+G144+I144+K144,"?")</f>
        <v>?</v>
      </c>
      <c r="U145" s="13"/>
      <c r="V145" s="1"/>
    </row>
    <row r="146" spans="1:22" ht="18.75" customHeight="1" thickBot="1" x14ac:dyDescent="0.3">
      <c r="A146" s="13"/>
      <c r="B146" s="307"/>
      <c r="C146" s="364"/>
      <c r="D146" s="252" t="str">
        <f>START!$C$13</f>
        <v>Dips</v>
      </c>
      <c r="E146" s="252">
        <v>12</v>
      </c>
      <c r="F146" s="52"/>
      <c r="G146" s="252">
        <v>12</v>
      </c>
      <c r="H146" s="52"/>
      <c r="I146" s="252">
        <v>12</v>
      </c>
      <c r="J146" s="52"/>
      <c r="K146" s="149" t="s">
        <v>21</v>
      </c>
      <c r="L146" s="52"/>
      <c r="M146" s="53"/>
      <c r="N146" s="53"/>
      <c r="O146" s="53"/>
      <c r="P146" s="53"/>
      <c r="Q146" s="354" t="s">
        <v>22</v>
      </c>
      <c r="R146" s="355"/>
      <c r="S146" s="355"/>
      <c r="T146" s="115" t="str">
        <f>IFERROR(E146+G146+I146+K146,"?")</f>
        <v>?</v>
      </c>
      <c r="U146" s="13"/>
      <c r="V146" s="1"/>
    </row>
    <row r="147" spans="1:22" ht="18.75" customHeight="1" x14ac:dyDescent="0.25">
      <c r="A147" s="13"/>
      <c r="B147" s="307"/>
      <c r="C147" s="297" t="s">
        <v>191</v>
      </c>
      <c r="D147" s="137" t="str">
        <f>START!$F$11</f>
        <v>Deadlift</v>
      </c>
      <c r="E147" s="151" t="str">
        <f>$G$11</f>
        <v>2+</v>
      </c>
      <c r="F147" s="137">
        <f>MROUND($C$6*$H$11,$C$9)</f>
        <v>130</v>
      </c>
      <c r="G147" s="137">
        <f>$I$11</f>
        <v>2</v>
      </c>
      <c r="H147" s="137">
        <f>MROUND($C$6*$J$11,$C$9)</f>
        <v>130</v>
      </c>
      <c r="I147" s="137">
        <f>$K$11</f>
        <v>2</v>
      </c>
      <c r="J147" s="137">
        <f>MROUND($C$6*$L$11,$C$9)</f>
        <v>120</v>
      </c>
      <c r="K147" s="137">
        <f>$M$11</f>
        <v>2</v>
      </c>
      <c r="L147" s="137">
        <f>MROUND($C$6*$N$11,$C$9)</f>
        <v>120</v>
      </c>
      <c r="M147" s="137">
        <f>$O$11</f>
        <v>2</v>
      </c>
      <c r="N147" s="137">
        <f>MROUND($C$6*$P$11,$C$9)</f>
        <v>120</v>
      </c>
      <c r="O147" s="137">
        <f>$Q$11</f>
        <v>2</v>
      </c>
      <c r="P147" s="137">
        <f>MROUND($C$6*$R$11,$C$9)</f>
        <v>120</v>
      </c>
      <c r="Q147" s="300" t="s">
        <v>11</v>
      </c>
      <c r="R147" s="302"/>
      <c r="S147" s="321" t="str">
        <f>IFERROR(F147/VLOOKUP(E147,Config!$C:$G,5,FALSE),"?")</f>
        <v>?</v>
      </c>
      <c r="T147" s="322"/>
      <c r="U147" s="13"/>
      <c r="V147" s="1"/>
    </row>
    <row r="148" spans="1:22" ht="18.75" customHeight="1" thickBot="1" x14ac:dyDescent="0.3">
      <c r="A148" s="13"/>
      <c r="B148" s="307"/>
      <c r="C148" s="298"/>
      <c r="D148" s="250" t="str">
        <f>START!$C$24</f>
        <v>Barbell Shrugs</v>
      </c>
      <c r="E148" s="250">
        <v>8</v>
      </c>
      <c r="F148" s="44"/>
      <c r="G148" s="250">
        <v>8</v>
      </c>
      <c r="H148" s="44"/>
      <c r="I148" s="250">
        <v>8</v>
      </c>
      <c r="J148" s="44"/>
      <c r="K148" s="43"/>
      <c r="L148" s="43"/>
      <c r="M148" s="43"/>
      <c r="N148" s="43"/>
      <c r="O148" s="43"/>
      <c r="P148" s="43"/>
      <c r="Q148" s="365"/>
      <c r="R148" s="366"/>
      <c r="S148" s="323"/>
      <c r="T148" s="324"/>
      <c r="U148" s="13"/>
      <c r="V148" s="1"/>
    </row>
    <row r="149" spans="1:22" ht="18.75" customHeight="1" x14ac:dyDescent="0.25">
      <c r="A149" s="13"/>
      <c r="B149" s="307"/>
      <c r="C149" s="298"/>
      <c r="D149" s="250" t="str">
        <f>START!$C$18</f>
        <v>Pull-Ups</v>
      </c>
      <c r="E149" s="250">
        <v>10</v>
      </c>
      <c r="F149" s="44"/>
      <c r="G149" s="148" t="s">
        <v>19</v>
      </c>
      <c r="H149" s="44"/>
      <c r="I149" s="43"/>
      <c r="J149" s="43"/>
      <c r="K149" s="43"/>
      <c r="L149" s="43"/>
      <c r="M149" s="43"/>
      <c r="N149" s="43"/>
      <c r="O149" s="43"/>
      <c r="P149" s="43"/>
      <c r="Q149" s="316" t="s">
        <v>24</v>
      </c>
      <c r="R149" s="315"/>
      <c r="S149" s="315"/>
      <c r="T149" s="51" t="str">
        <f>IFERROR(+G150+E150+E149+G149,"?")</f>
        <v>?</v>
      </c>
      <c r="U149" s="13"/>
      <c r="V149" s="1"/>
    </row>
    <row r="150" spans="1:22" ht="18.75" customHeight="1" x14ac:dyDescent="0.25">
      <c r="A150" s="13"/>
      <c r="B150" s="307"/>
      <c r="C150" s="298"/>
      <c r="D150" s="250" t="str">
        <f>START!$C$20</f>
        <v>T-Bar Rows</v>
      </c>
      <c r="E150" s="250">
        <v>10</v>
      </c>
      <c r="F150" s="44"/>
      <c r="G150" s="148" t="s">
        <v>19</v>
      </c>
      <c r="H150" s="44"/>
      <c r="I150" s="43"/>
      <c r="J150" s="43"/>
      <c r="K150" s="43"/>
      <c r="L150" s="43"/>
      <c r="M150" s="43"/>
      <c r="N150" s="43"/>
      <c r="O150" s="43"/>
      <c r="P150" s="43"/>
      <c r="Q150" s="314" t="s">
        <v>26</v>
      </c>
      <c r="R150" s="315"/>
      <c r="S150" s="315"/>
      <c r="T150" s="51">
        <f>IFERROR(E148+G148+I148,"?")</f>
        <v>24</v>
      </c>
      <c r="U150" s="13"/>
      <c r="V150" s="1"/>
    </row>
    <row r="151" spans="1:22" ht="18.75" customHeight="1" thickBot="1" x14ac:dyDescent="0.3">
      <c r="A151" s="13"/>
      <c r="B151" s="307"/>
      <c r="C151" s="299"/>
      <c r="D151" s="243" t="str">
        <f>START!$C$22</f>
        <v>Preacher Curls</v>
      </c>
      <c r="E151" s="243">
        <v>12</v>
      </c>
      <c r="F151" s="52"/>
      <c r="G151" s="243">
        <v>12</v>
      </c>
      <c r="H151" s="52"/>
      <c r="I151" s="243">
        <v>12</v>
      </c>
      <c r="J151" s="52"/>
      <c r="K151" s="149" t="s">
        <v>21</v>
      </c>
      <c r="L151" s="52"/>
      <c r="M151" s="53"/>
      <c r="N151" s="53"/>
      <c r="O151" s="53"/>
      <c r="P151" s="53"/>
      <c r="Q151" s="293" t="s">
        <v>27</v>
      </c>
      <c r="R151" s="294"/>
      <c r="S151" s="294"/>
      <c r="T151" s="54" t="str">
        <f>IFERROR(E151+G151+I151+K151,"?")</f>
        <v>?</v>
      </c>
      <c r="U151" s="13"/>
      <c r="V151" s="1"/>
    </row>
    <row r="152" spans="1:22" ht="18.75" customHeight="1" x14ac:dyDescent="0.25">
      <c r="A152" s="13"/>
      <c r="B152" s="307"/>
      <c r="C152" s="290" t="s">
        <v>94</v>
      </c>
      <c r="D152" s="251" t="str">
        <f>D27</f>
        <v>Squat</v>
      </c>
      <c r="E152" s="251">
        <f>$G$10</f>
        <v>10</v>
      </c>
      <c r="F152" s="251">
        <f>MROUND($C$5*$H$10,$C$9)</f>
        <v>80</v>
      </c>
      <c r="G152" s="251">
        <f>$I$10</f>
        <v>10</v>
      </c>
      <c r="H152" s="251">
        <f>MROUND($C$5*$J$10,$C$9)</f>
        <v>80</v>
      </c>
      <c r="I152" s="251">
        <f>$K$10</f>
        <v>10</v>
      </c>
      <c r="J152" s="251">
        <f>MROUND($C$5*$L$10,$C$9)</f>
        <v>80</v>
      </c>
      <c r="K152" s="48"/>
      <c r="L152" s="48"/>
      <c r="M152" s="48"/>
      <c r="N152" s="48"/>
      <c r="O152" s="48"/>
      <c r="P152" s="48"/>
      <c r="Q152" s="336"/>
      <c r="R152" s="337"/>
      <c r="S152" s="337"/>
      <c r="T152" s="129"/>
      <c r="U152" s="13"/>
      <c r="V152" s="1"/>
    </row>
    <row r="153" spans="1:22" ht="18.75" customHeight="1" x14ac:dyDescent="0.25">
      <c r="A153" s="13"/>
      <c r="B153" s="307"/>
      <c r="C153" s="291"/>
      <c r="D153" s="247" t="str">
        <f>START!$C$29</f>
        <v>Stiff-Leg Deadlifts</v>
      </c>
      <c r="E153" s="247">
        <v>10</v>
      </c>
      <c r="F153" s="44"/>
      <c r="G153" s="247">
        <v>10</v>
      </c>
      <c r="H153" s="44"/>
      <c r="I153" s="148" t="s">
        <v>19</v>
      </c>
      <c r="J153" s="44"/>
      <c r="K153" s="43"/>
      <c r="L153" s="43"/>
      <c r="M153" s="43"/>
      <c r="N153" s="43"/>
      <c r="O153" s="43"/>
      <c r="P153" s="43"/>
      <c r="Q153" s="310" t="s">
        <v>28</v>
      </c>
      <c r="R153" s="311"/>
      <c r="S153" s="311"/>
      <c r="T153" s="117" t="str">
        <f>IFERROR(G154+I154+K154+E152+G152+I152+E154,"?")</f>
        <v>?</v>
      </c>
      <c r="U153" s="13"/>
      <c r="V153" s="1"/>
    </row>
    <row r="154" spans="1:22" ht="18.75" customHeight="1" x14ac:dyDescent="0.25">
      <c r="A154" s="13"/>
      <c r="B154" s="307"/>
      <c r="C154" s="291"/>
      <c r="D154" s="247" t="str">
        <f>START!$C$27</f>
        <v>Leg Extensions</v>
      </c>
      <c r="E154" s="247">
        <v>12</v>
      </c>
      <c r="F154" s="44"/>
      <c r="G154" s="247">
        <v>12</v>
      </c>
      <c r="H154" s="44"/>
      <c r="I154" s="247">
        <v>12</v>
      </c>
      <c r="J154" s="44"/>
      <c r="K154" s="148" t="s">
        <v>21</v>
      </c>
      <c r="L154" s="44"/>
      <c r="M154" s="43"/>
      <c r="N154" s="43"/>
      <c r="O154" s="43"/>
      <c r="P154" s="43"/>
      <c r="Q154" s="310" t="s">
        <v>29</v>
      </c>
      <c r="R154" s="311"/>
      <c r="S154" s="311"/>
      <c r="T154" s="117" t="str">
        <f>IFERROR(E155+G155+I155+K155+E153+G153+I153+K153,"?")</f>
        <v>?</v>
      </c>
      <c r="U154" s="13"/>
      <c r="V154" s="1"/>
    </row>
    <row r="155" spans="1:22" ht="18.75" customHeight="1" x14ac:dyDescent="0.25">
      <c r="A155" s="13"/>
      <c r="B155" s="307"/>
      <c r="C155" s="291"/>
      <c r="D155" s="247" t="str">
        <f>START!$C$28</f>
        <v>Lying Leg Curls</v>
      </c>
      <c r="E155" s="247">
        <v>12</v>
      </c>
      <c r="F155" s="44"/>
      <c r="G155" s="247">
        <v>12</v>
      </c>
      <c r="H155" s="44"/>
      <c r="I155" s="247">
        <v>12</v>
      </c>
      <c r="J155" s="45"/>
      <c r="K155" s="148" t="s">
        <v>21</v>
      </c>
      <c r="L155" s="45"/>
      <c r="M155" s="43"/>
      <c r="N155" s="43"/>
      <c r="O155" s="43"/>
      <c r="P155" s="43"/>
      <c r="Q155" s="310" t="s">
        <v>30</v>
      </c>
      <c r="R155" s="311"/>
      <c r="S155" s="311"/>
      <c r="T155" s="117" t="str">
        <f>IFERROR(E156+G156+I156+K156,"?")</f>
        <v>?</v>
      </c>
      <c r="U155" s="13"/>
      <c r="V155" s="1"/>
    </row>
    <row r="156" spans="1:22" ht="18.75" customHeight="1" thickBot="1" x14ac:dyDescent="0.3">
      <c r="A156" s="13"/>
      <c r="B156" s="307"/>
      <c r="C156" s="292"/>
      <c r="D156" s="249" t="str">
        <f>START!$C$30</f>
        <v>Standing Calve Raises</v>
      </c>
      <c r="E156" s="249">
        <v>12</v>
      </c>
      <c r="F156" s="55"/>
      <c r="G156" s="249">
        <v>12</v>
      </c>
      <c r="H156" s="55"/>
      <c r="I156" s="249">
        <v>12</v>
      </c>
      <c r="J156" s="55"/>
      <c r="K156" s="149" t="s">
        <v>21</v>
      </c>
      <c r="L156" s="55"/>
      <c r="M156" s="53"/>
      <c r="N156" s="53"/>
      <c r="O156" s="53"/>
      <c r="P156" s="53"/>
      <c r="Q156" s="248"/>
      <c r="R156" s="249"/>
      <c r="S156" s="249"/>
      <c r="T156" s="118"/>
      <c r="U156" s="13"/>
      <c r="V156" s="1"/>
    </row>
    <row r="157" spans="1:22" ht="18.75" customHeight="1" x14ac:dyDescent="0.25">
      <c r="A157" s="13"/>
      <c r="B157" s="307"/>
      <c r="C157" s="338" t="s">
        <v>31</v>
      </c>
      <c r="D157" s="339"/>
      <c r="E157" s="339"/>
      <c r="F157" s="339"/>
      <c r="G157" s="339"/>
      <c r="H157" s="339"/>
      <c r="I157" s="339"/>
      <c r="J157" s="339"/>
      <c r="K157" s="339"/>
      <c r="L157" s="339"/>
      <c r="M157" s="339"/>
      <c r="N157" s="339"/>
      <c r="O157" s="339"/>
      <c r="P157" s="339"/>
      <c r="Q157" s="339"/>
      <c r="R157" s="339"/>
      <c r="S157" s="339"/>
      <c r="T157" s="340"/>
      <c r="U157" s="13"/>
      <c r="V157" s="1"/>
    </row>
    <row r="158" spans="1:22" ht="18.75" customHeight="1" thickBot="1" x14ac:dyDescent="0.3">
      <c r="A158" s="13"/>
      <c r="B158" s="308"/>
      <c r="C158" s="341"/>
      <c r="D158" s="342"/>
      <c r="E158" s="342"/>
      <c r="F158" s="342"/>
      <c r="G158" s="342"/>
      <c r="H158" s="342"/>
      <c r="I158" s="342"/>
      <c r="J158" s="342"/>
      <c r="K158" s="342"/>
      <c r="L158" s="342"/>
      <c r="M158" s="342"/>
      <c r="N158" s="342"/>
      <c r="O158" s="342"/>
      <c r="P158" s="342"/>
      <c r="Q158" s="342"/>
      <c r="R158" s="342"/>
      <c r="S158" s="342"/>
      <c r="T158" s="343"/>
      <c r="U158" s="13"/>
      <c r="V158" s="1"/>
    </row>
    <row r="159" spans="1:22" ht="18.75" customHeight="1" x14ac:dyDescent="0.25">
      <c r="A159" s="13"/>
      <c r="B159" s="389" t="s">
        <v>120</v>
      </c>
      <c r="C159" s="338" t="s">
        <v>31</v>
      </c>
      <c r="D159" s="339"/>
      <c r="E159" s="339"/>
      <c r="F159" s="339"/>
      <c r="G159" s="339"/>
      <c r="H159" s="339"/>
      <c r="I159" s="339"/>
      <c r="J159" s="339"/>
      <c r="K159" s="339"/>
      <c r="L159" s="339"/>
      <c r="M159" s="339"/>
      <c r="N159" s="339"/>
      <c r="O159" s="339"/>
      <c r="P159" s="339"/>
      <c r="Q159" s="339"/>
      <c r="R159" s="339"/>
      <c r="S159" s="339"/>
      <c r="T159" s="340"/>
      <c r="U159" s="13"/>
      <c r="V159" s="1"/>
    </row>
    <row r="160" spans="1:22" ht="18.75" customHeight="1" thickBot="1" x14ac:dyDescent="0.3">
      <c r="A160" s="13"/>
      <c r="B160" s="390"/>
      <c r="C160" s="341"/>
      <c r="D160" s="342"/>
      <c r="E160" s="342"/>
      <c r="F160" s="342"/>
      <c r="G160" s="342"/>
      <c r="H160" s="342"/>
      <c r="I160" s="342"/>
      <c r="J160" s="342"/>
      <c r="K160" s="342"/>
      <c r="L160" s="342"/>
      <c r="M160" s="342"/>
      <c r="N160" s="342"/>
      <c r="O160" s="342"/>
      <c r="P160" s="342"/>
      <c r="Q160" s="342"/>
      <c r="R160" s="342"/>
      <c r="S160" s="342"/>
      <c r="T160" s="343"/>
      <c r="U160" s="13"/>
      <c r="V160" s="1"/>
    </row>
    <row r="161" spans="1:22" ht="18.75" customHeight="1" x14ac:dyDescent="0.25">
      <c r="A161" s="13"/>
      <c r="B161" s="390"/>
      <c r="C161" s="347" t="s">
        <v>124</v>
      </c>
      <c r="D161" s="253" t="str">
        <f>$D$16</f>
        <v>Bench Press</v>
      </c>
      <c r="E161" s="253">
        <v>8</v>
      </c>
      <c r="F161" s="253">
        <f>MROUND($C$4*MID($G$12,9,3),$C$9)</f>
        <v>70</v>
      </c>
      <c r="G161" s="253">
        <v>8</v>
      </c>
      <c r="H161" s="253">
        <f>MROUND($C$4*MID($G$12,9,3),$C$9)</f>
        <v>70</v>
      </c>
      <c r="I161" s="253">
        <v>8</v>
      </c>
      <c r="J161" s="253">
        <f>MROUND($C$4*MID($G$12,9,3),$C$9)</f>
        <v>70</v>
      </c>
      <c r="K161" s="48"/>
      <c r="L161" s="48"/>
      <c r="M161" s="48"/>
      <c r="N161" s="48"/>
      <c r="O161" s="48"/>
      <c r="P161" s="48"/>
      <c r="Q161" s="360" t="s">
        <v>18</v>
      </c>
      <c r="R161" s="361"/>
      <c r="S161" s="361"/>
      <c r="T161" s="254">
        <f t="shared" ref="T161:T166" si="4">IFERROR(E161+G161+I161,"?")</f>
        <v>24</v>
      </c>
      <c r="U161" s="13"/>
      <c r="V161" s="1"/>
    </row>
    <row r="162" spans="1:22" ht="18.75" customHeight="1" x14ac:dyDescent="0.25">
      <c r="A162" s="13"/>
      <c r="B162" s="390"/>
      <c r="C162" s="348"/>
      <c r="D162" s="113" t="s">
        <v>129</v>
      </c>
      <c r="E162" s="245">
        <v>10</v>
      </c>
      <c r="F162" s="44"/>
      <c r="G162" s="245">
        <v>10</v>
      </c>
      <c r="H162" s="44"/>
      <c r="I162" s="245">
        <v>10</v>
      </c>
      <c r="J162" s="44"/>
      <c r="K162" s="43"/>
      <c r="L162" s="43"/>
      <c r="M162" s="43"/>
      <c r="N162" s="43"/>
      <c r="O162" s="43"/>
      <c r="P162" s="43"/>
      <c r="Q162" s="295" t="s">
        <v>20</v>
      </c>
      <c r="R162" s="296"/>
      <c r="S162" s="296"/>
      <c r="T162" s="256">
        <f t="shared" si="4"/>
        <v>30</v>
      </c>
      <c r="U162" s="13"/>
      <c r="V162" s="1"/>
    </row>
    <row r="163" spans="1:22" ht="18.75" customHeight="1" thickBot="1" x14ac:dyDescent="0.3">
      <c r="A163" s="13"/>
      <c r="B163" s="390"/>
      <c r="C163" s="348"/>
      <c r="D163" s="245" t="str">
        <f>$D$21</f>
        <v>Cable Tricep Extensions</v>
      </c>
      <c r="E163" s="245">
        <v>10</v>
      </c>
      <c r="F163" s="52"/>
      <c r="G163" s="245">
        <v>10</v>
      </c>
      <c r="H163" s="52"/>
      <c r="I163" s="245">
        <v>10</v>
      </c>
      <c r="J163" s="52"/>
      <c r="K163" s="43"/>
      <c r="L163" s="43"/>
      <c r="M163" s="43"/>
      <c r="N163" s="43"/>
      <c r="O163" s="43"/>
      <c r="P163" s="43"/>
      <c r="Q163" s="354" t="s">
        <v>22</v>
      </c>
      <c r="R163" s="355"/>
      <c r="S163" s="355"/>
      <c r="T163" s="115">
        <f t="shared" si="4"/>
        <v>30</v>
      </c>
      <c r="U163" s="13"/>
      <c r="V163" s="1"/>
    </row>
    <row r="164" spans="1:22" ht="18.75" customHeight="1" x14ac:dyDescent="0.25">
      <c r="A164" s="13"/>
      <c r="B164" s="390"/>
      <c r="C164" s="297" t="s">
        <v>125</v>
      </c>
      <c r="D164" s="137" t="str">
        <f>$D$39</f>
        <v>Deadlift</v>
      </c>
      <c r="E164" s="137">
        <v>8</v>
      </c>
      <c r="F164" s="137">
        <f>MROUND($C$6*MID($G$12,9,3),$C$9)</f>
        <v>95</v>
      </c>
      <c r="G164" s="137">
        <v>8</v>
      </c>
      <c r="H164" s="137">
        <f>MROUND($C$6*MID($G$12,9,3),$C$9)</f>
        <v>95</v>
      </c>
      <c r="I164" s="137">
        <v>8</v>
      </c>
      <c r="J164" s="137">
        <f>MROUND($C$6*MID($G$12,9,3),$C$9)</f>
        <v>95</v>
      </c>
      <c r="K164" s="110"/>
      <c r="L164" s="110"/>
      <c r="M164" s="48"/>
      <c r="N164" s="48"/>
      <c r="O164" s="48"/>
      <c r="P164" s="48"/>
      <c r="Q164" s="314" t="s">
        <v>25</v>
      </c>
      <c r="R164" s="315"/>
      <c r="S164" s="315"/>
      <c r="T164" s="51">
        <f t="shared" si="4"/>
        <v>24</v>
      </c>
      <c r="U164" s="13"/>
      <c r="V164" s="1"/>
    </row>
    <row r="165" spans="1:22" ht="18.75" customHeight="1" x14ac:dyDescent="0.25">
      <c r="A165" s="13"/>
      <c r="B165" s="390"/>
      <c r="C165" s="298"/>
      <c r="D165" s="250" t="str">
        <f>$D$41</f>
        <v>Pull-Ups</v>
      </c>
      <c r="E165" s="250">
        <v>10</v>
      </c>
      <c r="F165" s="44"/>
      <c r="G165" s="250">
        <v>10</v>
      </c>
      <c r="H165" s="44"/>
      <c r="I165" s="250">
        <v>10</v>
      </c>
      <c r="J165" s="44"/>
      <c r="K165" s="111"/>
      <c r="L165" s="111"/>
      <c r="M165" s="43"/>
      <c r="N165" s="43"/>
      <c r="O165" s="43"/>
      <c r="P165" s="43"/>
      <c r="Q165" s="314" t="s">
        <v>24</v>
      </c>
      <c r="R165" s="315"/>
      <c r="S165" s="315"/>
      <c r="T165" s="51">
        <f t="shared" si="4"/>
        <v>30</v>
      </c>
      <c r="U165" s="13"/>
      <c r="V165" s="1"/>
    </row>
    <row r="166" spans="1:22" ht="18.75" customHeight="1" thickBot="1" x14ac:dyDescent="0.3">
      <c r="A166" s="13"/>
      <c r="B166" s="390"/>
      <c r="C166" s="298"/>
      <c r="D166" s="250" t="str">
        <f>$D$26</f>
        <v>Dumbbell Curls</v>
      </c>
      <c r="E166" s="250">
        <v>10</v>
      </c>
      <c r="F166" s="55"/>
      <c r="G166" s="250">
        <v>10</v>
      </c>
      <c r="H166" s="55"/>
      <c r="I166" s="250">
        <v>10</v>
      </c>
      <c r="J166" s="55"/>
      <c r="K166" s="111"/>
      <c r="L166" s="111"/>
      <c r="M166" s="43"/>
      <c r="N166" s="43"/>
      <c r="O166" s="43"/>
      <c r="P166" s="43"/>
      <c r="Q166" s="293" t="s">
        <v>27</v>
      </c>
      <c r="R166" s="294"/>
      <c r="S166" s="294"/>
      <c r="T166" s="54">
        <f t="shared" si="4"/>
        <v>30</v>
      </c>
      <c r="U166" s="13"/>
      <c r="V166" s="1"/>
    </row>
    <row r="167" spans="1:22" ht="18.75" customHeight="1" x14ac:dyDescent="0.25">
      <c r="A167" s="13"/>
      <c r="B167" s="390"/>
      <c r="C167" s="338" t="s">
        <v>31</v>
      </c>
      <c r="D167" s="339"/>
      <c r="E167" s="339"/>
      <c r="F167" s="339"/>
      <c r="G167" s="339"/>
      <c r="H167" s="339"/>
      <c r="I167" s="339"/>
      <c r="J167" s="339"/>
      <c r="K167" s="339"/>
      <c r="L167" s="339"/>
      <c r="M167" s="339"/>
      <c r="N167" s="339"/>
      <c r="O167" s="339"/>
      <c r="P167" s="339"/>
      <c r="Q167" s="339"/>
      <c r="R167" s="339"/>
      <c r="S167" s="339"/>
      <c r="T167" s="340"/>
      <c r="U167" s="13"/>
      <c r="V167" s="1"/>
    </row>
    <row r="168" spans="1:22" ht="18.75" customHeight="1" thickBot="1" x14ac:dyDescent="0.3">
      <c r="A168" s="13"/>
      <c r="B168" s="390"/>
      <c r="C168" s="341"/>
      <c r="D168" s="342"/>
      <c r="E168" s="342"/>
      <c r="F168" s="342"/>
      <c r="G168" s="342"/>
      <c r="H168" s="342"/>
      <c r="I168" s="342"/>
      <c r="J168" s="342"/>
      <c r="K168" s="342"/>
      <c r="L168" s="342"/>
      <c r="M168" s="342"/>
      <c r="N168" s="342"/>
      <c r="O168" s="342"/>
      <c r="P168" s="342"/>
      <c r="Q168" s="342"/>
      <c r="R168" s="342"/>
      <c r="S168" s="342"/>
      <c r="T168" s="343"/>
      <c r="U168" s="13"/>
      <c r="V168" s="1"/>
    </row>
    <row r="169" spans="1:22" ht="18.75" customHeight="1" x14ac:dyDescent="0.25">
      <c r="A169" s="13"/>
      <c r="B169" s="390"/>
      <c r="C169" s="290" t="s">
        <v>126</v>
      </c>
      <c r="D169" s="247" t="str">
        <f>$D$27</f>
        <v>Squat</v>
      </c>
      <c r="E169" s="247">
        <v>8</v>
      </c>
      <c r="F169" s="247">
        <f>MROUND($C$5*MID($G$12,9,3),$C$9)</f>
        <v>90</v>
      </c>
      <c r="G169" s="247">
        <v>8</v>
      </c>
      <c r="H169" s="247">
        <f>MROUND($C$5*MID($G$12,9,3),$C$9)</f>
        <v>90</v>
      </c>
      <c r="I169" s="247">
        <v>8</v>
      </c>
      <c r="J169" s="247">
        <f>MROUND($C$5*MID($G$12,9,3),$C$9)</f>
        <v>90</v>
      </c>
      <c r="K169" s="43"/>
      <c r="L169" s="43"/>
      <c r="M169" s="48"/>
      <c r="N169" s="48"/>
      <c r="O169" s="48"/>
      <c r="P169" s="48"/>
      <c r="Q169" s="336" t="s">
        <v>28</v>
      </c>
      <c r="R169" s="337"/>
      <c r="S169" s="337"/>
      <c r="T169" s="129">
        <f>IFERROR(+E169+G169+I169,"?")</f>
        <v>24</v>
      </c>
      <c r="U169" s="13"/>
      <c r="V169" s="1"/>
    </row>
    <row r="170" spans="1:22" ht="18.75" customHeight="1" x14ac:dyDescent="0.25">
      <c r="A170" s="13"/>
      <c r="B170" s="390"/>
      <c r="C170" s="291"/>
      <c r="D170" s="247" t="str">
        <f>$D$29</f>
        <v>Lying Leg Curls</v>
      </c>
      <c r="E170" s="247">
        <v>10</v>
      </c>
      <c r="F170" s="44"/>
      <c r="G170" s="247">
        <v>10</v>
      </c>
      <c r="H170" s="44"/>
      <c r="I170" s="247">
        <v>10</v>
      </c>
      <c r="J170" s="44"/>
      <c r="K170" s="43"/>
      <c r="L170" s="43"/>
      <c r="M170" s="43"/>
      <c r="N170" s="43"/>
      <c r="O170" s="43"/>
      <c r="P170" s="43"/>
      <c r="Q170" s="310" t="s">
        <v>29</v>
      </c>
      <c r="R170" s="311"/>
      <c r="S170" s="311"/>
      <c r="T170" s="117">
        <f>IFERROR(+E170+G170+I170,"?")</f>
        <v>30</v>
      </c>
      <c r="U170" s="13"/>
      <c r="V170" s="1"/>
    </row>
    <row r="171" spans="1:22" ht="18.75" customHeight="1" thickBot="1" x14ac:dyDescent="0.3">
      <c r="A171" s="13"/>
      <c r="B171" s="390"/>
      <c r="C171" s="291"/>
      <c r="D171" s="247" t="str">
        <f>$D$30</f>
        <v>Standing Calve Raises</v>
      </c>
      <c r="E171" s="247">
        <v>10</v>
      </c>
      <c r="F171" s="52"/>
      <c r="G171" s="247">
        <v>10</v>
      </c>
      <c r="H171" s="52"/>
      <c r="I171" s="247">
        <v>10</v>
      </c>
      <c r="J171" s="52"/>
      <c r="K171" s="43"/>
      <c r="L171" s="43"/>
      <c r="M171" s="43"/>
      <c r="N171" s="43"/>
      <c r="O171" s="43"/>
      <c r="P171" s="43"/>
      <c r="Q171" s="310" t="s">
        <v>30</v>
      </c>
      <c r="R171" s="311"/>
      <c r="S171" s="311"/>
      <c r="T171" s="117">
        <f>IFERROR(+E171+G171+I171,"?")</f>
        <v>30</v>
      </c>
      <c r="U171" s="13"/>
      <c r="V171" s="1"/>
    </row>
    <row r="172" spans="1:22" ht="18.75" customHeight="1" x14ac:dyDescent="0.25">
      <c r="A172" s="13"/>
      <c r="B172" s="390"/>
      <c r="C172" s="347" t="s">
        <v>127</v>
      </c>
      <c r="D172" s="253" t="str">
        <f>$D$17</f>
        <v>Seated OHP</v>
      </c>
      <c r="E172" s="253">
        <v>8</v>
      </c>
      <c r="F172" s="253">
        <f>MROUND($C$7*MID($G$12,9,3),$C$9)</f>
        <v>45</v>
      </c>
      <c r="G172" s="253">
        <v>8</v>
      </c>
      <c r="H172" s="253">
        <f>MROUND($C$7*MID($G$12,9,3),$C$9)</f>
        <v>45</v>
      </c>
      <c r="I172" s="253">
        <v>8</v>
      </c>
      <c r="J172" s="253">
        <f>MROUND($C$7*MID($G$12,9,3),$C$9)</f>
        <v>45</v>
      </c>
      <c r="K172" s="48"/>
      <c r="L172" s="48"/>
      <c r="M172" s="48"/>
      <c r="N172" s="48"/>
      <c r="O172" s="48"/>
      <c r="P172" s="48"/>
      <c r="Q172" s="360" t="s">
        <v>18</v>
      </c>
      <c r="R172" s="361"/>
      <c r="S172" s="361"/>
      <c r="T172" s="254">
        <f>IFERROR(E172+G172+I172,"?")</f>
        <v>24</v>
      </c>
      <c r="U172" s="13"/>
      <c r="V172" s="1"/>
    </row>
    <row r="173" spans="1:22" ht="18.75" customHeight="1" x14ac:dyDescent="0.25">
      <c r="A173" s="13"/>
      <c r="B173" s="390"/>
      <c r="C173" s="363"/>
      <c r="D173" s="245" t="str">
        <f>$D$18</f>
        <v>Dumbbell Bench Press</v>
      </c>
      <c r="E173" s="245">
        <v>10</v>
      </c>
      <c r="F173" s="44"/>
      <c r="G173" s="245">
        <v>10</v>
      </c>
      <c r="H173" s="44"/>
      <c r="I173" s="245">
        <v>10</v>
      </c>
      <c r="J173" s="44"/>
      <c r="K173" s="43"/>
      <c r="L173" s="43"/>
      <c r="M173" s="43"/>
      <c r="N173" s="43"/>
      <c r="O173" s="43"/>
      <c r="P173" s="43"/>
      <c r="Q173" s="295" t="s">
        <v>20</v>
      </c>
      <c r="R173" s="296"/>
      <c r="S173" s="296"/>
      <c r="T173" s="256">
        <f>IFERROR(E173+G173+I173,"?")</f>
        <v>30</v>
      </c>
      <c r="U173" s="13"/>
      <c r="V173" s="1"/>
    </row>
    <row r="174" spans="1:22" ht="18.75" customHeight="1" thickBot="1" x14ac:dyDescent="0.3">
      <c r="A174" s="13"/>
      <c r="B174" s="390"/>
      <c r="C174" s="363"/>
      <c r="D174" s="245" t="str">
        <f>$D$38</f>
        <v>Dips</v>
      </c>
      <c r="E174" s="245">
        <v>10</v>
      </c>
      <c r="F174" s="52"/>
      <c r="G174" s="245">
        <v>10</v>
      </c>
      <c r="H174" s="52"/>
      <c r="I174" s="245">
        <v>10</v>
      </c>
      <c r="J174" s="52"/>
      <c r="K174" s="43"/>
      <c r="L174" s="43"/>
      <c r="M174" s="43"/>
      <c r="N174" s="43"/>
      <c r="O174" s="43"/>
      <c r="P174" s="43"/>
      <c r="Q174" s="295" t="s">
        <v>22</v>
      </c>
      <c r="R174" s="296"/>
      <c r="S174" s="296"/>
      <c r="T174" s="256">
        <f>IFERROR(E174+G174+I174,"?")</f>
        <v>30</v>
      </c>
      <c r="U174" s="13"/>
      <c r="V174" s="1"/>
    </row>
    <row r="175" spans="1:22" ht="18.75" customHeight="1" x14ac:dyDescent="0.25">
      <c r="A175" s="13"/>
      <c r="B175" s="390"/>
      <c r="C175" s="338" t="s">
        <v>31</v>
      </c>
      <c r="D175" s="339"/>
      <c r="E175" s="339"/>
      <c r="F175" s="339"/>
      <c r="G175" s="339"/>
      <c r="H175" s="339"/>
      <c r="I175" s="339"/>
      <c r="J175" s="339"/>
      <c r="K175" s="339"/>
      <c r="L175" s="339"/>
      <c r="M175" s="339"/>
      <c r="N175" s="339"/>
      <c r="O175" s="339"/>
      <c r="P175" s="339"/>
      <c r="Q175" s="339"/>
      <c r="R175" s="339"/>
      <c r="S175" s="339"/>
      <c r="T175" s="340"/>
      <c r="U175" s="13"/>
      <c r="V175" s="1"/>
    </row>
    <row r="176" spans="1:22" ht="18.75" customHeight="1" thickBot="1" x14ac:dyDescent="0.3">
      <c r="A176" s="13"/>
      <c r="B176" s="390"/>
      <c r="C176" s="341"/>
      <c r="D176" s="342"/>
      <c r="E176" s="342"/>
      <c r="F176" s="342"/>
      <c r="G176" s="342"/>
      <c r="H176" s="342"/>
      <c r="I176" s="342"/>
      <c r="J176" s="342"/>
      <c r="K176" s="342"/>
      <c r="L176" s="342"/>
      <c r="M176" s="342"/>
      <c r="N176" s="342"/>
      <c r="O176" s="342"/>
      <c r="P176" s="342"/>
      <c r="Q176" s="342"/>
      <c r="R176" s="342"/>
      <c r="S176" s="342"/>
      <c r="T176" s="343"/>
      <c r="U176" s="13"/>
      <c r="V176" s="1"/>
    </row>
    <row r="177" spans="1:22" ht="18.75" customHeight="1" x14ac:dyDescent="0.25">
      <c r="A177" s="13"/>
      <c r="B177" s="390"/>
      <c r="C177" s="338" t="s">
        <v>31</v>
      </c>
      <c r="D177" s="339"/>
      <c r="E177" s="339"/>
      <c r="F177" s="339"/>
      <c r="G177" s="339"/>
      <c r="H177" s="339"/>
      <c r="I177" s="339"/>
      <c r="J177" s="339"/>
      <c r="K177" s="339"/>
      <c r="L177" s="339"/>
      <c r="M177" s="339"/>
      <c r="N177" s="339"/>
      <c r="O177" s="339"/>
      <c r="P177" s="339"/>
      <c r="Q177" s="339"/>
      <c r="R177" s="339"/>
      <c r="S177" s="339"/>
      <c r="T177" s="340"/>
      <c r="U177" s="13"/>
      <c r="V177" s="1"/>
    </row>
    <row r="178" spans="1:22" ht="18.75" customHeight="1" thickBot="1" x14ac:dyDescent="0.3">
      <c r="A178" s="13"/>
      <c r="B178" s="391"/>
      <c r="C178" s="341"/>
      <c r="D178" s="342"/>
      <c r="E178" s="342"/>
      <c r="F178" s="342"/>
      <c r="G178" s="342"/>
      <c r="H178" s="342"/>
      <c r="I178" s="342"/>
      <c r="J178" s="342"/>
      <c r="K178" s="342"/>
      <c r="L178" s="342"/>
      <c r="M178" s="342"/>
      <c r="N178" s="342"/>
      <c r="O178" s="342"/>
      <c r="P178" s="342"/>
      <c r="Q178" s="342"/>
      <c r="R178" s="342"/>
      <c r="S178" s="342"/>
      <c r="T178" s="343"/>
      <c r="U178" s="13"/>
      <c r="V178" s="1"/>
    </row>
    <row r="179" spans="1:22" ht="18.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
    </row>
    <row r="180" spans="1:22" ht="18.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
    </row>
    <row r="181" spans="1:22" ht="18.75" customHeight="1" x14ac:dyDescent="0.25">
      <c r="B181" s="1"/>
      <c r="C181" s="133"/>
      <c r="D181" s="1"/>
      <c r="E181" s="1"/>
      <c r="F181" s="1"/>
      <c r="G181" s="1"/>
      <c r="H181" s="1"/>
      <c r="I181" s="1"/>
      <c r="J181" s="1"/>
      <c r="K181" s="1"/>
      <c r="L181" s="1"/>
      <c r="M181" s="1"/>
      <c r="N181" s="1"/>
      <c r="O181" s="1"/>
      <c r="P181" s="1"/>
      <c r="Q181" s="1"/>
      <c r="R181" s="1"/>
      <c r="S181" s="1"/>
      <c r="T181" s="1"/>
      <c r="U181" s="1"/>
      <c r="V181" s="1"/>
    </row>
    <row r="182" spans="1:22" ht="18.75" customHeight="1" x14ac:dyDescent="0.25">
      <c r="B182" s="1"/>
      <c r="C182" s="133"/>
      <c r="D182" s="1"/>
      <c r="E182" s="1"/>
      <c r="F182" s="1"/>
      <c r="G182" s="1"/>
      <c r="H182" s="1"/>
      <c r="I182" s="1"/>
      <c r="J182" s="1"/>
      <c r="K182" s="1"/>
      <c r="L182" s="1"/>
      <c r="M182" s="1"/>
      <c r="N182" s="1"/>
      <c r="O182" s="1"/>
      <c r="P182" s="1"/>
      <c r="Q182" s="1"/>
      <c r="R182" s="1"/>
      <c r="S182" s="1"/>
      <c r="T182" s="1"/>
      <c r="U182" s="1"/>
      <c r="V182" s="1"/>
    </row>
    <row r="183" spans="1:22" ht="18.75" customHeight="1" x14ac:dyDescent="0.25">
      <c r="B183" s="1"/>
      <c r="C183" s="133"/>
      <c r="D183" s="1"/>
      <c r="E183" s="1"/>
      <c r="F183" s="1"/>
      <c r="G183" s="1"/>
      <c r="H183" s="1"/>
      <c r="I183" s="1"/>
      <c r="J183" s="1"/>
      <c r="K183" s="1"/>
      <c r="L183" s="1"/>
      <c r="M183" s="1"/>
      <c r="N183" s="1"/>
      <c r="O183" s="1"/>
      <c r="P183" s="1"/>
      <c r="Q183" s="1"/>
      <c r="R183" s="1"/>
      <c r="S183" s="1"/>
      <c r="T183" s="1"/>
      <c r="U183" s="1"/>
      <c r="V183" s="1"/>
    </row>
    <row r="184" spans="1:22" ht="18.75" customHeight="1" x14ac:dyDescent="0.25">
      <c r="B184" s="1"/>
      <c r="C184" s="133"/>
      <c r="D184" s="1"/>
      <c r="E184" s="1"/>
      <c r="F184" s="1"/>
      <c r="G184" s="1"/>
      <c r="H184" s="1"/>
      <c r="I184" s="1"/>
      <c r="J184" s="1"/>
      <c r="K184" s="1"/>
      <c r="L184" s="1"/>
      <c r="M184" s="1"/>
      <c r="N184" s="1"/>
      <c r="O184" s="1"/>
      <c r="P184" s="1"/>
      <c r="Q184" s="1"/>
      <c r="R184" s="1"/>
      <c r="S184" s="1"/>
      <c r="T184" s="1"/>
      <c r="U184" s="1"/>
      <c r="V184" s="1"/>
    </row>
    <row r="185" spans="1:22" ht="18.75" customHeight="1" x14ac:dyDescent="0.25">
      <c r="B185" s="1"/>
      <c r="C185" s="133"/>
      <c r="D185" s="1"/>
      <c r="E185" s="1"/>
      <c r="F185" s="1"/>
      <c r="G185" s="1"/>
      <c r="H185" s="1"/>
      <c r="I185" s="1"/>
      <c r="J185" s="1"/>
      <c r="K185" s="1"/>
      <c r="L185" s="1"/>
      <c r="M185" s="1"/>
      <c r="N185" s="1"/>
      <c r="O185" s="1"/>
      <c r="P185" s="1"/>
      <c r="Q185" s="1"/>
      <c r="R185" s="1"/>
      <c r="S185" s="1"/>
      <c r="T185" s="1"/>
      <c r="U185" s="1"/>
      <c r="V185" s="1"/>
    </row>
    <row r="186" spans="1:22" ht="18.75" customHeight="1" x14ac:dyDescent="0.25">
      <c r="B186" s="1"/>
      <c r="C186" s="133"/>
      <c r="D186" s="1"/>
      <c r="E186" s="1"/>
      <c r="F186" s="1"/>
      <c r="G186" s="1"/>
      <c r="H186" s="1"/>
      <c r="I186" s="1"/>
      <c r="J186" s="1"/>
      <c r="K186" s="1"/>
      <c r="L186" s="1"/>
      <c r="M186" s="1"/>
      <c r="N186" s="1"/>
      <c r="O186" s="1"/>
      <c r="P186" s="1"/>
      <c r="Q186" s="1"/>
      <c r="R186" s="1"/>
      <c r="S186" s="1"/>
      <c r="T186" s="1"/>
      <c r="U186" s="1"/>
      <c r="V186" s="1"/>
    </row>
    <row r="187" spans="1:22" ht="18.75" customHeight="1" x14ac:dyDescent="0.25">
      <c r="B187" s="1"/>
      <c r="C187" s="133"/>
      <c r="D187" s="1"/>
      <c r="E187" s="1"/>
      <c r="F187" s="1"/>
      <c r="G187" s="1"/>
      <c r="H187" s="1"/>
      <c r="I187" s="1"/>
      <c r="J187" s="1"/>
      <c r="K187" s="1"/>
      <c r="L187" s="1"/>
      <c r="M187" s="1"/>
      <c r="N187" s="1"/>
      <c r="O187" s="1"/>
      <c r="P187" s="1"/>
      <c r="Q187" s="1"/>
      <c r="R187" s="1"/>
      <c r="S187" s="1"/>
      <c r="T187" s="1"/>
      <c r="U187" s="1"/>
      <c r="V187" s="1"/>
    </row>
    <row r="188" spans="1:22" ht="18.75" customHeight="1" x14ac:dyDescent="0.25">
      <c r="B188" s="1"/>
      <c r="C188" s="133"/>
      <c r="D188" s="1"/>
      <c r="E188" s="1"/>
      <c r="F188" s="1"/>
      <c r="G188" s="1"/>
      <c r="H188" s="1"/>
      <c r="I188" s="1"/>
      <c r="J188" s="1"/>
      <c r="K188" s="1"/>
      <c r="L188" s="1"/>
      <c r="M188" s="1"/>
      <c r="N188" s="1"/>
      <c r="O188" s="1"/>
      <c r="P188" s="1"/>
      <c r="Q188" s="1"/>
      <c r="R188" s="1"/>
      <c r="S188" s="1"/>
      <c r="T188" s="1"/>
      <c r="U188" s="1"/>
      <c r="V188" s="1"/>
    </row>
    <row r="189" spans="1:22" ht="18.75" customHeight="1" x14ac:dyDescent="0.25">
      <c r="B189" s="1"/>
      <c r="C189" s="133"/>
      <c r="D189" s="1"/>
      <c r="E189" s="1"/>
      <c r="F189" s="1"/>
      <c r="G189" s="1"/>
      <c r="H189" s="1"/>
      <c r="I189" s="1"/>
      <c r="J189" s="1"/>
      <c r="K189" s="1"/>
      <c r="L189" s="1"/>
      <c r="M189" s="1"/>
      <c r="N189" s="1"/>
      <c r="O189" s="1"/>
      <c r="P189" s="1"/>
      <c r="Q189" s="1"/>
      <c r="R189" s="1"/>
      <c r="S189" s="1"/>
      <c r="T189" s="1"/>
      <c r="U189" s="1"/>
      <c r="V189" s="1"/>
    </row>
    <row r="190" spans="1:22" ht="18.75" customHeight="1" x14ac:dyDescent="0.25">
      <c r="B190" s="1"/>
      <c r="C190" s="133"/>
      <c r="D190" s="1"/>
      <c r="E190" s="1"/>
      <c r="F190" s="1"/>
      <c r="G190" s="1"/>
      <c r="H190" s="1"/>
      <c r="I190" s="1"/>
      <c r="J190" s="1"/>
      <c r="K190" s="1"/>
      <c r="L190" s="1"/>
      <c r="M190" s="1"/>
      <c r="N190" s="1"/>
      <c r="O190" s="1"/>
      <c r="P190" s="1"/>
      <c r="Q190" s="1"/>
      <c r="R190" s="1"/>
      <c r="S190" s="1"/>
      <c r="T190" s="1"/>
      <c r="U190" s="1"/>
      <c r="V190" s="1"/>
    </row>
    <row r="191" spans="1:22" ht="18.75" customHeight="1" x14ac:dyDescent="0.25">
      <c r="B191" s="1"/>
      <c r="C191" s="133"/>
      <c r="D191" s="1"/>
      <c r="E191" s="1"/>
      <c r="F191" s="1"/>
      <c r="G191" s="1"/>
      <c r="H191" s="1"/>
      <c r="I191" s="1"/>
      <c r="J191" s="1"/>
      <c r="K191" s="1"/>
      <c r="L191" s="1"/>
      <c r="M191" s="1"/>
      <c r="N191" s="1"/>
      <c r="O191" s="1"/>
      <c r="P191" s="1"/>
      <c r="Q191" s="1"/>
      <c r="R191" s="1"/>
      <c r="S191" s="1"/>
      <c r="T191" s="1"/>
      <c r="U191" s="1"/>
      <c r="V191" s="1"/>
    </row>
    <row r="192" spans="1:22" ht="18.75" customHeight="1" x14ac:dyDescent="0.25">
      <c r="B192" s="1"/>
      <c r="C192" s="133"/>
      <c r="D192" s="1"/>
      <c r="E192" s="1"/>
      <c r="F192" s="1"/>
      <c r="G192" s="1"/>
      <c r="H192" s="1"/>
      <c r="I192" s="1"/>
      <c r="J192" s="1"/>
      <c r="K192" s="1"/>
      <c r="L192" s="1"/>
      <c r="M192" s="1"/>
      <c r="N192" s="1"/>
      <c r="O192" s="1"/>
      <c r="P192" s="1"/>
      <c r="Q192" s="1"/>
      <c r="R192" s="1"/>
      <c r="S192" s="1"/>
      <c r="T192" s="1"/>
      <c r="U192" s="1"/>
      <c r="V192" s="1"/>
    </row>
    <row r="193" spans="2:22" ht="18.75" customHeight="1" x14ac:dyDescent="0.25">
      <c r="B193" s="1"/>
      <c r="C193" s="133"/>
      <c r="D193" s="1"/>
      <c r="E193" s="1"/>
      <c r="F193" s="1"/>
      <c r="G193" s="1"/>
      <c r="H193" s="1"/>
      <c r="I193" s="1"/>
      <c r="J193" s="1"/>
      <c r="K193" s="1"/>
      <c r="L193" s="1"/>
      <c r="M193" s="1"/>
      <c r="N193" s="1"/>
      <c r="O193" s="1"/>
      <c r="P193" s="1"/>
      <c r="Q193" s="1"/>
      <c r="R193" s="1"/>
      <c r="S193" s="1"/>
      <c r="T193" s="1"/>
      <c r="U193" s="1"/>
      <c r="V193" s="1"/>
    </row>
    <row r="194" spans="2:22" ht="18.75" customHeight="1" x14ac:dyDescent="0.25">
      <c r="B194" s="1"/>
      <c r="C194" s="133"/>
      <c r="D194" s="1"/>
      <c r="E194" s="1"/>
      <c r="F194" s="1"/>
      <c r="G194" s="1"/>
      <c r="H194" s="1"/>
      <c r="I194" s="1"/>
      <c r="J194" s="1"/>
      <c r="K194" s="1"/>
      <c r="L194" s="1"/>
      <c r="M194" s="1"/>
      <c r="N194" s="1"/>
      <c r="O194" s="1"/>
      <c r="P194" s="1"/>
      <c r="Q194" s="1"/>
      <c r="R194" s="1"/>
      <c r="S194" s="1"/>
      <c r="T194" s="1"/>
      <c r="U194" s="1"/>
      <c r="V194" s="1"/>
    </row>
    <row r="195" spans="2:22" ht="18.75" customHeight="1" x14ac:dyDescent="0.25">
      <c r="B195" s="1"/>
      <c r="C195" s="133"/>
      <c r="D195" s="1"/>
      <c r="E195" s="1"/>
      <c r="F195" s="1"/>
      <c r="G195" s="1"/>
      <c r="H195" s="1"/>
      <c r="I195" s="1"/>
      <c r="J195" s="1"/>
      <c r="K195" s="1"/>
      <c r="L195" s="1"/>
      <c r="M195" s="1"/>
      <c r="N195" s="1"/>
      <c r="O195" s="1"/>
      <c r="P195" s="1"/>
      <c r="Q195" s="1"/>
      <c r="R195" s="1"/>
      <c r="S195" s="1"/>
      <c r="T195" s="1"/>
      <c r="U195" s="1"/>
      <c r="V195" s="1"/>
    </row>
    <row r="196" spans="2:22" ht="18.75" customHeight="1" x14ac:dyDescent="0.25">
      <c r="B196" s="1"/>
      <c r="C196" s="133"/>
      <c r="D196" s="1"/>
      <c r="E196" s="1"/>
      <c r="F196" s="1"/>
      <c r="G196" s="1"/>
      <c r="H196" s="1"/>
      <c r="I196" s="1"/>
      <c r="J196" s="1"/>
      <c r="K196" s="1"/>
      <c r="L196" s="1"/>
      <c r="M196" s="1"/>
      <c r="N196" s="1"/>
      <c r="O196" s="1"/>
      <c r="P196" s="1"/>
      <c r="Q196" s="1"/>
      <c r="R196" s="1"/>
      <c r="S196" s="1"/>
      <c r="T196" s="1"/>
      <c r="U196" s="1"/>
      <c r="V196" s="1"/>
    </row>
    <row r="197" spans="2:22" ht="18.75" customHeight="1" x14ac:dyDescent="0.25">
      <c r="B197" s="1"/>
      <c r="C197" s="133"/>
      <c r="D197" s="1"/>
      <c r="E197" s="1"/>
      <c r="F197" s="1"/>
      <c r="G197" s="1"/>
      <c r="H197" s="1"/>
      <c r="I197" s="1"/>
      <c r="J197" s="1"/>
      <c r="K197" s="1"/>
      <c r="L197" s="1"/>
      <c r="M197" s="1"/>
      <c r="N197" s="1"/>
      <c r="O197" s="1"/>
      <c r="P197" s="1"/>
      <c r="Q197" s="1"/>
      <c r="R197" s="1"/>
      <c r="S197" s="1"/>
      <c r="T197" s="1"/>
      <c r="U197" s="1"/>
      <c r="V197" s="1"/>
    </row>
    <row r="198" spans="2:22" ht="18.75" customHeight="1" x14ac:dyDescent="0.25">
      <c r="B198" s="1"/>
      <c r="C198" s="133"/>
      <c r="D198" s="1"/>
      <c r="E198" s="1"/>
      <c r="F198" s="1"/>
      <c r="G198" s="1"/>
      <c r="H198" s="1"/>
      <c r="I198" s="1"/>
      <c r="J198" s="1"/>
      <c r="K198" s="1"/>
      <c r="L198" s="1"/>
      <c r="M198" s="1"/>
      <c r="N198" s="1"/>
      <c r="O198" s="1"/>
      <c r="P198" s="1"/>
      <c r="Q198" s="1"/>
      <c r="R198" s="1"/>
      <c r="S198" s="1"/>
      <c r="T198" s="1"/>
      <c r="U198" s="1"/>
      <c r="V198" s="1"/>
    </row>
    <row r="199" spans="2:22" ht="18.75" customHeight="1" x14ac:dyDescent="0.25">
      <c r="B199" s="1"/>
      <c r="C199" s="133"/>
      <c r="D199" s="1"/>
      <c r="E199" s="1"/>
      <c r="F199" s="1"/>
      <c r="G199" s="1"/>
      <c r="H199" s="1"/>
      <c r="I199" s="1"/>
      <c r="J199" s="1"/>
      <c r="K199" s="1"/>
      <c r="L199" s="1"/>
      <c r="M199" s="1"/>
      <c r="N199" s="1"/>
      <c r="O199" s="1"/>
      <c r="P199" s="1"/>
      <c r="Q199" s="1"/>
      <c r="R199" s="1"/>
      <c r="S199" s="1"/>
      <c r="T199" s="1"/>
      <c r="U199" s="1"/>
      <c r="V199" s="1"/>
    </row>
    <row r="200" spans="2:22" ht="18.75" customHeight="1" x14ac:dyDescent="0.25">
      <c r="B200" s="1"/>
      <c r="C200" s="133"/>
      <c r="D200" s="1"/>
      <c r="E200" s="1"/>
      <c r="F200" s="1"/>
      <c r="G200" s="1"/>
      <c r="H200" s="1"/>
      <c r="I200" s="1"/>
      <c r="J200" s="1"/>
      <c r="K200" s="1"/>
      <c r="L200" s="1"/>
      <c r="M200" s="1"/>
      <c r="N200" s="1"/>
      <c r="O200" s="1"/>
      <c r="P200" s="1"/>
      <c r="Q200" s="1"/>
      <c r="R200" s="1"/>
      <c r="S200" s="1"/>
      <c r="T200" s="1"/>
      <c r="U200" s="1"/>
      <c r="V200" s="1"/>
    </row>
    <row r="201" spans="2:22" ht="18.75" customHeight="1" x14ac:dyDescent="0.25">
      <c r="B201" s="1"/>
      <c r="C201" s="133"/>
      <c r="D201" s="1"/>
      <c r="E201" s="1"/>
      <c r="F201" s="1"/>
      <c r="G201" s="1"/>
      <c r="H201" s="1"/>
      <c r="I201" s="1"/>
      <c r="J201" s="1"/>
      <c r="K201" s="1"/>
      <c r="L201" s="1"/>
      <c r="M201" s="1"/>
      <c r="N201" s="1"/>
      <c r="O201" s="1"/>
      <c r="P201" s="1"/>
      <c r="Q201" s="1"/>
      <c r="R201" s="1"/>
      <c r="S201" s="1"/>
      <c r="T201" s="1"/>
      <c r="U201" s="1"/>
      <c r="V201" s="1"/>
    </row>
    <row r="202" spans="2:22" ht="18.75" customHeight="1" x14ac:dyDescent="0.25">
      <c r="B202" s="1"/>
      <c r="C202" s="133"/>
      <c r="D202" s="1"/>
      <c r="E202" s="1"/>
      <c r="F202" s="1"/>
      <c r="G202" s="1"/>
      <c r="H202" s="1"/>
      <c r="I202" s="1"/>
      <c r="J202" s="1"/>
      <c r="K202" s="1"/>
      <c r="L202" s="1"/>
      <c r="M202" s="1"/>
      <c r="N202" s="1"/>
      <c r="O202" s="1"/>
      <c r="P202" s="1"/>
      <c r="Q202" s="1"/>
      <c r="R202" s="1"/>
      <c r="S202" s="1"/>
      <c r="T202" s="1"/>
      <c r="U202" s="1"/>
      <c r="V202" s="1"/>
    </row>
    <row r="203" spans="2:22" ht="18.75" customHeight="1" x14ac:dyDescent="0.25">
      <c r="B203" s="1"/>
      <c r="C203" s="133"/>
      <c r="D203" s="1"/>
      <c r="E203" s="1"/>
      <c r="F203" s="1"/>
      <c r="G203" s="1"/>
      <c r="H203" s="1"/>
      <c r="I203" s="1"/>
      <c r="J203" s="1"/>
      <c r="K203" s="1"/>
      <c r="L203" s="1"/>
      <c r="M203" s="1"/>
      <c r="N203" s="1"/>
      <c r="O203" s="1"/>
      <c r="P203" s="1"/>
      <c r="Q203" s="1"/>
      <c r="R203" s="1"/>
      <c r="S203" s="1"/>
      <c r="T203" s="1"/>
      <c r="U203" s="1"/>
      <c r="V203" s="1"/>
    </row>
    <row r="204" spans="2:22" ht="18.75" customHeight="1" x14ac:dyDescent="0.25">
      <c r="B204" s="1"/>
      <c r="C204" s="133"/>
      <c r="D204" s="1"/>
      <c r="E204" s="1"/>
      <c r="F204" s="1"/>
      <c r="G204" s="1"/>
      <c r="H204" s="1"/>
      <c r="I204" s="1"/>
      <c r="J204" s="1"/>
      <c r="K204" s="1"/>
      <c r="L204" s="1"/>
      <c r="M204" s="1"/>
      <c r="N204" s="1"/>
      <c r="O204" s="1"/>
      <c r="P204" s="1"/>
      <c r="Q204" s="1"/>
      <c r="R204" s="1"/>
      <c r="S204" s="1"/>
      <c r="T204" s="1"/>
      <c r="U204" s="1"/>
      <c r="V204" s="1"/>
    </row>
    <row r="205" spans="2:22" ht="18.75" customHeight="1" x14ac:dyDescent="0.25">
      <c r="B205" s="1"/>
      <c r="C205" s="133"/>
      <c r="D205" s="1"/>
      <c r="E205" s="1"/>
      <c r="F205" s="1"/>
      <c r="G205" s="1"/>
      <c r="H205" s="1"/>
      <c r="I205" s="1"/>
      <c r="J205" s="1"/>
      <c r="K205" s="1"/>
      <c r="L205" s="1"/>
      <c r="M205" s="1"/>
      <c r="N205" s="1"/>
      <c r="O205" s="1"/>
      <c r="P205" s="1"/>
      <c r="Q205" s="1"/>
      <c r="R205" s="1"/>
      <c r="S205" s="1"/>
      <c r="T205" s="1"/>
      <c r="U205" s="1"/>
      <c r="V205" s="1"/>
    </row>
    <row r="206" spans="2:22" ht="18.75" customHeight="1" x14ac:dyDescent="0.25">
      <c r="B206" s="1"/>
      <c r="C206" s="133"/>
      <c r="D206" s="1"/>
      <c r="E206" s="1"/>
      <c r="F206" s="1"/>
      <c r="G206" s="1"/>
      <c r="H206" s="1"/>
      <c r="I206" s="1"/>
      <c r="J206" s="1"/>
      <c r="K206" s="1"/>
      <c r="L206" s="1"/>
      <c r="M206" s="1"/>
      <c r="N206" s="1"/>
      <c r="O206" s="1"/>
      <c r="P206" s="1"/>
      <c r="Q206" s="1"/>
      <c r="R206" s="1"/>
      <c r="S206" s="1"/>
      <c r="T206" s="1"/>
      <c r="U206" s="1"/>
      <c r="V206" s="1"/>
    </row>
    <row r="207" spans="2:22" ht="18.75" customHeight="1" x14ac:dyDescent="0.25">
      <c r="B207" s="1"/>
      <c r="C207" s="133"/>
      <c r="D207" s="1"/>
      <c r="E207" s="1"/>
      <c r="F207" s="1"/>
      <c r="G207" s="1"/>
      <c r="H207" s="1"/>
      <c r="I207" s="1"/>
      <c r="J207" s="1"/>
      <c r="K207" s="1"/>
      <c r="L207" s="1"/>
      <c r="M207" s="1"/>
      <c r="N207" s="1"/>
      <c r="O207" s="1"/>
      <c r="P207" s="1"/>
      <c r="Q207" s="1"/>
      <c r="R207" s="1"/>
      <c r="S207" s="1"/>
      <c r="T207" s="1"/>
      <c r="U207" s="1"/>
      <c r="V207" s="1"/>
    </row>
    <row r="208" spans="2:22" ht="18.75" customHeight="1" x14ac:dyDescent="0.25">
      <c r="B208" s="1"/>
      <c r="C208" s="133"/>
      <c r="D208" s="1"/>
      <c r="E208" s="1"/>
      <c r="F208" s="1"/>
      <c r="G208" s="1"/>
      <c r="H208" s="1"/>
      <c r="I208" s="1"/>
      <c r="J208" s="1"/>
      <c r="K208" s="1"/>
      <c r="L208" s="1"/>
      <c r="M208" s="1"/>
      <c r="N208" s="1"/>
      <c r="O208" s="1"/>
      <c r="P208" s="1"/>
      <c r="Q208" s="1"/>
      <c r="R208" s="1"/>
      <c r="S208" s="1"/>
      <c r="T208" s="1"/>
      <c r="U208" s="1"/>
      <c r="V208" s="1"/>
    </row>
    <row r="209" spans="2:22" ht="18.75" customHeight="1" x14ac:dyDescent="0.25">
      <c r="B209" s="1"/>
      <c r="C209" s="133"/>
      <c r="D209" s="1"/>
      <c r="E209" s="1"/>
      <c r="F209" s="1"/>
      <c r="G209" s="1"/>
      <c r="H209" s="1"/>
      <c r="I209" s="1"/>
      <c r="J209" s="1"/>
      <c r="K209" s="1"/>
      <c r="L209" s="1"/>
      <c r="M209" s="1"/>
      <c r="N209" s="1"/>
      <c r="O209" s="1"/>
      <c r="P209" s="1"/>
      <c r="Q209" s="1"/>
      <c r="R209" s="1"/>
      <c r="S209" s="1"/>
      <c r="T209" s="1"/>
      <c r="U209" s="1"/>
      <c r="V209" s="1"/>
    </row>
    <row r="210" spans="2:22" ht="18.75" customHeight="1" x14ac:dyDescent="0.25">
      <c r="B210" s="1"/>
      <c r="C210" s="133"/>
      <c r="D210" s="1"/>
      <c r="E210" s="1"/>
      <c r="F210" s="1"/>
      <c r="G210" s="1"/>
      <c r="H210" s="1"/>
      <c r="I210" s="1"/>
      <c r="J210" s="1"/>
      <c r="K210" s="1"/>
      <c r="L210" s="1"/>
      <c r="M210" s="1"/>
      <c r="N210" s="1"/>
      <c r="O210" s="1"/>
      <c r="P210" s="1"/>
      <c r="Q210" s="1"/>
      <c r="R210" s="1"/>
      <c r="S210" s="1"/>
      <c r="T210" s="1"/>
      <c r="U210" s="1"/>
      <c r="V210" s="1"/>
    </row>
    <row r="211" spans="2:22" ht="18.75" customHeight="1" x14ac:dyDescent="0.25">
      <c r="B211" s="1"/>
      <c r="C211" s="133"/>
      <c r="D211" s="1"/>
      <c r="E211" s="1"/>
      <c r="F211" s="1"/>
      <c r="G211" s="1"/>
      <c r="H211" s="1"/>
      <c r="I211" s="1"/>
      <c r="J211" s="1"/>
      <c r="K211" s="1"/>
      <c r="L211" s="1"/>
      <c r="M211" s="1"/>
      <c r="N211" s="1"/>
      <c r="O211" s="1"/>
      <c r="P211" s="1"/>
      <c r="Q211" s="1"/>
      <c r="R211" s="1"/>
      <c r="S211" s="1"/>
      <c r="T211" s="1"/>
      <c r="U211" s="1"/>
      <c r="V211" s="1"/>
    </row>
    <row r="212" spans="2:22" ht="18.75" customHeight="1" x14ac:dyDescent="0.25">
      <c r="B212" s="1"/>
      <c r="C212" s="133"/>
      <c r="D212" s="1"/>
      <c r="E212" s="1"/>
      <c r="F212" s="1"/>
      <c r="G212" s="1"/>
      <c r="H212" s="1"/>
      <c r="I212" s="1"/>
      <c r="J212" s="1"/>
      <c r="K212" s="1"/>
      <c r="L212" s="1"/>
      <c r="M212" s="1"/>
      <c r="N212" s="1"/>
      <c r="O212" s="1"/>
      <c r="P212" s="1"/>
      <c r="Q212" s="1"/>
      <c r="R212" s="1"/>
      <c r="S212" s="1"/>
      <c r="T212" s="1"/>
      <c r="U212" s="1"/>
      <c r="V212" s="1"/>
    </row>
    <row r="213" spans="2:22" ht="18.75" customHeight="1" x14ac:dyDescent="0.25">
      <c r="B213" s="1"/>
      <c r="C213" s="133"/>
      <c r="D213" s="1"/>
      <c r="E213" s="1"/>
      <c r="F213" s="1"/>
      <c r="G213" s="1"/>
      <c r="H213" s="1"/>
      <c r="I213" s="1"/>
      <c r="J213" s="1"/>
      <c r="K213" s="1"/>
      <c r="L213" s="1"/>
      <c r="M213" s="1"/>
      <c r="N213" s="1"/>
      <c r="O213" s="1"/>
      <c r="P213" s="1"/>
      <c r="Q213" s="1"/>
      <c r="R213" s="1"/>
      <c r="S213" s="1"/>
      <c r="T213" s="1"/>
      <c r="U213" s="1"/>
      <c r="V213" s="1"/>
    </row>
    <row r="214" spans="2:22" ht="18.75" customHeight="1" x14ac:dyDescent="0.25">
      <c r="B214" s="1"/>
      <c r="C214" s="133"/>
      <c r="D214" s="1"/>
      <c r="E214" s="1"/>
      <c r="F214" s="1"/>
      <c r="G214" s="1"/>
      <c r="H214" s="1"/>
      <c r="I214" s="1"/>
      <c r="J214" s="1"/>
      <c r="K214" s="1"/>
      <c r="L214" s="1"/>
      <c r="M214" s="1"/>
      <c r="N214" s="1"/>
      <c r="O214" s="1"/>
      <c r="P214" s="1"/>
      <c r="Q214" s="1"/>
      <c r="R214" s="1"/>
      <c r="S214" s="1"/>
      <c r="T214" s="1"/>
      <c r="U214" s="1"/>
      <c r="V214" s="1"/>
    </row>
    <row r="215" spans="2:22" ht="18.75" customHeight="1" x14ac:dyDescent="0.25">
      <c r="B215" s="1"/>
      <c r="C215" s="133"/>
      <c r="D215" s="1"/>
      <c r="E215" s="1"/>
      <c r="F215" s="1"/>
      <c r="G215" s="1"/>
      <c r="H215" s="1"/>
      <c r="I215" s="1"/>
      <c r="J215" s="1"/>
      <c r="K215" s="1"/>
      <c r="L215" s="1"/>
      <c r="M215" s="1"/>
      <c r="N215" s="1"/>
      <c r="O215" s="1"/>
      <c r="P215" s="1"/>
      <c r="Q215" s="1"/>
      <c r="R215" s="1"/>
      <c r="S215" s="1"/>
      <c r="T215" s="1"/>
      <c r="U215" s="1"/>
      <c r="V215" s="1"/>
    </row>
    <row r="216" spans="2:22" ht="18.75" customHeight="1" x14ac:dyDescent="0.25">
      <c r="B216" s="1"/>
      <c r="C216" s="133"/>
      <c r="D216" s="1"/>
      <c r="E216" s="1"/>
      <c r="F216" s="1"/>
      <c r="G216" s="1"/>
      <c r="H216" s="1"/>
      <c r="I216" s="1"/>
      <c r="J216" s="1"/>
      <c r="K216" s="1"/>
      <c r="L216" s="1"/>
      <c r="M216" s="1"/>
      <c r="N216" s="1"/>
      <c r="O216" s="1"/>
      <c r="P216" s="1"/>
      <c r="Q216" s="1"/>
      <c r="R216" s="1"/>
      <c r="S216" s="1"/>
      <c r="T216" s="1"/>
      <c r="U216" s="1"/>
      <c r="V216" s="1"/>
    </row>
    <row r="217" spans="2:22" ht="18.75" customHeight="1" x14ac:dyDescent="0.25">
      <c r="B217" s="1"/>
      <c r="C217" s="133"/>
      <c r="D217" s="1"/>
      <c r="E217" s="1"/>
      <c r="F217" s="1"/>
      <c r="G217" s="1"/>
      <c r="H217" s="1"/>
      <c r="I217" s="1"/>
      <c r="J217" s="1"/>
      <c r="K217" s="1"/>
      <c r="L217" s="1"/>
      <c r="M217" s="1"/>
      <c r="N217" s="1"/>
      <c r="O217" s="1"/>
      <c r="P217" s="1"/>
      <c r="Q217" s="1"/>
      <c r="R217" s="1"/>
      <c r="S217" s="1"/>
      <c r="T217" s="1"/>
      <c r="U217" s="1"/>
      <c r="V217" s="1"/>
    </row>
    <row r="218" spans="2:22" ht="18.75" customHeight="1" x14ac:dyDescent="0.25">
      <c r="B218" s="1"/>
      <c r="C218" s="133"/>
      <c r="D218" s="1"/>
      <c r="E218" s="1"/>
      <c r="F218" s="1"/>
      <c r="G218" s="1"/>
      <c r="H218" s="1"/>
      <c r="I218" s="1"/>
      <c r="J218" s="1"/>
      <c r="K218" s="1"/>
      <c r="L218" s="1"/>
      <c r="M218" s="1"/>
      <c r="N218" s="1"/>
      <c r="O218" s="1"/>
      <c r="P218" s="1"/>
      <c r="Q218" s="1"/>
      <c r="R218" s="1"/>
      <c r="S218" s="1"/>
      <c r="T218" s="1"/>
      <c r="U218" s="1"/>
      <c r="V218" s="1"/>
    </row>
    <row r="219" spans="2:22" ht="18.75" customHeight="1" x14ac:dyDescent="0.25">
      <c r="B219" s="1"/>
      <c r="C219" s="133"/>
      <c r="D219" s="1"/>
      <c r="E219" s="1"/>
      <c r="F219" s="1"/>
      <c r="G219" s="1"/>
      <c r="H219" s="1"/>
      <c r="I219" s="1"/>
      <c r="J219" s="1"/>
      <c r="K219" s="1"/>
      <c r="L219" s="1"/>
      <c r="M219" s="1"/>
      <c r="N219" s="1"/>
      <c r="O219" s="1"/>
      <c r="P219" s="1"/>
      <c r="Q219" s="1"/>
      <c r="R219" s="1"/>
      <c r="S219" s="1"/>
      <c r="T219" s="1"/>
      <c r="U219" s="1"/>
      <c r="V219" s="1"/>
    </row>
    <row r="220" spans="2:22" ht="18.75" customHeight="1" x14ac:dyDescent="0.25">
      <c r="B220" s="1"/>
      <c r="C220" s="133"/>
      <c r="D220" s="1"/>
      <c r="E220" s="1"/>
      <c r="F220" s="1"/>
      <c r="G220" s="1"/>
      <c r="H220" s="1"/>
      <c r="I220" s="1"/>
      <c r="J220" s="1"/>
      <c r="K220" s="1"/>
      <c r="L220" s="1"/>
      <c r="M220" s="1"/>
      <c r="N220" s="1"/>
      <c r="O220" s="1"/>
      <c r="P220" s="1"/>
      <c r="Q220" s="1"/>
      <c r="R220" s="1"/>
      <c r="S220" s="1"/>
      <c r="T220" s="1"/>
      <c r="U220" s="1"/>
      <c r="V220" s="1"/>
    </row>
    <row r="221" spans="2:22" ht="18.75" customHeight="1" x14ac:dyDescent="0.25">
      <c r="B221" s="1"/>
      <c r="C221" s="133"/>
      <c r="D221" s="1"/>
      <c r="E221" s="1"/>
      <c r="F221" s="1"/>
      <c r="G221" s="1"/>
      <c r="H221" s="1"/>
      <c r="I221" s="1"/>
      <c r="J221" s="1"/>
      <c r="K221" s="1"/>
      <c r="L221" s="1"/>
      <c r="M221" s="1"/>
      <c r="N221" s="1"/>
      <c r="O221" s="1"/>
      <c r="P221" s="1"/>
      <c r="Q221" s="1"/>
      <c r="R221" s="1"/>
      <c r="S221" s="1"/>
      <c r="T221" s="1"/>
      <c r="U221" s="1"/>
      <c r="V221" s="1"/>
    </row>
    <row r="222" spans="2:22" ht="18.75" customHeight="1" x14ac:dyDescent="0.25">
      <c r="B222" s="1"/>
      <c r="C222" s="133"/>
      <c r="D222" s="1"/>
      <c r="E222" s="1"/>
      <c r="F222" s="1"/>
      <c r="G222" s="1"/>
      <c r="H222" s="1"/>
      <c r="I222" s="1"/>
      <c r="J222" s="1"/>
      <c r="K222" s="1"/>
      <c r="L222" s="1"/>
      <c r="M222" s="1"/>
      <c r="N222" s="1"/>
      <c r="O222" s="1"/>
      <c r="P222" s="1"/>
      <c r="Q222" s="1"/>
      <c r="R222" s="1"/>
      <c r="S222" s="1"/>
      <c r="T222" s="1"/>
      <c r="U222" s="1"/>
      <c r="V222" s="1"/>
    </row>
    <row r="223" spans="2:22" ht="18.75" customHeight="1" x14ac:dyDescent="0.25">
      <c r="B223" s="1"/>
      <c r="C223" s="133"/>
      <c r="D223" s="1"/>
      <c r="E223" s="1"/>
      <c r="F223" s="1"/>
      <c r="G223" s="1"/>
      <c r="H223" s="1"/>
      <c r="I223" s="1"/>
      <c r="J223" s="1"/>
      <c r="K223" s="1"/>
      <c r="L223" s="1"/>
      <c r="M223" s="1"/>
      <c r="N223" s="1"/>
      <c r="O223" s="1"/>
      <c r="P223" s="1"/>
      <c r="Q223" s="1"/>
      <c r="R223" s="1"/>
      <c r="S223" s="1"/>
      <c r="T223" s="1"/>
      <c r="U223" s="1"/>
      <c r="V223" s="1"/>
    </row>
    <row r="224" spans="2:22" ht="18.75" customHeight="1" x14ac:dyDescent="0.25">
      <c r="B224" s="1"/>
      <c r="C224" s="133"/>
      <c r="D224" s="1"/>
      <c r="E224" s="1"/>
      <c r="F224" s="1"/>
      <c r="G224" s="1"/>
      <c r="H224" s="1"/>
      <c r="I224" s="1"/>
      <c r="J224" s="1"/>
      <c r="K224" s="1"/>
      <c r="L224" s="1"/>
      <c r="M224" s="1"/>
      <c r="N224" s="1"/>
      <c r="O224" s="1"/>
      <c r="P224" s="1"/>
      <c r="Q224" s="1"/>
      <c r="R224" s="1"/>
      <c r="S224" s="1"/>
      <c r="T224" s="1"/>
      <c r="U224" s="1"/>
      <c r="V224" s="1"/>
    </row>
    <row r="225" spans="2:22" ht="18.75" customHeight="1" x14ac:dyDescent="0.25">
      <c r="B225" s="1"/>
      <c r="C225" s="133"/>
      <c r="D225" s="1"/>
      <c r="E225" s="1"/>
      <c r="F225" s="1"/>
      <c r="G225" s="1"/>
      <c r="H225" s="1"/>
      <c r="I225" s="1"/>
      <c r="J225" s="1"/>
      <c r="K225" s="1"/>
      <c r="L225" s="1"/>
      <c r="M225" s="1"/>
      <c r="N225" s="1"/>
      <c r="O225" s="1"/>
      <c r="P225" s="1"/>
      <c r="Q225" s="1"/>
      <c r="R225" s="1"/>
      <c r="S225" s="1"/>
      <c r="T225" s="1"/>
      <c r="U225" s="1"/>
      <c r="V225" s="1"/>
    </row>
    <row r="226" spans="2:22" ht="18.75" customHeight="1" x14ac:dyDescent="0.25">
      <c r="B226" s="1"/>
      <c r="C226" s="133"/>
      <c r="D226" s="1"/>
      <c r="E226" s="1"/>
      <c r="F226" s="1"/>
      <c r="G226" s="1"/>
      <c r="H226" s="1"/>
      <c r="I226" s="1"/>
      <c r="J226" s="1"/>
      <c r="K226" s="1"/>
      <c r="L226" s="1"/>
      <c r="M226" s="1"/>
      <c r="N226" s="1"/>
      <c r="O226" s="1"/>
      <c r="P226" s="1"/>
      <c r="Q226" s="1"/>
      <c r="R226" s="1"/>
      <c r="S226" s="1"/>
      <c r="T226" s="1"/>
      <c r="U226" s="1"/>
      <c r="V226" s="1"/>
    </row>
    <row r="227" spans="2:22" ht="18.75" customHeight="1" x14ac:dyDescent="0.25">
      <c r="B227" s="1"/>
      <c r="C227" s="133"/>
      <c r="D227" s="1"/>
      <c r="E227" s="1"/>
      <c r="F227" s="1"/>
      <c r="G227" s="1"/>
      <c r="H227" s="1"/>
      <c r="I227" s="1"/>
      <c r="J227" s="1"/>
      <c r="K227" s="1"/>
      <c r="L227" s="1"/>
      <c r="M227" s="1"/>
      <c r="N227" s="1"/>
      <c r="O227" s="1"/>
      <c r="P227" s="1"/>
      <c r="Q227" s="1"/>
      <c r="R227" s="1"/>
      <c r="S227" s="1"/>
      <c r="T227" s="1"/>
      <c r="U227" s="1"/>
      <c r="V227" s="1"/>
    </row>
    <row r="228" spans="2:22" ht="18.75" customHeight="1" x14ac:dyDescent="0.25">
      <c r="B228" s="1"/>
      <c r="C228" s="133"/>
      <c r="D228" s="1"/>
      <c r="E228" s="1"/>
      <c r="F228" s="1"/>
      <c r="G228" s="1"/>
      <c r="H228" s="1"/>
      <c r="I228" s="1"/>
      <c r="J228" s="1"/>
      <c r="K228" s="1"/>
      <c r="L228" s="1"/>
      <c r="M228" s="1"/>
      <c r="N228" s="1"/>
      <c r="O228" s="1"/>
      <c r="P228" s="1"/>
      <c r="Q228" s="1"/>
      <c r="R228" s="1"/>
      <c r="S228" s="1"/>
      <c r="T228" s="1"/>
      <c r="U228" s="1"/>
      <c r="V228" s="1"/>
    </row>
    <row r="229" spans="2:22" ht="18.75" customHeight="1" x14ac:dyDescent="0.25">
      <c r="B229" s="1"/>
      <c r="C229" s="133"/>
      <c r="D229" s="1"/>
      <c r="E229" s="1"/>
      <c r="F229" s="1"/>
      <c r="G229" s="1"/>
      <c r="H229" s="1"/>
      <c r="I229" s="1"/>
      <c r="J229" s="1"/>
      <c r="K229" s="1"/>
      <c r="L229" s="1"/>
      <c r="M229" s="1"/>
      <c r="N229" s="1"/>
      <c r="O229" s="1"/>
      <c r="P229" s="1"/>
      <c r="Q229" s="1"/>
      <c r="R229" s="1"/>
      <c r="S229" s="1"/>
      <c r="T229" s="1"/>
      <c r="U229" s="1"/>
      <c r="V229" s="1"/>
    </row>
    <row r="230" spans="2:22" ht="18.75" customHeight="1" x14ac:dyDescent="0.25">
      <c r="B230" s="1"/>
      <c r="C230" s="133"/>
      <c r="D230" s="1"/>
      <c r="E230" s="1"/>
      <c r="F230" s="1"/>
      <c r="G230" s="1"/>
      <c r="H230" s="1"/>
      <c r="I230" s="1"/>
      <c r="J230" s="1"/>
      <c r="K230" s="1"/>
      <c r="L230" s="1"/>
      <c r="M230" s="1"/>
      <c r="N230" s="1"/>
      <c r="O230" s="1"/>
      <c r="P230" s="1"/>
      <c r="Q230" s="1"/>
      <c r="R230" s="1"/>
      <c r="S230" s="1"/>
      <c r="T230" s="1"/>
      <c r="U230" s="1"/>
      <c r="V230" s="1"/>
    </row>
    <row r="231" spans="2:22" ht="18.75" customHeight="1" x14ac:dyDescent="0.25">
      <c r="B231" s="1"/>
      <c r="C231" s="133"/>
      <c r="D231" s="1"/>
      <c r="E231" s="1"/>
      <c r="F231" s="1"/>
      <c r="G231" s="1"/>
      <c r="H231" s="1"/>
      <c r="I231" s="1"/>
      <c r="J231" s="1"/>
      <c r="K231" s="1"/>
      <c r="L231" s="1"/>
      <c r="M231" s="1"/>
      <c r="N231" s="1"/>
      <c r="O231" s="1"/>
      <c r="P231" s="1"/>
      <c r="Q231" s="1"/>
      <c r="R231" s="1"/>
      <c r="S231" s="1"/>
      <c r="T231" s="1"/>
      <c r="U231" s="1"/>
      <c r="V231" s="1"/>
    </row>
    <row r="232" spans="2:22" ht="18.75" customHeight="1" x14ac:dyDescent="0.25">
      <c r="B232" s="1"/>
      <c r="C232" s="133"/>
      <c r="D232" s="1"/>
      <c r="E232" s="1"/>
      <c r="F232" s="1"/>
      <c r="G232" s="1"/>
      <c r="H232" s="1"/>
      <c r="I232" s="1"/>
      <c r="J232" s="1"/>
      <c r="K232" s="1"/>
      <c r="L232" s="1"/>
      <c r="M232" s="1"/>
      <c r="N232" s="1"/>
      <c r="O232" s="1"/>
      <c r="P232" s="1"/>
      <c r="Q232" s="1"/>
      <c r="R232" s="1"/>
      <c r="S232" s="1"/>
      <c r="T232" s="1"/>
      <c r="U232" s="1"/>
      <c r="V232" s="1"/>
    </row>
    <row r="233" spans="2:22" ht="18.75" customHeight="1" x14ac:dyDescent="0.25">
      <c r="B233" s="1"/>
      <c r="C233" s="133"/>
      <c r="D233" s="1"/>
      <c r="E233" s="1"/>
      <c r="F233" s="1"/>
      <c r="G233" s="1"/>
      <c r="H233" s="1"/>
      <c r="I233" s="1"/>
      <c r="J233" s="1"/>
      <c r="K233" s="1"/>
      <c r="L233" s="1"/>
      <c r="M233" s="1"/>
      <c r="N233" s="1"/>
      <c r="O233" s="1"/>
      <c r="P233" s="1"/>
      <c r="Q233" s="1"/>
      <c r="R233" s="1"/>
      <c r="S233" s="1"/>
      <c r="T233" s="1"/>
      <c r="U233" s="1"/>
      <c r="V233" s="1"/>
    </row>
    <row r="234" spans="2:22" ht="18.75" customHeight="1" x14ac:dyDescent="0.25">
      <c r="B234" s="1"/>
      <c r="C234" s="133"/>
      <c r="D234" s="1"/>
      <c r="E234" s="1"/>
      <c r="F234" s="1"/>
      <c r="G234" s="1"/>
      <c r="H234" s="1"/>
      <c r="I234" s="1"/>
      <c r="J234" s="1"/>
      <c r="K234" s="1"/>
      <c r="L234" s="1"/>
      <c r="M234" s="1"/>
      <c r="N234" s="1"/>
      <c r="O234" s="1"/>
      <c r="P234" s="1"/>
      <c r="Q234" s="1"/>
      <c r="R234" s="1"/>
      <c r="S234" s="1"/>
      <c r="T234" s="1"/>
      <c r="U234" s="1"/>
      <c r="V234" s="1"/>
    </row>
    <row r="235" spans="2:22" ht="18.75" customHeight="1" x14ac:dyDescent="0.25">
      <c r="B235" s="1"/>
      <c r="C235" s="133"/>
      <c r="D235" s="1"/>
      <c r="E235" s="1"/>
      <c r="F235" s="1"/>
      <c r="G235" s="1"/>
      <c r="H235" s="1"/>
      <c r="I235" s="1"/>
      <c r="J235" s="1"/>
      <c r="K235" s="1"/>
      <c r="L235" s="1"/>
      <c r="M235" s="1"/>
      <c r="N235" s="1"/>
      <c r="O235" s="1"/>
      <c r="P235" s="1"/>
      <c r="Q235" s="1"/>
      <c r="R235" s="1"/>
      <c r="S235" s="1"/>
      <c r="T235" s="1"/>
      <c r="U235" s="1"/>
      <c r="V235" s="1"/>
    </row>
    <row r="236" spans="2:22" ht="18.75" customHeight="1" x14ac:dyDescent="0.25">
      <c r="B236" s="1"/>
      <c r="C236" s="133"/>
      <c r="D236" s="1"/>
      <c r="E236" s="1"/>
      <c r="F236" s="1"/>
      <c r="G236" s="1"/>
      <c r="H236" s="1"/>
      <c r="I236" s="1"/>
      <c r="J236" s="1"/>
      <c r="K236" s="1"/>
      <c r="L236" s="1"/>
      <c r="M236" s="1"/>
      <c r="N236" s="1"/>
      <c r="O236" s="1"/>
      <c r="P236" s="1"/>
      <c r="Q236" s="1"/>
      <c r="R236" s="1"/>
      <c r="S236" s="1"/>
      <c r="T236" s="1"/>
      <c r="U236" s="1"/>
      <c r="V236" s="1"/>
    </row>
    <row r="237" spans="2:22" ht="18.75" customHeight="1" x14ac:dyDescent="0.25">
      <c r="B237" s="1"/>
      <c r="C237" s="133"/>
      <c r="D237" s="1"/>
      <c r="E237" s="1"/>
      <c r="F237" s="1"/>
      <c r="G237" s="1"/>
      <c r="H237" s="1"/>
      <c r="I237" s="1"/>
      <c r="J237" s="1"/>
      <c r="K237" s="1"/>
      <c r="L237" s="1"/>
      <c r="M237" s="1"/>
      <c r="N237" s="1"/>
      <c r="O237" s="1"/>
      <c r="P237" s="1"/>
      <c r="Q237" s="1"/>
      <c r="R237" s="1"/>
      <c r="S237" s="1"/>
      <c r="T237" s="1"/>
      <c r="U237" s="1"/>
      <c r="V237" s="1"/>
    </row>
    <row r="238" spans="2:22" ht="18.75" customHeight="1" x14ac:dyDescent="0.25">
      <c r="B238" s="1"/>
      <c r="C238" s="133"/>
      <c r="D238" s="1"/>
      <c r="E238" s="1"/>
      <c r="F238" s="1"/>
      <c r="G238" s="1"/>
      <c r="H238" s="1"/>
      <c r="I238" s="1"/>
      <c r="J238" s="1"/>
      <c r="K238" s="1"/>
      <c r="L238" s="1"/>
      <c r="M238" s="1"/>
      <c r="N238" s="1"/>
      <c r="O238" s="1"/>
      <c r="P238" s="1"/>
      <c r="Q238" s="1"/>
      <c r="R238" s="1"/>
      <c r="S238" s="1"/>
      <c r="T238" s="1"/>
      <c r="U238" s="1"/>
      <c r="V238" s="1"/>
    </row>
    <row r="239" spans="2:22" ht="18.75" customHeight="1" x14ac:dyDescent="0.25">
      <c r="B239" s="1"/>
      <c r="C239" s="133"/>
      <c r="D239" s="1"/>
      <c r="E239" s="1"/>
      <c r="F239" s="1"/>
      <c r="G239" s="1"/>
      <c r="H239" s="1"/>
      <c r="I239" s="1"/>
      <c r="J239" s="1"/>
      <c r="K239" s="1"/>
      <c r="L239" s="1"/>
      <c r="M239" s="1"/>
      <c r="N239" s="1"/>
      <c r="O239" s="1"/>
      <c r="P239" s="1"/>
      <c r="Q239" s="1"/>
      <c r="R239" s="1"/>
      <c r="S239" s="1"/>
      <c r="T239" s="1"/>
      <c r="U239" s="1"/>
      <c r="V239" s="1"/>
    </row>
    <row r="240" spans="2:22" ht="18.75" customHeight="1" x14ac:dyDescent="0.25">
      <c r="B240" s="1"/>
      <c r="C240" s="133"/>
      <c r="D240" s="1"/>
      <c r="E240" s="1"/>
      <c r="F240" s="1"/>
      <c r="G240" s="1"/>
      <c r="H240" s="1"/>
      <c r="I240" s="1"/>
      <c r="J240" s="1"/>
      <c r="K240" s="1"/>
      <c r="L240" s="1"/>
      <c r="M240" s="1"/>
      <c r="N240" s="1"/>
      <c r="O240" s="1"/>
      <c r="P240" s="1"/>
      <c r="Q240" s="1"/>
      <c r="R240" s="1"/>
      <c r="S240" s="1"/>
      <c r="T240" s="1"/>
      <c r="U240" s="1"/>
      <c r="V240" s="1"/>
    </row>
    <row r="241" spans="2:22" ht="18.75" customHeight="1" x14ac:dyDescent="0.25">
      <c r="B241" s="1"/>
      <c r="C241" s="133"/>
      <c r="D241" s="1"/>
      <c r="E241" s="1"/>
      <c r="F241" s="1"/>
      <c r="G241" s="1"/>
      <c r="H241" s="1"/>
      <c r="I241" s="1"/>
      <c r="J241" s="1"/>
      <c r="K241" s="1"/>
      <c r="L241" s="1"/>
      <c r="M241" s="1"/>
      <c r="N241" s="1"/>
      <c r="O241" s="1"/>
      <c r="P241" s="1"/>
      <c r="Q241" s="1"/>
      <c r="R241" s="1"/>
      <c r="S241" s="1"/>
      <c r="T241" s="1"/>
      <c r="U241" s="1"/>
      <c r="V241" s="1"/>
    </row>
    <row r="242" spans="2:22" ht="18.75" customHeight="1" x14ac:dyDescent="0.25">
      <c r="B242" s="1"/>
      <c r="C242" s="133"/>
      <c r="D242" s="1"/>
      <c r="E242" s="1"/>
      <c r="F242" s="1"/>
      <c r="G242" s="1"/>
      <c r="H242" s="1"/>
      <c r="I242" s="1"/>
      <c r="J242" s="1"/>
      <c r="K242" s="1"/>
      <c r="L242" s="1"/>
      <c r="M242" s="1"/>
      <c r="N242" s="1"/>
      <c r="O242" s="1"/>
      <c r="P242" s="1"/>
      <c r="Q242" s="1"/>
      <c r="R242" s="1"/>
      <c r="S242" s="1"/>
      <c r="T242" s="1"/>
      <c r="U242" s="1"/>
      <c r="V242" s="1"/>
    </row>
    <row r="243" spans="2:22" ht="18.75" customHeight="1" x14ac:dyDescent="0.25">
      <c r="B243" s="1"/>
      <c r="C243" s="133"/>
      <c r="D243" s="1"/>
      <c r="E243" s="1"/>
      <c r="F243" s="1"/>
      <c r="G243" s="1"/>
      <c r="H243" s="1"/>
      <c r="I243" s="1"/>
      <c r="J243" s="1"/>
      <c r="K243" s="1"/>
      <c r="L243" s="1"/>
      <c r="M243" s="1"/>
      <c r="N243" s="1"/>
      <c r="O243" s="1"/>
      <c r="P243" s="1"/>
      <c r="Q243" s="1"/>
      <c r="R243" s="1"/>
      <c r="S243" s="1"/>
      <c r="T243" s="1"/>
      <c r="U243" s="1"/>
      <c r="V243" s="1"/>
    </row>
    <row r="244" spans="2:22" ht="18.75" customHeight="1" x14ac:dyDescent="0.25">
      <c r="B244" s="1"/>
      <c r="C244" s="133"/>
      <c r="D244" s="1"/>
      <c r="E244" s="1"/>
      <c r="F244" s="1"/>
      <c r="G244" s="1"/>
      <c r="H244" s="1"/>
      <c r="I244" s="1"/>
      <c r="J244" s="1"/>
      <c r="K244" s="1"/>
      <c r="L244" s="1"/>
      <c r="M244" s="1"/>
      <c r="N244" s="1"/>
      <c r="O244" s="1"/>
      <c r="P244" s="1"/>
      <c r="Q244" s="1"/>
      <c r="R244" s="1"/>
      <c r="S244" s="1"/>
      <c r="T244" s="1"/>
      <c r="U244" s="1"/>
      <c r="V244" s="1"/>
    </row>
    <row r="245" spans="2:22" ht="18.75" customHeight="1" x14ac:dyDescent="0.25">
      <c r="B245" s="1"/>
      <c r="C245" s="133"/>
      <c r="D245" s="1"/>
      <c r="E245" s="1"/>
      <c r="F245" s="1"/>
      <c r="G245" s="1"/>
      <c r="H245" s="1"/>
      <c r="I245" s="1"/>
      <c r="J245" s="1"/>
      <c r="K245" s="1"/>
      <c r="L245" s="1"/>
      <c r="M245" s="1"/>
      <c r="N245" s="1"/>
      <c r="O245" s="1"/>
      <c r="P245" s="1"/>
      <c r="Q245" s="1"/>
      <c r="R245" s="1"/>
      <c r="S245" s="1"/>
      <c r="T245" s="1"/>
      <c r="U245" s="1"/>
      <c r="V245" s="1"/>
    </row>
    <row r="246" spans="2:22" ht="18.75" customHeight="1" x14ac:dyDescent="0.25">
      <c r="B246" s="1"/>
      <c r="C246" s="133"/>
      <c r="D246" s="1"/>
      <c r="E246" s="1"/>
      <c r="F246" s="1"/>
      <c r="G246" s="1"/>
      <c r="H246" s="1"/>
      <c r="I246" s="1"/>
      <c r="J246" s="1"/>
      <c r="K246" s="1"/>
      <c r="L246" s="1"/>
      <c r="M246" s="1"/>
      <c r="N246" s="1"/>
      <c r="O246" s="1"/>
      <c r="P246" s="1"/>
      <c r="Q246" s="1"/>
      <c r="R246" s="1"/>
      <c r="S246" s="1"/>
      <c r="T246" s="1"/>
      <c r="U246" s="1"/>
      <c r="V246" s="1"/>
    </row>
    <row r="247" spans="2:22" ht="18.75" customHeight="1" x14ac:dyDescent="0.25">
      <c r="B247" s="1"/>
      <c r="C247" s="133"/>
      <c r="D247" s="1"/>
      <c r="E247" s="1"/>
      <c r="F247" s="1"/>
      <c r="G247" s="1"/>
      <c r="H247" s="1"/>
      <c r="I247" s="1"/>
      <c r="J247" s="1"/>
      <c r="K247" s="1"/>
      <c r="L247" s="1"/>
      <c r="M247" s="1"/>
      <c r="N247" s="1"/>
      <c r="O247" s="1"/>
      <c r="P247" s="1"/>
      <c r="Q247" s="1"/>
      <c r="R247" s="1"/>
      <c r="S247" s="1"/>
      <c r="T247" s="1"/>
      <c r="U247" s="1"/>
      <c r="V247" s="1"/>
    </row>
    <row r="248" spans="2:22" ht="18.75" customHeight="1" x14ac:dyDescent="0.25">
      <c r="B248" s="1"/>
      <c r="C248" s="133"/>
      <c r="D248" s="1"/>
      <c r="E248" s="1"/>
      <c r="F248" s="1"/>
      <c r="G248" s="1"/>
      <c r="H248" s="1"/>
      <c r="I248" s="1"/>
      <c r="J248" s="1"/>
      <c r="K248" s="1"/>
      <c r="L248" s="1"/>
      <c r="M248" s="1"/>
      <c r="N248" s="1"/>
      <c r="O248" s="1"/>
      <c r="P248" s="1"/>
      <c r="Q248" s="1"/>
      <c r="R248" s="1"/>
      <c r="S248" s="1"/>
      <c r="T248" s="1"/>
      <c r="U248" s="1"/>
      <c r="V248" s="1"/>
    </row>
    <row r="249" spans="2:22" ht="18.75" customHeight="1" x14ac:dyDescent="0.25">
      <c r="B249" s="1"/>
      <c r="C249" s="133"/>
      <c r="D249" s="1"/>
      <c r="E249" s="1"/>
      <c r="F249" s="1"/>
      <c r="G249" s="1"/>
      <c r="H249" s="1"/>
      <c r="I249" s="1"/>
      <c r="J249" s="1"/>
      <c r="K249" s="1"/>
      <c r="L249" s="1"/>
      <c r="M249" s="1"/>
      <c r="N249" s="1"/>
      <c r="O249" s="1"/>
      <c r="P249" s="1"/>
      <c r="Q249" s="1"/>
      <c r="R249" s="1"/>
      <c r="S249" s="1"/>
      <c r="T249" s="1"/>
      <c r="U249" s="1"/>
      <c r="V249" s="1"/>
    </row>
    <row r="250" spans="2:22" ht="18.75" customHeight="1" x14ac:dyDescent="0.25">
      <c r="B250" s="1"/>
      <c r="C250" s="133"/>
      <c r="D250" s="1"/>
      <c r="E250" s="1"/>
      <c r="F250" s="1"/>
      <c r="G250" s="1"/>
      <c r="H250" s="1"/>
      <c r="I250" s="1"/>
      <c r="J250" s="1"/>
      <c r="K250" s="1"/>
      <c r="L250" s="1"/>
      <c r="M250" s="1"/>
      <c r="N250" s="1"/>
      <c r="O250" s="1"/>
      <c r="P250" s="1"/>
      <c r="Q250" s="1"/>
      <c r="R250" s="1"/>
      <c r="S250" s="1"/>
      <c r="T250" s="1"/>
      <c r="U250" s="1"/>
      <c r="V250" s="1"/>
    </row>
    <row r="251" spans="2:22" ht="18.75" customHeight="1" x14ac:dyDescent="0.25">
      <c r="B251" s="1"/>
      <c r="C251" s="133"/>
      <c r="D251" s="1"/>
      <c r="E251" s="1"/>
      <c r="F251" s="1"/>
      <c r="G251" s="1"/>
      <c r="H251" s="1"/>
      <c r="I251" s="1"/>
      <c r="J251" s="1"/>
      <c r="K251" s="1"/>
      <c r="L251" s="1"/>
      <c r="M251" s="1"/>
      <c r="N251" s="1"/>
      <c r="O251" s="1"/>
      <c r="P251" s="1"/>
      <c r="Q251" s="1"/>
      <c r="R251" s="1"/>
      <c r="S251" s="1"/>
      <c r="T251" s="1"/>
      <c r="U251" s="1"/>
      <c r="V251" s="1"/>
    </row>
    <row r="252" spans="2:22" ht="18.75" customHeight="1" x14ac:dyDescent="0.25">
      <c r="B252" s="1"/>
      <c r="C252" s="133"/>
      <c r="D252" s="1"/>
      <c r="E252" s="1"/>
      <c r="F252" s="1"/>
      <c r="G252" s="1"/>
      <c r="H252" s="1"/>
      <c r="I252" s="1"/>
      <c r="J252" s="1"/>
      <c r="K252" s="1"/>
      <c r="L252" s="1"/>
      <c r="M252" s="1"/>
      <c r="N252" s="1"/>
      <c r="O252" s="1"/>
      <c r="P252" s="1"/>
      <c r="Q252" s="1"/>
      <c r="R252" s="1"/>
      <c r="S252" s="1"/>
      <c r="T252" s="1"/>
      <c r="U252" s="1"/>
      <c r="V252" s="1"/>
    </row>
    <row r="253" spans="2:22" ht="18.75" customHeight="1" x14ac:dyDescent="0.25">
      <c r="B253" s="1"/>
      <c r="C253" s="133"/>
      <c r="D253" s="1"/>
      <c r="E253" s="1"/>
      <c r="F253" s="1"/>
      <c r="G253" s="1"/>
      <c r="H253" s="1"/>
      <c r="I253" s="1"/>
      <c r="J253" s="1"/>
      <c r="K253" s="1"/>
      <c r="L253" s="1"/>
      <c r="M253" s="1"/>
      <c r="N253" s="1"/>
      <c r="O253" s="1"/>
      <c r="P253" s="1"/>
      <c r="Q253" s="1"/>
      <c r="R253" s="1"/>
      <c r="S253" s="1"/>
      <c r="T253" s="1"/>
      <c r="U253" s="1"/>
      <c r="V253" s="1"/>
    </row>
    <row r="254" spans="2:22" ht="18.75" customHeight="1" x14ac:dyDescent="0.25">
      <c r="B254" s="1"/>
      <c r="C254" s="133"/>
      <c r="D254" s="1"/>
      <c r="E254" s="1"/>
      <c r="F254" s="1"/>
      <c r="G254" s="1"/>
      <c r="H254" s="1"/>
      <c r="I254" s="1"/>
      <c r="J254" s="1"/>
      <c r="K254" s="1"/>
      <c r="L254" s="1"/>
      <c r="M254" s="1"/>
      <c r="N254" s="1"/>
      <c r="O254" s="1"/>
      <c r="P254" s="1"/>
      <c r="Q254" s="1"/>
      <c r="R254" s="1"/>
      <c r="S254" s="1"/>
      <c r="T254" s="1"/>
      <c r="U254" s="1"/>
      <c r="V254" s="1"/>
    </row>
    <row r="255" spans="2:22" ht="18.75" customHeight="1" x14ac:dyDescent="0.25">
      <c r="B255" s="1"/>
      <c r="C255" s="133"/>
      <c r="D255" s="1"/>
      <c r="E255" s="1"/>
      <c r="F255" s="1"/>
      <c r="G255" s="1"/>
      <c r="H255" s="1"/>
      <c r="I255" s="1"/>
      <c r="J255" s="1"/>
      <c r="K255" s="1"/>
      <c r="L255" s="1"/>
      <c r="M255" s="1"/>
      <c r="N255" s="1"/>
      <c r="O255" s="1"/>
      <c r="P255" s="1"/>
      <c r="Q255" s="1"/>
      <c r="R255" s="1"/>
      <c r="S255" s="1"/>
      <c r="T255" s="1"/>
      <c r="U255" s="1"/>
      <c r="V255" s="1"/>
    </row>
    <row r="256" spans="2:22" ht="18.75" customHeight="1" x14ac:dyDescent="0.25">
      <c r="B256" s="1"/>
      <c r="C256" s="133"/>
      <c r="D256" s="1"/>
      <c r="E256" s="1"/>
      <c r="F256" s="1"/>
      <c r="G256" s="1"/>
      <c r="H256" s="1"/>
      <c r="I256" s="1"/>
      <c r="J256" s="1"/>
      <c r="K256" s="1"/>
      <c r="L256" s="1"/>
      <c r="M256" s="1"/>
      <c r="N256" s="1"/>
      <c r="O256" s="1"/>
      <c r="P256" s="1"/>
      <c r="Q256" s="1"/>
      <c r="R256" s="1"/>
      <c r="S256" s="1"/>
      <c r="T256" s="1"/>
      <c r="U256" s="1"/>
      <c r="V256" s="1"/>
    </row>
    <row r="257" spans="2:22" ht="18.75" customHeight="1" x14ac:dyDescent="0.25">
      <c r="B257" s="1"/>
      <c r="C257" s="133"/>
      <c r="D257" s="1"/>
      <c r="E257" s="1"/>
      <c r="F257" s="1"/>
      <c r="G257" s="1"/>
      <c r="H257" s="1"/>
      <c r="I257" s="1"/>
      <c r="J257" s="1"/>
      <c r="K257" s="1"/>
      <c r="L257" s="1"/>
      <c r="M257" s="1"/>
      <c r="N257" s="1"/>
      <c r="O257" s="1"/>
      <c r="P257" s="1"/>
      <c r="Q257" s="1"/>
      <c r="R257" s="1"/>
      <c r="S257" s="1"/>
      <c r="T257" s="1"/>
      <c r="U257" s="1"/>
      <c r="V257" s="1"/>
    </row>
    <row r="258" spans="2:22" ht="18.75" customHeight="1" x14ac:dyDescent="0.25">
      <c r="B258" s="1"/>
      <c r="C258" s="133"/>
      <c r="D258" s="1"/>
      <c r="E258" s="1"/>
      <c r="F258" s="1"/>
      <c r="G258" s="1"/>
      <c r="H258" s="1"/>
      <c r="I258" s="1"/>
      <c r="J258" s="1"/>
      <c r="K258" s="1"/>
      <c r="L258" s="1"/>
      <c r="M258" s="1"/>
      <c r="N258" s="1"/>
      <c r="O258" s="1"/>
      <c r="P258" s="1"/>
      <c r="Q258" s="1"/>
      <c r="R258" s="1"/>
      <c r="S258" s="1"/>
      <c r="T258" s="1"/>
      <c r="U258" s="1"/>
      <c r="V258" s="1"/>
    </row>
    <row r="259" spans="2:22" ht="18.75" customHeight="1" x14ac:dyDescent="0.25">
      <c r="B259" s="1"/>
      <c r="C259" s="133"/>
      <c r="D259" s="1"/>
      <c r="E259" s="1"/>
      <c r="F259" s="1"/>
      <c r="G259" s="1"/>
      <c r="H259" s="1"/>
      <c r="I259" s="1"/>
      <c r="J259" s="1"/>
      <c r="K259" s="1"/>
      <c r="L259" s="1"/>
      <c r="M259" s="1"/>
      <c r="N259" s="1"/>
      <c r="O259" s="1"/>
      <c r="P259" s="1"/>
      <c r="Q259" s="1"/>
      <c r="R259" s="1"/>
      <c r="S259" s="1"/>
      <c r="T259" s="1"/>
      <c r="U259" s="1"/>
      <c r="V259" s="1"/>
    </row>
    <row r="260" spans="2:22" ht="18.75" customHeight="1" x14ac:dyDescent="0.25">
      <c r="B260" s="1"/>
      <c r="C260" s="133"/>
      <c r="D260" s="1"/>
      <c r="E260" s="1"/>
      <c r="F260" s="1"/>
      <c r="G260" s="1"/>
      <c r="H260" s="1"/>
      <c r="I260" s="1"/>
      <c r="J260" s="1"/>
      <c r="K260" s="1"/>
      <c r="L260" s="1"/>
      <c r="M260" s="1"/>
      <c r="N260" s="1"/>
      <c r="O260" s="1"/>
      <c r="P260" s="1"/>
      <c r="Q260" s="1"/>
      <c r="R260" s="1"/>
      <c r="S260" s="1"/>
      <c r="T260" s="1"/>
      <c r="U260" s="1"/>
      <c r="V260" s="1"/>
    </row>
    <row r="261" spans="2:22" ht="18.75" customHeight="1" x14ac:dyDescent="0.25">
      <c r="B261" s="1"/>
      <c r="C261" s="133"/>
      <c r="D261" s="1"/>
      <c r="E261" s="1"/>
      <c r="F261" s="1"/>
      <c r="G261" s="1"/>
      <c r="H261" s="1"/>
      <c r="I261" s="1"/>
      <c r="J261" s="1"/>
      <c r="K261" s="1"/>
      <c r="L261" s="1"/>
      <c r="M261" s="1"/>
      <c r="N261" s="1"/>
      <c r="O261" s="1"/>
      <c r="P261" s="1"/>
      <c r="Q261" s="1"/>
      <c r="R261" s="1"/>
      <c r="S261" s="1"/>
      <c r="T261" s="1"/>
      <c r="U261" s="1"/>
      <c r="V261" s="1"/>
    </row>
    <row r="262" spans="2:22" ht="18.75" customHeight="1" x14ac:dyDescent="0.25">
      <c r="B262" s="1"/>
      <c r="C262" s="133"/>
      <c r="D262" s="1"/>
      <c r="E262" s="1"/>
      <c r="F262" s="1"/>
      <c r="G262" s="1"/>
      <c r="H262" s="1"/>
      <c r="I262" s="1"/>
      <c r="J262" s="1"/>
      <c r="K262" s="1"/>
      <c r="L262" s="1"/>
      <c r="M262" s="1"/>
      <c r="N262" s="1"/>
      <c r="O262" s="1"/>
      <c r="P262" s="1"/>
      <c r="Q262" s="1"/>
      <c r="R262" s="1"/>
      <c r="S262" s="1"/>
      <c r="T262" s="1"/>
      <c r="U262" s="1"/>
      <c r="V262" s="1"/>
    </row>
    <row r="263" spans="2:22" ht="18.75" customHeight="1" x14ac:dyDescent="0.25">
      <c r="B263" s="1"/>
      <c r="C263" s="133"/>
      <c r="D263" s="1"/>
      <c r="E263" s="1"/>
      <c r="F263" s="1"/>
      <c r="G263" s="1"/>
      <c r="H263" s="1"/>
      <c r="I263" s="1"/>
      <c r="J263" s="1"/>
      <c r="K263" s="1"/>
      <c r="L263" s="1"/>
      <c r="M263" s="1"/>
      <c r="N263" s="1"/>
      <c r="O263" s="1"/>
      <c r="P263" s="1"/>
      <c r="Q263" s="1"/>
      <c r="R263" s="1"/>
      <c r="S263" s="1"/>
      <c r="T263" s="1"/>
      <c r="U263" s="1"/>
      <c r="V263" s="1"/>
    </row>
    <row r="264" spans="2:22" ht="18.75" customHeight="1" x14ac:dyDescent="0.25">
      <c r="B264" s="1"/>
      <c r="C264" s="133"/>
      <c r="D264" s="1"/>
      <c r="E264" s="1"/>
      <c r="F264" s="1"/>
      <c r="G264" s="1"/>
      <c r="H264" s="1"/>
      <c r="I264" s="1"/>
      <c r="J264" s="1"/>
      <c r="K264" s="1"/>
      <c r="L264" s="1"/>
      <c r="M264" s="1"/>
      <c r="N264" s="1"/>
      <c r="O264" s="1"/>
      <c r="P264" s="1"/>
      <c r="Q264" s="1"/>
      <c r="R264" s="1"/>
      <c r="S264" s="1"/>
      <c r="T264" s="1"/>
      <c r="U264" s="1"/>
      <c r="V264" s="1"/>
    </row>
    <row r="265" spans="2:22" ht="18.75" customHeight="1" x14ac:dyDescent="0.25">
      <c r="B265" s="1"/>
      <c r="C265" s="133"/>
      <c r="D265" s="1"/>
      <c r="E265" s="1"/>
      <c r="F265" s="1"/>
      <c r="G265" s="1"/>
      <c r="H265" s="1"/>
      <c r="I265" s="1"/>
      <c r="J265" s="1"/>
      <c r="K265" s="1"/>
      <c r="L265" s="1"/>
      <c r="M265" s="1"/>
      <c r="N265" s="1"/>
      <c r="O265" s="1"/>
      <c r="P265" s="1"/>
      <c r="Q265" s="1"/>
      <c r="R265" s="1"/>
      <c r="S265" s="1"/>
      <c r="T265" s="1"/>
      <c r="U265" s="1"/>
      <c r="V265" s="1"/>
    </row>
    <row r="266" spans="2:22" ht="18.75" customHeight="1" x14ac:dyDescent="0.25">
      <c r="B266" s="1"/>
      <c r="C266" s="133"/>
      <c r="D266" s="1"/>
      <c r="E266" s="1"/>
      <c r="F266" s="1"/>
      <c r="G266" s="1"/>
      <c r="H266" s="1"/>
      <c r="I266" s="1"/>
      <c r="J266" s="1"/>
      <c r="K266" s="1"/>
      <c r="L266" s="1"/>
      <c r="M266" s="1"/>
      <c r="N266" s="1"/>
      <c r="O266" s="1"/>
      <c r="P266" s="1"/>
      <c r="Q266" s="1"/>
      <c r="R266" s="1"/>
      <c r="S266" s="1"/>
      <c r="T266" s="1"/>
      <c r="U266" s="1"/>
      <c r="V266" s="1"/>
    </row>
    <row r="267" spans="2:22" ht="18.75" customHeight="1" x14ac:dyDescent="0.25">
      <c r="B267" s="1"/>
      <c r="C267" s="133"/>
      <c r="D267" s="1"/>
      <c r="E267" s="1"/>
      <c r="F267" s="1"/>
      <c r="G267" s="1"/>
      <c r="H267" s="1"/>
      <c r="I267" s="1"/>
      <c r="J267" s="1"/>
      <c r="K267" s="1"/>
      <c r="L267" s="1"/>
      <c r="M267" s="1"/>
      <c r="N267" s="1"/>
      <c r="O267" s="1"/>
      <c r="P267" s="1"/>
      <c r="Q267" s="1"/>
      <c r="R267" s="1"/>
      <c r="S267" s="1"/>
      <c r="T267" s="1"/>
      <c r="U267" s="1"/>
      <c r="V267" s="1"/>
    </row>
    <row r="268" spans="2:22" ht="18.75" customHeight="1" x14ac:dyDescent="0.25">
      <c r="B268" s="1"/>
      <c r="C268" s="133"/>
      <c r="D268" s="1"/>
      <c r="E268" s="1"/>
      <c r="F268" s="1"/>
      <c r="G268" s="1"/>
      <c r="H268" s="1"/>
      <c r="I268" s="1"/>
      <c r="J268" s="1"/>
      <c r="K268" s="1"/>
      <c r="L268" s="1"/>
      <c r="M268" s="1"/>
      <c r="N268" s="1"/>
      <c r="O268" s="1"/>
      <c r="P268" s="1"/>
      <c r="Q268" s="1"/>
      <c r="R268" s="1"/>
      <c r="S268" s="1"/>
      <c r="T268" s="1"/>
      <c r="U268" s="1"/>
      <c r="V268" s="1"/>
    </row>
    <row r="269" spans="2:22" ht="18.75" customHeight="1" x14ac:dyDescent="0.25">
      <c r="B269" s="1"/>
      <c r="C269" s="133"/>
      <c r="D269" s="1"/>
      <c r="E269" s="1"/>
      <c r="F269" s="1"/>
      <c r="G269" s="1"/>
      <c r="H269" s="1"/>
      <c r="I269" s="1"/>
      <c r="J269" s="1"/>
      <c r="K269" s="1"/>
      <c r="L269" s="1"/>
      <c r="M269" s="1"/>
      <c r="N269" s="1"/>
      <c r="O269" s="1"/>
      <c r="P269" s="1"/>
      <c r="Q269" s="1"/>
      <c r="R269" s="1"/>
      <c r="S269" s="1"/>
      <c r="T269" s="1"/>
      <c r="U269" s="1"/>
      <c r="V269" s="1"/>
    </row>
    <row r="270" spans="2:22" ht="18.75" customHeight="1" x14ac:dyDescent="0.25">
      <c r="B270" s="1"/>
      <c r="C270" s="133"/>
      <c r="D270" s="1"/>
      <c r="E270" s="1"/>
      <c r="F270" s="1"/>
      <c r="G270" s="1"/>
      <c r="H270" s="1"/>
      <c r="I270" s="1"/>
      <c r="J270" s="1"/>
      <c r="K270" s="1"/>
      <c r="L270" s="1"/>
      <c r="M270" s="1"/>
      <c r="N270" s="1"/>
      <c r="O270" s="1"/>
      <c r="P270" s="1"/>
      <c r="Q270" s="1"/>
      <c r="R270" s="1"/>
      <c r="S270" s="1"/>
      <c r="T270" s="1"/>
      <c r="U270" s="1"/>
      <c r="V270" s="1"/>
    </row>
    <row r="271" spans="2:22" ht="18.75" customHeight="1" x14ac:dyDescent="0.25">
      <c r="B271" s="1"/>
      <c r="C271" s="133"/>
      <c r="D271" s="1"/>
      <c r="E271" s="1"/>
      <c r="F271" s="1"/>
      <c r="G271" s="1"/>
      <c r="H271" s="1"/>
      <c r="I271" s="1"/>
      <c r="J271" s="1"/>
      <c r="K271" s="1"/>
      <c r="L271" s="1"/>
      <c r="M271" s="1"/>
      <c r="N271" s="1"/>
      <c r="O271" s="1"/>
      <c r="P271" s="1"/>
      <c r="Q271" s="1"/>
      <c r="R271" s="1"/>
      <c r="S271" s="1"/>
      <c r="T271" s="1"/>
      <c r="U271" s="1"/>
      <c r="V271" s="1"/>
    </row>
    <row r="272" spans="2:22" ht="18.75" customHeight="1" x14ac:dyDescent="0.25">
      <c r="B272" s="1"/>
      <c r="C272" s="133"/>
      <c r="D272" s="1"/>
      <c r="E272" s="1"/>
      <c r="F272" s="1"/>
      <c r="G272" s="1"/>
      <c r="H272" s="1"/>
      <c r="I272" s="1"/>
      <c r="J272" s="1"/>
      <c r="K272" s="1"/>
      <c r="L272" s="1"/>
      <c r="M272" s="1"/>
      <c r="N272" s="1"/>
      <c r="O272" s="1"/>
      <c r="P272" s="1"/>
      <c r="Q272" s="1"/>
      <c r="R272" s="1"/>
      <c r="S272" s="1"/>
      <c r="T272" s="1"/>
      <c r="U272" s="1"/>
      <c r="V272" s="1"/>
    </row>
    <row r="273" spans="2:22" ht="18.75" customHeight="1" x14ac:dyDescent="0.25">
      <c r="B273" s="1"/>
      <c r="C273" s="133"/>
      <c r="D273" s="1"/>
      <c r="E273" s="1"/>
      <c r="F273" s="1"/>
      <c r="G273" s="1"/>
      <c r="H273" s="1"/>
      <c r="I273" s="1"/>
      <c r="J273" s="1"/>
      <c r="K273" s="1"/>
      <c r="L273" s="1"/>
      <c r="M273" s="1"/>
      <c r="N273" s="1"/>
      <c r="O273" s="1"/>
      <c r="P273" s="1"/>
      <c r="Q273" s="1"/>
      <c r="R273" s="1"/>
      <c r="S273" s="1"/>
      <c r="T273" s="1"/>
      <c r="U273" s="1"/>
      <c r="V273" s="1"/>
    </row>
    <row r="274" spans="2:22" ht="18.75" customHeight="1" x14ac:dyDescent="0.25">
      <c r="B274" s="1"/>
      <c r="C274" s="133"/>
      <c r="D274" s="1"/>
      <c r="E274" s="1"/>
      <c r="F274" s="1"/>
      <c r="G274" s="1"/>
      <c r="H274" s="1"/>
      <c r="I274" s="1"/>
      <c r="J274" s="1"/>
      <c r="K274" s="1"/>
      <c r="L274" s="1"/>
      <c r="M274" s="1"/>
      <c r="N274" s="1"/>
      <c r="O274" s="1"/>
      <c r="P274" s="1"/>
      <c r="Q274" s="1"/>
      <c r="R274" s="1"/>
      <c r="S274" s="1"/>
      <c r="T274" s="1"/>
      <c r="U274" s="1"/>
      <c r="V274" s="1"/>
    </row>
    <row r="275" spans="2:22" ht="18.75" customHeight="1" x14ac:dyDescent="0.25">
      <c r="B275" s="1"/>
      <c r="C275" s="133"/>
      <c r="D275" s="1"/>
      <c r="E275" s="1"/>
      <c r="F275" s="1"/>
      <c r="G275" s="1"/>
      <c r="H275" s="1"/>
      <c r="I275" s="1"/>
      <c r="J275" s="1"/>
      <c r="K275" s="1"/>
      <c r="L275" s="1"/>
      <c r="M275" s="1"/>
      <c r="N275" s="1"/>
      <c r="O275" s="1"/>
      <c r="P275" s="1"/>
      <c r="Q275" s="1"/>
      <c r="R275" s="1"/>
      <c r="S275" s="1"/>
      <c r="T275" s="1"/>
      <c r="U275" s="1"/>
      <c r="V275" s="1"/>
    </row>
    <row r="276" spans="2:22" ht="18.75" customHeight="1" x14ac:dyDescent="0.25">
      <c r="B276" s="1"/>
      <c r="C276" s="133"/>
      <c r="D276" s="1"/>
      <c r="E276" s="1"/>
      <c r="F276" s="1"/>
      <c r="G276" s="1"/>
      <c r="H276" s="1"/>
      <c r="I276" s="1"/>
      <c r="J276" s="1"/>
      <c r="K276" s="1"/>
      <c r="L276" s="1"/>
      <c r="M276" s="1"/>
      <c r="N276" s="1"/>
      <c r="O276" s="1"/>
      <c r="P276" s="1"/>
      <c r="Q276" s="1"/>
      <c r="R276" s="1"/>
      <c r="S276" s="1"/>
      <c r="T276" s="1"/>
      <c r="U276" s="1"/>
      <c r="V276" s="1"/>
    </row>
    <row r="277" spans="2:22" ht="18.75" customHeight="1" x14ac:dyDescent="0.25">
      <c r="B277" s="1"/>
      <c r="C277" s="133"/>
      <c r="D277" s="1"/>
      <c r="E277" s="1"/>
      <c r="F277" s="1"/>
      <c r="G277" s="1"/>
      <c r="H277" s="1"/>
      <c r="I277" s="1"/>
      <c r="J277" s="1"/>
      <c r="K277" s="1"/>
      <c r="L277" s="1"/>
      <c r="M277" s="1"/>
      <c r="N277" s="1"/>
      <c r="O277" s="1"/>
      <c r="P277" s="1"/>
      <c r="Q277" s="1"/>
      <c r="R277" s="1"/>
      <c r="S277" s="1"/>
      <c r="T277" s="1"/>
      <c r="U277" s="1"/>
      <c r="V277" s="1"/>
    </row>
    <row r="278" spans="2:22" ht="18.75" customHeight="1" x14ac:dyDescent="0.25">
      <c r="B278" s="1"/>
      <c r="C278" s="133"/>
      <c r="D278" s="1"/>
      <c r="E278" s="1"/>
      <c r="F278" s="1"/>
      <c r="G278" s="1"/>
      <c r="H278" s="1"/>
      <c r="I278" s="1"/>
      <c r="J278" s="1"/>
      <c r="K278" s="1"/>
      <c r="L278" s="1"/>
      <c r="M278" s="1"/>
      <c r="N278" s="1"/>
      <c r="O278" s="1"/>
      <c r="P278" s="1"/>
      <c r="Q278" s="1"/>
      <c r="R278" s="1"/>
      <c r="S278" s="1"/>
      <c r="T278" s="1"/>
      <c r="U278" s="1"/>
      <c r="V278" s="1"/>
    </row>
    <row r="279" spans="2:22" ht="18.75" customHeight="1" x14ac:dyDescent="0.25">
      <c r="B279" s="1"/>
      <c r="C279" s="133"/>
      <c r="D279" s="1"/>
      <c r="E279" s="1"/>
      <c r="F279" s="1"/>
      <c r="G279" s="1"/>
      <c r="H279" s="1"/>
      <c r="I279" s="1"/>
      <c r="J279" s="1"/>
      <c r="K279" s="1"/>
      <c r="L279" s="1"/>
      <c r="M279" s="1"/>
      <c r="N279" s="1"/>
      <c r="O279" s="1"/>
      <c r="P279" s="1"/>
      <c r="Q279" s="1"/>
      <c r="R279" s="1"/>
      <c r="S279" s="1"/>
      <c r="T279" s="1"/>
      <c r="U279" s="1"/>
      <c r="V279" s="1"/>
    </row>
    <row r="280" spans="2:22" ht="18.75" customHeight="1" x14ac:dyDescent="0.25">
      <c r="B280" s="1"/>
      <c r="C280" s="133"/>
      <c r="D280" s="1"/>
      <c r="E280" s="1"/>
      <c r="F280" s="1"/>
      <c r="G280" s="1"/>
      <c r="H280" s="1"/>
      <c r="I280" s="1"/>
      <c r="J280" s="1"/>
      <c r="K280" s="1"/>
      <c r="L280" s="1"/>
      <c r="M280" s="1"/>
      <c r="N280" s="1"/>
      <c r="O280" s="1"/>
      <c r="P280" s="1"/>
      <c r="Q280" s="1"/>
      <c r="R280" s="1"/>
      <c r="S280" s="1"/>
      <c r="T280" s="1"/>
      <c r="U280" s="1"/>
      <c r="V280" s="1"/>
    </row>
    <row r="281" spans="2:22" ht="18.75" customHeight="1" x14ac:dyDescent="0.25">
      <c r="B281" s="1"/>
      <c r="C281" s="133"/>
      <c r="D281" s="1"/>
      <c r="E281" s="1"/>
      <c r="F281" s="1"/>
      <c r="G281" s="1"/>
      <c r="H281" s="1"/>
      <c r="I281" s="1"/>
      <c r="J281" s="1"/>
      <c r="K281" s="1"/>
      <c r="L281" s="1"/>
      <c r="M281" s="1"/>
      <c r="N281" s="1"/>
      <c r="O281" s="1"/>
      <c r="P281" s="1"/>
      <c r="Q281" s="1"/>
      <c r="R281" s="1"/>
      <c r="S281" s="1"/>
      <c r="T281" s="1"/>
      <c r="U281" s="1"/>
      <c r="V281" s="1"/>
    </row>
    <row r="282" spans="2:22" ht="18.75" customHeight="1" x14ac:dyDescent="0.25">
      <c r="B282" s="1"/>
      <c r="C282" s="133"/>
      <c r="D282" s="1"/>
      <c r="E282" s="1"/>
      <c r="F282" s="1"/>
      <c r="G282" s="1"/>
      <c r="H282" s="1"/>
      <c r="I282" s="1"/>
      <c r="J282" s="1"/>
      <c r="K282" s="1"/>
      <c r="L282" s="1"/>
      <c r="M282" s="1"/>
      <c r="N282" s="1"/>
      <c r="O282" s="1"/>
      <c r="P282" s="1"/>
      <c r="Q282" s="1"/>
      <c r="R282" s="1"/>
      <c r="S282" s="1"/>
      <c r="T282" s="1"/>
      <c r="U282" s="1"/>
      <c r="V282" s="1"/>
    </row>
    <row r="283" spans="2:22" ht="18.75" customHeight="1" x14ac:dyDescent="0.25">
      <c r="B283" s="1"/>
      <c r="C283" s="133"/>
      <c r="D283" s="1"/>
      <c r="E283" s="1"/>
      <c r="F283" s="1"/>
      <c r="G283" s="1"/>
      <c r="H283" s="1"/>
      <c r="I283" s="1"/>
      <c r="J283" s="1"/>
      <c r="K283" s="1"/>
      <c r="L283" s="1"/>
      <c r="M283" s="1"/>
      <c r="N283" s="1"/>
      <c r="O283" s="1"/>
      <c r="P283" s="1"/>
      <c r="Q283" s="1"/>
      <c r="R283" s="1"/>
      <c r="S283" s="1"/>
      <c r="T283" s="1"/>
      <c r="U283" s="1"/>
      <c r="V283" s="1"/>
    </row>
    <row r="284" spans="2:22" ht="18.75" customHeight="1" x14ac:dyDescent="0.25">
      <c r="B284" s="1"/>
      <c r="C284" s="133"/>
      <c r="D284" s="1"/>
      <c r="E284" s="1"/>
      <c r="F284" s="1"/>
      <c r="G284" s="1"/>
      <c r="H284" s="1"/>
      <c r="I284" s="1"/>
      <c r="J284" s="1"/>
      <c r="K284" s="1"/>
      <c r="L284" s="1"/>
      <c r="M284" s="1"/>
      <c r="N284" s="1"/>
      <c r="O284" s="1"/>
      <c r="P284" s="1"/>
      <c r="Q284" s="1"/>
      <c r="R284" s="1"/>
      <c r="S284" s="1"/>
      <c r="T284" s="1"/>
      <c r="U284" s="1"/>
      <c r="V284" s="1"/>
    </row>
    <row r="285" spans="2:22" ht="18.75" customHeight="1" x14ac:dyDescent="0.25">
      <c r="B285" s="1"/>
      <c r="C285" s="133"/>
      <c r="D285" s="1"/>
      <c r="E285" s="1"/>
      <c r="F285" s="1"/>
      <c r="G285" s="1"/>
      <c r="H285" s="1"/>
      <c r="I285" s="1"/>
      <c r="J285" s="1"/>
      <c r="K285" s="1"/>
      <c r="L285" s="1"/>
      <c r="M285" s="1"/>
      <c r="N285" s="1"/>
      <c r="O285" s="1"/>
      <c r="P285" s="1"/>
      <c r="Q285" s="1"/>
      <c r="R285" s="1"/>
      <c r="S285" s="1"/>
      <c r="T285" s="1"/>
      <c r="U285" s="1"/>
      <c r="V285" s="1"/>
    </row>
    <row r="286" spans="2:22" ht="18.75" customHeight="1" x14ac:dyDescent="0.25">
      <c r="B286" s="1"/>
      <c r="C286" s="133"/>
      <c r="D286" s="1"/>
      <c r="E286" s="1"/>
      <c r="F286" s="1"/>
      <c r="G286" s="1"/>
      <c r="H286" s="1"/>
      <c r="I286" s="1"/>
      <c r="J286" s="1"/>
      <c r="K286" s="1"/>
      <c r="L286" s="1"/>
      <c r="M286" s="1"/>
      <c r="N286" s="1"/>
      <c r="O286" s="1"/>
      <c r="P286" s="1"/>
      <c r="Q286" s="1"/>
      <c r="R286" s="1"/>
      <c r="S286" s="1"/>
      <c r="T286" s="1"/>
      <c r="U286" s="1"/>
      <c r="V286" s="1"/>
    </row>
    <row r="287" spans="2:22" ht="18.75" customHeight="1" x14ac:dyDescent="0.25">
      <c r="B287" s="1"/>
      <c r="C287" s="133"/>
      <c r="D287" s="1"/>
      <c r="E287" s="1"/>
      <c r="F287" s="1"/>
      <c r="G287" s="1"/>
      <c r="H287" s="1"/>
      <c r="I287" s="1"/>
      <c r="J287" s="1"/>
      <c r="K287" s="1"/>
      <c r="L287" s="1"/>
      <c r="M287" s="1"/>
      <c r="N287" s="1"/>
      <c r="O287" s="1"/>
      <c r="P287" s="1"/>
      <c r="Q287" s="1"/>
      <c r="R287" s="1"/>
      <c r="S287" s="1"/>
      <c r="T287" s="1"/>
      <c r="U287" s="1"/>
      <c r="V287" s="1"/>
    </row>
    <row r="288" spans="2:22" ht="18.75" customHeight="1" x14ac:dyDescent="0.25">
      <c r="B288" s="1"/>
      <c r="C288" s="133"/>
      <c r="D288" s="1"/>
      <c r="E288" s="1"/>
      <c r="F288" s="1"/>
      <c r="G288" s="1"/>
      <c r="H288" s="1"/>
      <c r="I288" s="1"/>
      <c r="J288" s="1"/>
      <c r="K288" s="1"/>
      <c r="L288" s="1"/>
      <c r="M288" s="1"/>
      <c r="N288" s="1"/>
      <c r="O288" s="1"/>
      <c r="P288" s="1"/>
      <c r="Q288" s="1"/>
      <c r="R288" s="1"/>
      <c r="S288" s="1"/>
      <c r="T288" s="1"/>
      <c r="U288" s="1"/>
      <c r="V288" s="1"/>
    </row>
    <row r="289" spans="2:22" ht="18.75" customHeight="1" x14ac:dyDescent="0.25">
      <c r="B289" s="1"/>
      <c r="C289" s="133"/>
      <c r="D289" s="1"/>
      <c r="E289" s="1"/>
      <c r="F289" s="1"/>
      <c r="G289" s="1"/>
      <c r="H289" s="1"/>
      <c r="I289" s="1"/>
      <c r="J289" s="1"/>
      <c r="K289" s="1"/>
      <c r="L289" s="1"/>
      <c r="M289" s="1"/>
      <c r="N289" s="1"/>
      <c r="O289" s="1"/>
      <c r="P289" s="1"/>
      <c r="Q289" s="1"/>
      <c r="R289" s="1"/>
      <c r="S289" s="1"/>
      <c r="T289" s="1"/>
      <c r="U289" s="1"/>
      <c r="V289" s="1"/>
    </row>
    <row r="290" spans="2:22" ht="18.75" customHeight="1" x14ac:dyDescent="0.25">
      <c r="B290" s="1"/>
      <c r="C290" s="133"/>
      <c r="D290" s="1"/>
      <c r="E290" s="1"/>
      <c r="F290" s="1"/>
      <c r="G290" s="1"/>
      <c r="H290" s="1"/>
      <c r="I290" s="1"/>
      <c r="J290" s="1"/>
      <c r="K290" s="1"/>
      <c r="L290" s="1"/>
      <c r="M290" s="1"/>
      <c r="N290" s="1"/>
      <c r="O290" s="1"/>
      <c r="P290" s="1"/>
      <c r="Q290" s="1"/>
      <c r="R290" s="1"/>
      <c r="S290" s="1"/>
      <c r="T290" s="1"/>
      <c r="U290" s="1"/>
      <c r="V290" s="1"/>
    </row>
    <row r="291" spans="2:22" ht="18.75" customHeight="1" x14ac:dyDescent="0.25">
      <c r="B291" s="1"/>
      <c r="C291" s="133"/>
      <c r="D291" s="1"/>
      <c r="E291" s="1"/>
      <c r="F291" s="1"/>
      <c r="G291" s="1"/>
      <c r="H291" s="1"/>
      <c r="I291" s="1"/>
      <c r="J291" s="1"/>
      <c r="K291" s="1"/>
      <c r="L291" s="1"/>
      <c r="M291" s="1"/>
      <c r="N291" s="1"/>
      <c r="O291" s="1"/>
      <c r="P291" s="1"/>
      <c r="Q291" s="1"/>
      <c r="R291" s="1"/>
      <c r="S291" s="1"/>
      <c r="T291" s="1"/>
      <c r="U291" s="1"/>
      <c r="V291" s="1"/>
    </row>
    <row r="292" spans="2:22" ht="18.75" customHeight="1" x14ac:dyDescent="0.25">
      <c r="B292" s="1"/>
      <c r="C292" s="133"/>
      <c r="D292" s="1"/>
      <c r="E292" s="1"/>
      <c r="F292" s="1"/>
      <c r="G292" s="1"/>
      <c r="H292" s="1"/>
      <c r="I292" s="1"/>
      <c r="J292" s="1"/>
      <c r="K292" s="1"/>
      <c r="L292" s="1"/>
      <c r="M292" s="1"/>
      <c r="N292" s="1"/>
      <c r="O292" s="1"/>
      <c r="P292" s="1"/>
      <c r="Q292" s="1"/>
      <c r="R292" s="1"/>
      <c r="S292" s="1"/>
      <c r="T292" s="1"/>
      <c r="U292" s="1"/>
      <c r="V292" s="1"/>
    </row>
    <row r="293" spans="2:22" ht="18.75" customHeight="1" x14ac:dyDescent="0.25">
      <c r="B293" s="1"/>
      <c r="C293" s="133"/>
      <c r="D293" s="1"/>
      <c r="E293" s="1"/>
      <c r="F293" s="1"/>
      <c r="G293" s="1"/>
      <c r="H293" s="1"/>
      <c r="I293" s="1"/>
      <c r="J293" s="1"/>
      <c r="K293" s="1"/>
      <c r="L293" s="1"/>
      <c r="M293" s="1"/>
      <c r="N293" s="1"/>
      <c r="O293" s="1"/>
      <c r="P293" s="1"/>
      <c r="Q293" s="1"/>
      <c r="R293" s="1"/>
      <c r="S293" s="1"/>
      <c r="T293" s="1"/>
      <c r="U293" s="1"/>
      <c r="V293" s="1"/>
    </row>
    <row r="294" spans="2:22" ht="18.75" customHeight="1" x14ac:dyDescent="0.25">
      <c r="B294" s="1"/>
      <c r="C294" s="133"/>
      <c r="D294" s="1"/>
      <c r="E294" s="1"/>
      <c r="F294" s="1"/>
      <c r="G294" s="1"/>
      <c r="H294" s="1"/>
      <c r="I294" s="1"/>
      <c r="J294" s="1"/>
      <c r="K294" s="1"/>
      <c r="L294" s="1"/>
      <c r="M294" s="1"/>
      <c r="N294" s="1"/>
      <c r="O294" s="1"/>
      <c r="P294" s="1"/>
      <c r="Q294" s="1"/>
      <c r="R294" s="1"/>
      <c r="S294" s="1"/>
      <c r="T294" s="1"/>
      <c r="U294" s="1"/>
      <c r="V294" s="1"/>
    </row>
    <row r="295" spans="2:22" ht="18.75" customHeight="1" x14ac:dyDescent="0.25">
      <c r="B295" s="1"/>
      <c r="C295" s="133"/>
      <c r="D295" s="1"/>
      <c r="E295" s="1"/>
      <c r="F295" s="1"/>
      <c r="G295" s="1"/>
      <c r="H295" s="1"/>
      <c r="I295" s="1"/>
      <c r="J295" s="1"/>
      <c r="K295" s="1"/>
      <c r="L295" s="1"/>
      <c r="M295" s="1"/>
      <c r="N295" s="1"/>
      <c r="O295" s="1"/>
      <c r="P295" s="1"/>
      <c r="Q295" s="1"/>
      <c r="R295" s="1"/>
      <c r="S295" s="1"/>
      <c r="T295" s="1"/>
      <c r="U295" s="1"/>
      <c r="V295" s="1"/>
    </row>
    <row r="296" spans="2:22" ht="18.75" customHeight="1" x14ac:dyDescent="0.25">
      <c r="B296" s="1"/>
      <c r="C296" s="133"/>
      <c r="D296" s="1"/>
      <c r="E296" s="1"/>
      <c r="F296" s="1"/>
      <c r="G296" s="1"/>
      <c r="H296" s="1"/>
      <c r="I296" s="1"/>
      <c r="J296" s="1"/>
      <c r="K296" s="1"/>
      <c r="L296" s="1"/>
      <c r="M296" s="1"/>
      <c r="N296" s="1"/>
      <c r="O296" s="1"/>
      <c r="P296" s="1"/>
      <c r="Q296" s="1"/>
      <c r="R296" s="1"/>
      <c r="S296" s="1"/>
      <c r="T296" s="1"/>
      <c r="U296" s="1"/>
      <c r="V296" s="1"/>
    </row>
    <row r="297" spans="2:22" ht="18.75" customHeight="1" x14ac:dyDescent="0.25">
      <c r="B297" s="1"/>
      <c r="C297" s="133"/>
      <c r="D297" s="1"/>
      <c r="E297" s="1"/>
      <c r="F297" s="1"/>
      <c r="G297" s="1"/>
      <c r="H297" s="1"/>
      <c r="I297" s="1"/>
      <c r="J297" s="1"/>
      <c r="K297" s="1"/>
      <c r="L297" s="1"/>
      <c r="M297" s="1"/>
      <c r="N297" s="1"/>
      <c r="O297" s="1"/>
      <c r="P297" s="1"/>
      <c r="Q297" s="1"/>
      <c r="R297" s="1"/>
      <c r="S297" s="1"/>
      <c r="T297" s="1"/>
      <c r="U297" s="1"/>
      <c r="V297" s="1"/>
    </row>
    <row r="298" spans="2:22" ht="18.75" customHeight="1" x14ac:dyDescent="0.25">
      <c r="B298" s="1"/>
      <c r="C298" s="133"/>
      <c r="D298" s="1"/>
      <c r="E298" s="1"/>
      <c r="F298" s="1"/>
      <c r="G298" s="1"/>
      <c r="H298" s="1"/>
      <c r="I298" s="1"/>
      <c r="J298" s="1"/>
      <c r="K298" s="1"/>
      <c r="L298" s="1"/>
      <c r="M298" s="1"/>
      <c r="N298" s="1"/>
      <c r="O298" s="1"/>
      <c r="P298" s="1"/>
      <c r="Q298" s="1"/>
      <c r="R298" s="1"/>
      <c r="S298" s="1"/>
      <c r="T298" s="1"/>
      <c r="U298" s="1"/>
      <c r="V298" s="1"/>
    </row>
    <row r="299" spans="2:22" ht="18.75" customHeight="1" x14ac:dyDescent="0.25">
      <c r="B299" s="1"/>
      <c r="C299" s="133"/>
      <c r="D299" s="1"/>
      <c r="E299" s="1"/>
      <c r="F299" s="1"/>
      <c r="G299" s="1"/>
      <c r="H299" s="1"/>
      <c r="I299" s="1"/>
      <c r="J299" s="1"/>
      <c r="K299" s="1"/>
      <c r="L299" s="1"/>
      <c r="M299" s="1"/>
      <c r="N299" s="1"/>
      <c r="O299" s="1"/>
      <c r="P299" s="1"/>
      <c r="Q299" s="1"/>
      <c r="R299" s="1"/>
      <c r="S299" s="1"/>
      <c r="T299" s="1"/>
      <c r="U299" s="1"/>
      <c r="V299" s="1"/>
    </row>
    <row r="300" spans="2:22" ht="18.75" customHeight="1" x14ac:dyDescent="0.25">
      <c r="B300" s="1"/>
      <c r="C300" s="133"/>
      <c r="D300" s="1"/>
      <c r="E300" s="1"/>
      <c r="F300" s="1"/>
      <c r="G300" s="1"/>
      <c r="H300" s="1"/>
      <c r="I300" s="1"/>
      <c r="J300" s="1"/>
      <c r="K300" s="1"/>
      <c r="L300" s="1"/>
      <c r="M300" s="1"/>
      <c r="N300" s="1"/>
      <c r="O300" s="1"/>
      <c r="P300" s="1"/>
      <c r="Q300" s="1"/>
      <c r="R300" s="1"/>
      <c r="S300" s="1"/>
      <c r="T300" s="1"/>
      <c r="U300" s="1"/>
      <c r="V300" s="1"/>
    </row>
    <row r="301" spans="2:22" ht="18.75" customHeight="1" x14ac:dyDescent="0.25">
      <c r="B301" s="1"/>
      <c r="C301" s="133"/>
      <c r="D301" s="1"/>
      <c r="E301" s="1"/>
      <c r="F301" s="1"/>
      <c r="G301" s="1"/>
      <c r="H301" s="1"/>
      <c r="I301" s="1"/>
      <c r="J301" s="1"/>
      <c r="K301" s="1"/>
      <c r="L301" s="1"/>
      <c r="M301" s="1"/>
      <c r="N301" s="1"/>
      <c r="O301" s="1"/>
      <c r="P301" s="1"/>
      <c r="Q301" s="1"/>
      <c r="R301" s="1"/>
      <c r="S301" s="1"/>
      <c r="T301" s="1"/>
      <c r="U301" s="1"/>
      <c r="V301" s="1"/>
    </row>
    <row r="302" spans="2:22" ht="18.75" customHeight="1" x14ac:dyDescent="0.25">
      <c r="B302" s="1"/>
      <c r="C302" s="133"/>
      <c r="D302" s="1"/>
      <c r="E302" s="1"/>
      <c r="F302" s="1"/>
      <c r="G302" s="1"/>
      <c r="H302" s="1"/>
      <c r="I302" s="1"/>
      <c r="J302" s="1"/>
      <c r="K302" s="1"/>
      <c r="L302" s="1"/>
      <c r="M302" s="1"/>
      <c r="N302" s="1"/>
      <c r="O302" s="1"/>
      <c r="P302" s="1"/>
      <c r="Q302" s="1"/>
      <c r="R302" s="1"/>
      <c r="S302" s="1"/>
      <c r="T302" s="1"/>
      <c r="U302" s="1"/>
      <c r="V302" s="1"/>
    </row>
    <row r="303" spans="2:22" ht="18.75" customHeight="1" x14ac:dyDescent="0.25">
      <c r="B303" s="1"/>
      <c r="C303" s="133"/>
      <c r="D303" s="1"/>
      <c r="E303" s="1"/>
      <c r="F303" s="1"/>
      <c r="G303" s="1"/>
      <c r="H303" s="1"/>
      <c r="I303" s="1"/>
      <c r="J303" s="1"/>
      <c r="K303" s="1"/>
      <c r="L303" s="1"/>
      <c r="M303" s="1"/>
      <c r="N303" s="1"/>
      <c r="O303" s="1"/>
      <c r="P303" s="1"/>
      <c r="Q303" s="1"/>
      <c r="R303" s="1"/>
      <c r="S303" s="1"/>
      <c r="T303" s="1"/>
      <c r="U303" s="1"/>
      <c r="V303" s="1"/>
    </row>
    <row r="304" spans="2:22" ht="18.75" customHeight="1" x14ac:dyDescent="0.25">
      <c r="B304" s="1"/>
      <c r="C304" s="133"/>
      <c r="D304" s="1"/>
      <c r="E304" s="1"/>
      <c r="F304" s="1"/>
      <c r="G304" s="1"/>
      <c r="H304" s="1"/>
      <c r="I304" s="1"/>
      <c r="J304" s="1"/>
      <c r="K304" s="1"/>
      <c r="L304" s="1"/>
      <c r="M304" s="1"/>
      <c r="N304" s="1"/>
      <c r="O304" s="1"/>
      <c r="P304" s="1"/>
      <c r="Q304" s="1"/>
      <c r="R304" s="1"/>
      <c r="S304" s="1"/>
      <c r="T304" s="1"/>
      <c r="U304" s="1"/>
      <c r="V304" s="1"/>
    </row>
    <row r="305" spans="2:22" ht="18.75" customHeight="1" x14ac:dyDescent="0.25">
      <c r="B305" s="1"/>
      <c r="C305" s="133"/>
      <c r="D305" s="1"/>
      <c r="E305" s="1"/>
      <c r="F305" s="1"/>
      <c r="G305" s="1"/>
      <c r="H305" s="1"/>
      <c r="I305" s="1"/>
      <c r="J305" s="1"/>
      <c r="K305" s="1"/>
      <c r="L305" s="1"/>
      <c r="M305" s="1"/>
      <c r="N305" s="1"/>
      <c r="O305" s="1"/>
      <c r="P305" s="1"/>
      <c r="Q305" s="1"/>
      <c r="R305" s="1"/>
      <c r="S305" s="1"/>
      <c r="T305" s="1"/>
      <c r="U305" s="1"/>
      <c r="V305" s="1"/>
    </row>
    <row r="306" spans="2:22" ht="18.75" customHeight="1" x14ac:dyDescent="0.25">
      <c r="B306" s="1"/>
      <c r="C306" s="133"/>
      <c r="D306" s="1"/>
      <c r="E306" s="1"/>
      <c r="F306" s="1"/>
      <c r="G306" s="1"/>
      <c r="H306" s="1"/>
      <c r="I306" s="1"/>
      <c r="J306" s="1"/>
      <c r="K306" s="1"/>
      <c r="L306" s="1"/>
      <c r="M306" s="1"/>
      <c r="N306" s="1"/>
      <c r="O306" s="1"/>
      <c r="P306" s="1"/>
      <c r="Q306" s="1"/>
      <c r="R306" s="1"/>
      <c r="S306" s="1"/>
      <c r="T306" s="1"/>
      <c r="U306" s="1"/>
      <c r="V306" s="1"/>
    </row>
    <row r="307" spans="2:22" ht="18.75" customHeight="1" x14ac:dyDescent="0.25">
      <c r="B307" s="1"/>
      <c r="C307" s="133"/>
      <c r="D307" s="1"/>
      <c r="E307" s="1"/>
      <c r="F307" s="1"/>
      <c r="G307" s="1"/>
      <c r="H307" s="1"/>
      <c r="I307" s="1"/>
      <c r="J307" s="1"/>
      <c r="K307" s="1"/>
      <c r="L307" s="1"/>
      <c r="M307" s="1"/>
      <c r="N307" s="1"/>
      <c r="O307" s="1"/>
      <c r="P307" s="1"/>
      <c r="Q307" s="1"/>
      <c r="R307" s="1"/>
      <c r="S307" s="1"/>
      <c r="T307" s="1"/>
      <c r="U307" s="1"/>
      <c r="V307" s="1"/>
    </row>
    <row r="308" spans="2:22" ht="18.75" customHeight="1" x14ac:dyDescent="0.25">
      <c r="B308" s="1"/>
      <c r="C308" s="133"/>
      <c r="D308" s="1"/>
      <c r="E308" s="1"/>
      <c r="F308" s="1"/>
      <c r="G308" s="1"/>
      <c r="H308" s="1"/>
      <c r="I308" s="1"/>
      <c r="J308" s="1"/>
      <c r="K308" s="1"/>
      <c r="L308" s="1"/>
      <c r="M308" s="1"/>
      <c r="N308" s="1"/>
      <c r="O308" s="1"/>
      <c r="P308" s="1"/>
      <c r="Q308" s="1"/>
      <c r="R308" s="1"/>
      <c r="S308" s="1"/>
      <c r="T308" s="1"/>
      <c r="U308" s="1"/>
      <c r="V308" s="1"/>
    </row>
    <row r="309" spans="2:22" ht="18.75" customHeight="1" x14ac:dyDescent="0.25">
      <c r="B309" s="1"/>
      <c r="C309" s="133"/>
      <c r="D309" s="1"/>
      <c r="E309" s="1"/>
      <c r="F309" s="1"/>
      <c r="G309" s="1"/>
      <c r="H309" s="1"/>
      <c r="I309" s="1"/>
      <c r="J309" s="1"/>
      <c r="K309" s="1"/>
      <c r="L309" s="1"/>
      <c r="M309" s="1"/>
      <c r="N309" s="1"/>
      <c r="O309" s="1"/>
      <c r="P309" s="1"/>
      <c r="Q309" s="1"/>
      <c r="R309" s="1"/>
      <c r="S309" s="1"/>
      <c r="T309" s="1"/>
      <c r="U309" s="1"/>
      <c r="V309" s="1"/>
    </row>
    <row r="310" spans="2:22" ht="18.75" customHeight="1" x14ac:dyDescent="0.25">
      <c r="B310" s="1"/>
      <c r="C310" s="133"/>
      <c r="D310" s="1"/>
      <c r="E310" s="1"/>
      <c r="F310" s="1"/>
      <c r="G310" s="1"/>
      <c r="H310" s="1"/>
      <c r="I310" s="1"/>
      <c r="J310" s="1"/>
      <c r="K310" s="1"/>
      <c r="L310" s="1"/>
      <c r="M310" s="1"/>
      <c r="N310" s="1"/>
      <c r="O310" s="1"/>
      <c r="P310" s="1"/>
      <c r="Q310" s="1"/>
      <c r="R310" s="1"/>
      <c r="S310" s="1"/>
      <c r="T310" s="1"/>
      <c r="U310" s="1"/>
      <c r="V310" s="1"/>
    </row>
    <row r="311" spans="2:22" ht="18.75" customHeight="1" x14ac:dyDescent="0.25">
      <c r="B311" s="1"/>
      <c r="C311" s="133"/>
      <c r="D311" s="1"/>
      <c r="E311" s="1"/>
      <c r="F311" s="1"/>
      <c r="G311" s="1"/>
      <c r="H311" s="1"/>
      <c r="I311" s="1"/>
      <c r="J311" s="1"/>
      <c r="K311" s="1"/>
      <c r="L311" s="1"/>
      <c r="M311" s="1"/>
      <c r="N311" s="1"/>
      <c r="O311" s="1"/>
      <c r="P311" s="1"/>
      <c r="Q311" s="1"/>
      <c r="R311" s="1"/>
      <c r="S311" s="1"/>
      <c r="T311" s="1"/>
      <c r="U311" s="1"/>
      <c r="V311" s="1"/>
    </row>
    <row r="312" spans="2:22" ht="18.75" customHeight="1" x14ac:dyDescent="0.25">
      <c r="B312" s="1"/>
      <c r="C312" s="133"/>
      <c r="D312" s="1"/>
      <c r="E312" s="1"/>
      <c r="F312" s="1"/>
      <c r="G312" s="1"/>
      <c r="H312" s="1"/>
      <c r="I312" s="1"/>
      <c r="J312" s="1"/>
      <c r="K312" s="1"/>
      <c r="L312" s="1"/>
      <c r="M312" s="1"/>
      <c r="N312" s="1"/>
      <c r="O312" s="1"/>
      <c r="P312" s="1"/>
      <c r="Q312" s="1"/>
      <c r="R312" s="1"/>
      <c r="S312" s="1"/>
      <c r="T312" s="1"/>
      <c r="U312" s="1"/>
      <c r="V312" s="1"/>
    </row>
    <row r="313" spans="2:22" ht="18.75" customHeight="1" x14ac:dyDescent="0.25">
      <c r="B313" s="1"/>
      <c r="C313" s="133"/>
      <c r="D313" s="1"/>
      <c r="E313" s="1"/>
      <c r="F313" s="1"/>
      <c r="G313" s="1"/>
      <c r="H313" s="1"/>
      <c r="I313" s="1"/>
      <c r="J313" s="1"/>
      <c r="K313" s="1"/>
      <c r="L313" s="1"/>
      <c r="M313" s="1"/>
      <c r="N313" s="1"/>
      <c r="O313" s="1"/>
      <c r="P313" s="1"/>
      <c r="Q313" s="1"/>
      <c r="R313" s="1"/>
      <c r="S313" s="1"/>
      <c r="T313" s="1"/>
      <c r="U313" s="1"/>
      <c r="V313" s="1"/>
    </row>
    <row r="314" spans="2:22" ht="18.75" customHeight="1" x14ac:dyDescent="0.25">
      <c r="B314" s="1"/>
      <c r="C314" s="133"/>
      <c r="D314" s="1"/>
      <c r="E314" s="1"/>
      <c r="F314" s="1"/>
      <c r="G314" s="1"/>
      <c r="H314" s="1"/>
      <c r="I314" s="1"/>
      <c r="J314" s="1"/>
      <c r="K314" s="1"/>
      <c r="L314" s="1"/>
      <c r="M314" s="1"/>
      <c r="N314" s="1"/>
      <c r="O314" s="1"/>
      <c r="P314" s="1"/>
      <c r="Q314" s="1"/>
      <c r="R314" s="1"/>
      <c r="S314" s="1"/>
      <c r="T314" s="1"/>
      <c r="U314" s="1"/>
      <c r="V314" s="1"/>
    </row>
    <row r="315" spans="2:22" ht="18.75" customHeight="1" x14ac:dyDescent="0.25">
      <c r="B315" s="1"/>
      <c r="C315" s="133"/>
      <c r="D315" s="1"/>
      <c r="E315" s="1"/>
      <c r="F315" s="1"/>
      <c r="G315" s="1"/>
      <c r="H315" s="1"/>
      <c r="I315" s="1"/>
      <c r="J315" s="1"/>
      <c r="K315" s="1"/>
      <c r="L315" s="1"/>
      <c r="M315" s="1"/>
      <c r="N315" s="1"/>
      <c r="O315" s="1"/>
      <c r="P315" s="1"/>
      <c r="Q315" s="1"/>
      <c r="R315" s="1"/>
      <c r="S315" s="1"/>
      <c r="T315" s="1"/>
      <c r="U315" s="1"/>
      <c r="V315" s="1"/>
    </row>
    <row r="316" spans="2:22" ht="18.75" customHeight="1" x14ac:dyDescent="0.25">
      <c r="B316" s="1"/>
      <c r="C316" s="133"/>
      <c r="D316" s="1"/>
      <c r="E316" s="1"/>
      <c r="F316" s="1"/>
      <c r="G316" s="1"/>
      <c r="H316" s="1"/>
      <c r="I316" s="1"/>
      <c r="J316" s="1"/>
      <c r="K316" s="1"/>
      <c r="L316" s="1"/>
      <c r="M316" s="1"/>
      <c r="N316" s="1"/>
      <c r="O316" s="1"/>
      <c r="P316" s="1"/>
      <c r="Q316" s="1"/>
      <c r="R316" s="1"/>
      <c r="S316" s="1"/>
      <c r="T316" s="1"/>
      <c r="U316" s="1"/>
      <c r="V316" s="1"/>
    </row>
    <row r="317" spans="2:22" ht="18.75" customHeight="1" x14ac:dyDescent="0.25">
      <c r="B317" s="1"/>
      <c r="C317" s="133"/>
      <c r="D317" s="1"/>
      <c r="E317" s="1"/>
      <c r="F317" s="1"/>
      <c r="G317" s="1"/>
      <c r="H317" s="1"/>
      <c r="I317" s="1"/>
      <c r="J317" s="1"/>
      <c r="K317" s="1"/>
      <c r="L317" s="1"/>
      <c r="M317" s="1"/>
      <c r="N317" s="1"/>
      <c r="O317" s="1"/>
      <c r="P317" s="1"/>
      <c r="Q317" s="1"/>
      <c r="R317" s="1"/>
      <c r="S317" s="1"/>
      <c r="T317" s="1"/>
      <c r="U317" s="1"/>
      <c r="V317" s="1"/>
    </row>
    <row r="318" spans="2:22" ht="18.75" customHeight="1" x14ac:dyDescent="0.25">
      <c r="B318" s="1"/>
      <c r="C318" s="133"/>
      <c r="D318" s="1"/>
      <c r="E318" s="1"/>
      <c r="F318" s="1"/>
      <c r="G318" s="1"/>
      <c r="H318" s="1"/>
      <c r="I318" s="1"/>
      <c r="J318" s="1"/>
      <c r="K318" s="1"/>
      <c r="L318" s="1"/>
      <c r="M318" s="1"/>
      <c r="N318" s="1"/>
      <c r="O318" s="1"/>
      <c r="P318" s="1"/>
      <c r="Q318" s="1"/>
      <c r="R318" s="1"/>
      <c r="S318" s="1"/>
      <c r="T318" s="1"/>
      <c r="U318" s="1"/>
      <c r="V318" s="1"/>
    </row>
    <row r="319" spans="2:22" ht="18.75" customHeight="1" x14ac:dyDescent="0.25">
      <c r="B319" s="1"/>
      <c r="C319" s="133"/>
      <c r="D319" s="1"/>
      <c r="E319" s="1"/>
      <c r="F319" s="1"/>
      <c r="G319" s="1"/>
      <c r="H319" s="1"/>
      <c r="I319" s="1"/>
      <c r="J319" s="1"/>
      <c r="K319" s="1"/>
      <c r="L319" s="1"/>
      <c r="M319" s="1"/>
      <c r="N319" s="1"/>
      <c r="O319" s="1"/>
      <c r="P319" s="1"/>
      <c r="Q319" s="1"/>
      <c r="R319" s="1"/>
      <c r="S319" s="1"/>
      <c r="T319" s="1"/>
      <c r="U319" s="1"/>
      <c r="V319" s="1"/>
    </row>
    <row r="320" spans="2:22" ht="18.75" customHeight="1" x14ac:dyDescent="0.25">
      <c r="B320" s="1"/>
      <c r="C320" s="133"/>
      <c r="D320" s="1"/>
      <c r="E320" s="1"/>
      <c r="F320" s="1"/>
      <c r="G320" s="1"/>
      <c r="H320" s="1"/>
      <c r="I320" s="1"/>
      <c r="J320" s="1"/>
      <c r="K320" s="1"/>
      <c r="L320" s="1"/>
      <c r="M320" s="1"/>
      <c r="N320" s="1"/>
      <c r="O320" s="1"/>
      <c r="P320" s="1"/>
      <c r="Q320" s="1"/>
      <c r="R320" s="1"/>
      <c r="S320" s="1"/>
      <c r="T320" s="1"/>
      <c r="U320" s="1"/>
      <c r="V320" s="1"/>
    </row>
    <row r="321" spans="2:22" ht="18.75" customHeight="1" x14ac:dyDescent="0.25">
      <c r="B321" s="2"/>
      <c r="C321" s="134"/>
      <c r="D321" s="2"/>
      <c r="E321" s="2"/>
      <c r="F321" s="2"/>
      <c r="G321" s="2"/>
      <c r="H321" s="2"/>
      <c r="I321" s="2"/>
      <c r="J321" s="2"/>
      <c r="K321" s="2"/>
      <c r="L321" s="2"/>
      <c r="M321" s="2"/>
      <c r="N321" s="2"/>
      <c r="O321" s="2"/>
      <c r="P321" s="2"/>
      <c r="Q321" s="2"/>
      <c r="R321" s="2"/>
      <c r="S321" s="2"/>
      <c r="T321" s="2"/>
      <c r="U321" s="1"/>
      <c r="V321" s="1"/>
    </row>
    <row r="322" spans="2:22" ht="18.75" customHeight="1" x14ac:dyDescent="0.25">
      <c r="B322" s="2"/>
      <c r="C322" s="134"/>
      <c r="D322" s="2"/>
      <c r="E322" s="2"/>
      <c r="F322" s="2"/>
      <c r="G322" s="2"/>
      <c r="H322" s="2"/>
      <c r="I322" s="2"/>
      <c r="J322" s="2"/>
      <c r="K322" s="2"/>
      <c r="L322" s="2"/>
      <c r="M322" s="2"/>
      <c r="N322" s="2"/>
      <c r="O322" s="2"/>
      <c r="P322" s="2"/>
      <c r="Q322" s="2"/>
      <c r="R322" s="2"/>
      <c r="S322" s="2"/>
      <c r="T322" s="2"/>
      <c r="U322" s="1"/>
      <c r="V322" s="1"/>
    </row>
    <row r="323" spans="2:22" ht="18.75" customHeight="1" x14ac:dyDescent="0.25">
      <c r="B323" s="2"/>
      <c r="C323" s="134"/>
      <c r="D323" s="2"/>
      <c r="E323" s="2"/>
      <c r="F323" s="2"/>
      <c r="G323" s="2"/>
      <c r="H323" s="2"/>
      <c r="I323" s="2"/>
      <c r="J323" s="2"/>
      <c r="K323" s="2"/>
      <c r="L323" s="2"/>
      <c r="M323" s="2"/>
      <c r="N323" s="2"/>
      <c r="O323" s="2"/>
      <c r="P323" s="2"/>
      <c r="Q323" s="2"/>
      <c r="R323" s="2"/>
      <c r="S323" s="2"/>
      <c r="T323" s="2"/>
      <c r="U323" s="2"/>
      <c r="V323" s="2"/>
    </row>
    <row r="324" spans="2:22" ht="18.75" customHeight="1" x14ac:dyDescent="0.25">
      <c r="B324" s="2"/>
      <c r="C324" s="134"/>
      <c r="D324" s="2"/>
      <c r="E324" s="2"/>
      <c r="F324" s="2"/>
      <c r="G324" s="2"/>
      <c r="H324" s="2"/>
      <c r="I324" s="2"/>
      <c r="J324" s="2"/>
      <c r="K324" s="2"/>
      <c r="L324" s="2"/>
      <c r="M324" s="2"/>
      <c r="N324" s="2"/>
      <c r="O324" s="2"/>
      <c r="P324" s="2"/>
      <c r="Q324" s="2"/>
      <c r="R324" s="2"/>
      <c r="S324" s="2"/>
      <c r="T324" s="2"/>
      <c r="U324" s="2"/>
      <c r="V324" s="2"/>
    </row>
    <row r="325" spans="2:22" ht="18.75" customHeight="1" x14ac:dyDescent="0.25">
      <c r="B325" s="2"/>
      <c r="C325" s="134"/>
      <c r="D325" s="2"/>
      <c r="E325" s="2"/>
      <c r="F325" s="2"/>
      <c r="G325" s="2"/>
      <c r="H325" s="2"/>
      <c r="I325" s="2"/>
      <c r="J325" s="2"/>
      <c r="K325" s="2"/>
      <c r="L325" s="2"/>
      <c r="M325" s="2"/>
      <c r="N325" s="2"/>
      <c r="O325" s="2"/>
      <c r="P325" s="2"/>
      <c r="Q325" s="2"/>
      <c r="R325" s="2"/>
      <c r="S325" s="2"/>
      <c r="T325" s="2"/>
      <c r="U325" s="2"/>
      <c r="V325" s="2"/>
    </row>
    <row r="326" spans="2:22" ht="18.75" customHeight="1" x14ac:dyDescent="0.25">
      <c r="B326" s="2"/>
      <c r="C326" s="134"/>
      <c r="D326" s="2"/>
      <c r="E326" s="2"/>
      <c r="F326" s="2"/>
      <c r="G326" s="2"/>
      <c r="H326" s="2"/>
      <c r="I326" s="2"/>
      <c r="J326" s="2"/>
      <c r="K326" s="2"/>
      <c r="L326" s="2"/>
      <c r="M326" s="2"/>
      <c r="N326" s="2"/>
      <c r="O326" s="2"/>
      <c r="P326" s="2"/>
      <c r="Q326" s="2"/>
      <c r="R326" s="2"/>
      <c r="S326" s="2"/>
      <c r="T326" s="2"/>
      <c r="U326" s="2"/>
      <c r="V326" s="2"/>
    </row>
    <row r="327" spans="2:22" ht="18.75" customHeight="1" x14ac:dyDescent="0.25">
      <c r="B327" s="2"/>
      <c r="C327" s="134"/>
      <c r="D327" s="2"/>
      <c r="E327" s="2"/>
      <c r="F327" s="2"/>
      <c r="G327" s="2"/>
      <c r="H327" s="2"/>
      <c r="I327" s="2"/>
      <c r="J327" s="2"/>
      <c r="K327" s="2"/>
      <c r="L327" s="2"/>
      <c r="M327" s="2"/>
      <c r="N327" s="2"/>
      <c r="O327" s="2"/>
      <c r="P327" s="2"/>
      <c r="Q327" s="2"/>
      <c r="R327" s="2"/>
      <c r="S327" s="2"/>
      <c r="T327" s="2"/>
      <c r="U327" s="2"/>
      <c r="V327" s="2"/>
    </row>
    <row r="328" spans="2:22" ht="18.75" customHeight="1" x14ac:dyDescent="0.25">
      <c r="B328" s="2"/>
      <c r="C328" s="134"/>
      <c r="D328" s="2"/>
      <c r="E328" s="2"/>
      <c r="F328" s="2"/>
      <c r="G328" s="2"/>
      <c r="H328" s="2"/>
      <c r="I328" s="2"/>
      <c r="J328" s="2"/>
      <c r="K328" s="2"/>
      <c r="L328" s="2"/>
      <c r="M328" s="2"/>
      <c r="N328" s="2"/>
      <c r="O328" s="2"/>
      <c r="P328" s="2"/>
      <c r="Q328" s="2"/>
      <c r="R328" s="2"/>
      <c r="S328" s="2"/>
      <c r="T328" s="2"/>
      <c r="U328" s="2"/>
      <c r="V328" s="2"/>
    </row>
    <row r="329" spans="2:22" ht="18.75" customHeight="1" x14ac:dyDescent="0.25">
      <c r="B329" s="2"/>
      <c r="C329" s="134"/>
      <c r="D329" s="2"/>
      <c r="E329" s="2"/>
      <c r="F329" s="2"/>
      <c r="G329" s="2"/>
      <c r="H329" s="2"/>
      <c r="I329" s="2"/>
      <c r="J329" s="2"/>
      <c r="K329" s="2"/>
      <c r="L329" s="2"/>
      <c r="M329" s="2"/>
      <c r="N329" s="2"/>
      <c r="O329" s="2"/>
      <c r="P329" s="2"/>
      <c r="Q329" s="2"/>
      <c r="R329" s="2"/>
      <c r="S329" s="2"/>
      <c r="T329" s="2"/>
      <c r="U329" s="2"/>
      <c r="V329" s="2"/>
    </row>
    <row r="330" spans="2:22" ht="18.75" customHeight="1" x14ac:dyDescent="0.25">
      <c r="B330" s="2"/>
      <c r="C330" s="134"/>
      <c r="D330" s="2"/>
      <c r="E330" s="2"/>
      <c r="F330" s="2"/>
      <c r="G330" s="2"/>
      <c r="H330" s="2"/>
      <c r="I330" s="2"/>
      <c r="J330" s="2"/>
      <c r="K330" s="2"/>
      <c r="L330" s="2"/>
      <c r="M330" s="2"/>
      <c r="N330" s="2"/>
      <c r="O330" s="2"/>
      <c r="P330" s="2"/>
      <c r="Q330" s="2"/>
      <c r="R330" s="2"/>
      <c r="S330" s="2"/>
      <c r="T330" s="2"/>
      <c r="U330" s="2"/>
      <c r="V330" s="2"/>
    </row>
    <row r="331" spans="2:22" ht="18.75" customHeight="1" x14ac:dyDescent="0.25">
      <c r="B331" s="2"/>
      <c r="C331" s="134"/>
      <c r="D331" s="2"/>
      <c r="E331" s="2"/>
      <c r="F331" s="2"/>
      <c r="G331" s="2"/>
      <c r="H331" s="2"/>
      <c r="I331" s="2"/>
      <c r="J331" s="2"/>
      <c r="K331" s="2"/>
      <c r="L331" s="2"/>
      <c r="M331" s="2"/>
      <c r="N331" s="2"/>
      <c r="O331" s="2"/>
      <c r="P331" s="2"/>
      <c r="Q331" s="2"/>
      <c r="R331" s="2"/>
      <c r="S331" s="2"/>
      <c r="T331" s="2"/>
      <c r="U331" s="2"/>
      <c r="V331" s="2"/>
    </row>
    <row r="332" spans="2:22" ht="18.75" customHeight="1" x14ac:dyDescent="0.25">
      <c r="B332" s="2"/>
      <c r="C332" s="134"/>
      <c r="D332" s="2"/>
      <c r="E332" s="2"/>
      <c r="F332" s="2"/>
      <c r="G332" s="2"/>
      <c r="H332" s="2"/>
      <c r="I332" s="2"/>
      <c r="J332" s="2"/>
      <c r="K332" s="2"/>
      <c r="L332" s="2"/>
      <c r="M332" s="2"/>
      <c r="N332" s="2"/>
      <c r="O332" s="2"/>
      <c r="P332" s="2"/>
      <c r="Q332" s="2"/>
      <c r="R332" s="2"/>
      <c r="S332" s="2"/>
      <c r="T332" s="2"/>
      <c r="U332" s="2"/>
      <c r="V332" s="2"/>
    </row>
    <row r="333" spans="2:22" ht="18.75" customHeight="1" x14ac:dyDescent="0.25">
      <c r="B333" s="2"/>
      <c r="C333" s="134"/>
      <c r="D333" s="2"/>
      <c r="E333" s="2"/>
      <c r="F333" s="2"/>
      <c r="G333" s="2"/>
      <c r="H333" s="2"/>
      <c r="I333" s="2"/>
      <c r="J333" s="2"/>
      <c r="K333" s="2"/>
      <c r="L333" s="2"/>
      <c r="M333" s="2"/>
      <c r="N333" s="2"/>
      <c r="O333" s="2"/>
      <c r="P333" s="2"/>
      <c r="Q333" s="2"/>
      <c r="R333" s="2"/>
      <c r="S333" s="2"/>
      <c r="T333" s="2"/>
      <c r="U333" s="2"/>
      <c r="V333" s="2"/>
    </row>
    <row r="334" spans="2:22" ht="18.75" customHeight="1" x14ac:dyDescent="0.25">
      <c r="B334" s="2"/>
      <c r="C334" s="134"/>
      <c r="D334" s="2"/>
      <c r="E334" s="2"/>
      <c r="F334" s="2"/>
      <c r="G334" s="2"/>
      <c r="H334" s="2"/>
      <c r="I334" s="2"/>
      <c r="J334" s="2"/>
      <c r="K334" s="2"/>
      <c r="L334" s="2"/>
      <c r="M334" s="2"/>
      <c r="N334" s="2"/>
      <c r="O334" s="2"/>
      <c r="P334" s="2"/>
      <c r="Q334" s="2"/>
      <c r="R334" s="2"/>
      <c r="S334" s="2"/>
      <c r="T334" s="2"/>
      <c r="U334" s="2"/>
      <c r="V334" s="2"/>
    </row>
    <row r="335" spans="2:22" ht="18.75" customHeight="1" x14ac:dyDescent="0.25">
      <c r="B335" s="2"/>
      <c r="C335" s="134"/>
      <c r="D335" s="2"/>
      <c r="E335" s="2"/>
      <c r="F335" s="2"/>
      <c r="G335" s="2"/>
      <c r="H335" s="2"/>
      <c r="I335" s="2"/>
      <c r="J335" s="2"/>
      <c r="K335" s="2"/>
      <c r="L335" s="2"/>
      <c r="M335" s="2"/>
      <c r="N335" s="2"/>
      <c r="O335" s="2"/>
      <c r="P335" s="2"/>
      <c r="Q335" s="2"/>
      <c r="R335" s="2"/>
      <c r="S335" s="2"/>
      <c r="T335" s="2"/>
      <c r="U335" s="2"/>
      <c r="V335" s="2"/>
    </row>
    <row r="336" spans="2:22" ht="18.75" customHeight="1" x14ac:dyDescent="0.25">
      <c r="B336" s="2"/>
      <c r="C336" s="134"/>
      <c r="D336" s="2"/>
      <c r="E336" s="2"/>
      <c r="F336" s="2"/>
      <c r="G336" s="2"/>
      <c r="H336" s="2"/>
      <c r="I336" s="2"/>
      <c r="J336" s="2"/>
      <c r="K336" s="2"/>
      <c r="L336" s="2"/>
      <c r="M336" s="2"/>
      <c r="N336" s="2"/>
      <c r="O336" s="2"/>
      <c r="P336" s="2"/>
      <c r="Q336" s="2"/>
      <c r="R336" s="2"/>
      <c r="S336" s="2"/>
      <c r="T336" s="2"/>
      <c r="U336" s="2"/>
      <c r="V336" s="2"/>
    </row>
  </sheetData>
  <mergeCells count="200">
    <mergeCell ref="B124:B158"/>
    <mergeCell ref="C124:C129"/>
    <mergeCell ref="Q124:R125"/>
    <mergeCell ref="S124:T125"/>
    <mergeCell ref="Q126:T126"/>
    <mergeCell ref="Q127:S127"/>
    <mergeCell ref="Q128:S128"/>
    <mergeCell ref="Q129:S129"/>
    <mergeCell ref="C147:C151"/>
    <mergeCell ref="C157:T158"/>
    <mergeCell ref="C140:T141"/>
    <mergeCell ref="C142:C146"/>
    <mergeCell ref="Q142:R143"/>
    <mergeCell ref="S142:T143"/>
    <mergeCell ref="Q144:S144"/>
    <mergeCell ref="Q145:S145"/>
    <mergeCell ref="Q146:S146"/>
    <mergeCell ref="Q149:S149"/>
    <mergeCell ref="Q150:S150"/>
    <mergeCell ref="Q151:S151"/>
    <mergeCell ref="C152:C156"/>
    <mergeCell ref="Q152:S152"/>
    <mergeCell ref="Q153:S153"/>
    <mergeCell ref="Q154:S154"/>
    <mergeCell ref="B159:B178"/>
    <mergeCell ref="C159:T160"/>
    <mergeCell ref="C161:C163"/>
    <mergeCell ref="Q161:S161"/>
    <mergeCell ref="Q162:S162"/>
    <mergeCell ref="Q163:S163"/>
    <mergeCell ref="C164:C166"/>
    <mergeCell ref="Q164:S164"/>
    <mergeCell ref="Q165:S165"/>
    <mergeCell ref="C172:C174"/>
    <mergeCell ref="Q172:S172"/>
    <mergeCell ref="Q173:S173"/>
    <mergeCell ref="Q174:S174"/>
    <mergeCell ref="C175:T176"/>
    <mergeCell ref="C177:T178"/>
    <mergeCell ref="Q166:S166"/>
    <mergeCell ref="C167:T168"/>
    <mergeCell ref="C169:C171"/>
    <mergeCell ref="Q169:S169"/>
    <mergeCell ref="Q170:S170"/>
    <mergeCell ref="Q171:S171"/>
    <mergeCell ref="Q155:S155"/>
    <mergeCell ref="Q147:R148"/>
    <mergeCell ref="Q132:S132"/>
    <mergeCell ref="Q133:S133"/>
    <mergeCell ref="Q134:S134"/>
    <mergeCell ref="C135:C139"/>
    <mergeCell ref="Q135:R136"/>
    <mergeCell ref="S135:T136"/>
    <mergeCell ref="Q137:S137"/>
    <mergeCell ref="Q138:S138"/>
    <mergeCell ref="Q139:S139"/>
    <mergeCell ref="C130:C134"/>
    <mergeCell ref="Q131:S131"/>
    <mergeCell ref="S147:T148"/>
    <mergeCell ref="E123:F123"/>
    <mergeCell ref="G123:H123"/>
    <mergeCell ref="I123:J123"/>
    <mergeCell ref="K123:L123"/>
    <mergeCell ref="M123:N123"/>
    <mergeCell ref="O123:P123"/>
    <mergeCell ref="Q123:T123"/>
    <mergeCell ref="C111:C115"/>
    <mergeCell ref="Q113:S113"/>
    <mergeCell ref="Q114:S114"/>
    <mergeCell ref="Q115:S115"/>
    <mergeCell ref="C116:C120"/>
    <mergeCell ref="Q116:S116"/>
    <mergeCell ref="Q117:S117"/>
    <mergeCell ref="Q118:S118"/>
    <mergeCell ref="Q119:S119"/>
    <mergeCell ref="B88:B122"/>
    <mergeCell ref="C88:C93"/>
    <mergeCell ref="Q90:T90"/>
    <mergeCell ref="Q91:S91"/>
    <mergeCell ref="Q92:S92"/>
    <mergeCell ref="Q93:S93"/>
    <mergeCell ref="C94:C98"/>
    <mergeCell ref="C104:T105"/>
    <mergeCell ref="C106:C110"/>
    <mergeCell ref="Q108:S108"/>
    <mergeCell ref="Q109:S109"/>
    <mergeCell ref="Q110:S110"/>
    <mergeCell ref="Q95:S95"/>
    <mergeCell ref="Q96:S96"/>
    <mergeCell ref="Q97:S97"/>
    <mergeCell ref="Q98:S98"/>
    <mergeCell ref="C99:C103"/>
    <mergeCell ref="Q101:S101"/>
    <mergeCell ref="Q102:S102"/>
    <mergeCell ref="Q103:S103"/>
    <mergeCell ref="C121:T122"/>
    <mergeCell ref="Q72:S72"/>
    <mergeCell ref="Q73:S73"/>
    <mergeCell ref="Q74:S74"/>
    <mergeCell ref="C75:C79"/>
    <mergeCell ref="Q77:S77"/>
    <mergeCell ref="Q78:S78"/>
    <mergeCell ref="Q79:S79"/>
    <mergeCell ref="Q87:T87"/>
    <mergeCell ref="E87:F87"/>
    <mergeCell ref="G87:H87"/>
    <mergeCell ref="I87:J87"/>
    <mergeCell ref="K87:L87"/>
    <mergeCell ref="M87:N87"/>
    <mergeCell ref="O87:P87"/>
    <mergeCell ref="Q75:T76"/>
    <mergeCell ref="C63:C67"/>
    <mergeCell ref="Q64:S64"/>
    <mergeCell ref="Q65:S65"/>
    <mergeCell ref="Q66:S66"/>
    <mergeCell ref="Q67:S67"/>
    <mergeCell ref="C68:T69"/>
    <mergeCell ref="B52:B86"/>
    <mergeCell ref="C52:C57"/>
    <mergeCell ref="Q55:S55"/>
    <mergeCell ref="Q56:S56"/>
    <mergeCell ref="Q57:S57"/>
    <mergeCell ref="C58:C62"/>
    <mergeCell ref="Q59:S59"/>
    <mergeCell ref="Q60:S60"/>
    <mergeCell ref="Q61:S61"/>
    <mergeCell ref="Q62:S62"/>
    <mergeCell ref="C80:C84"/>
    <mergeCell ref="Q80:S80"/>
    <mergeCell ref="Q81:S81"/>
    <mergeCell ref="Q82:S82"/>
    <mergeCell ref="Q83:S83"/>
    <mergeCell ref="C85:T86"/>
    <mergeCell ref="C70:C74"/>
    <mergeCell ref="Q70:T71"/>
    <mergeCell ref="E51:F51"/>
    <mergeCell ref="G51:H51"/>
    <mergeCell ref="I51:J51"/>
    <mergeCell ref="K51:L51"/>
    <mergeCell ref="M51:N51"/>
    <mergeCell ref="O51:P51"/>
    <mergeCell ref="Q51:T51"/>
    <mergeCell ref="C39:C43"/>
    <mergeCell ref="Q41:S41"/>
    <mergeCell ref="Q42:S42"/>
    <mergeCell ref="Q43:S43"/>
    <mergeCell ref="C44:C48"/>
    <mergeCell ref="Q44:S44"/>
    <mergeCell ref="Q45:S45"/>
    <mergeCell ref="Q46:S46"/>
    <mergeCell ref="Q47:S47"/>
    <mergeCell ref="C49:T50"/>
    <mergeCell ref="Q29:S29"/>
    <mergeCell ref="Q15:T15"/>
    <mergeCell ref="B16:B50"/>
    <mergeCell ref="C16:C21"/>
    <mergeCell ref="Q19:S19"/>
    <mergeCell ref="Q20:S20"/>
    <mergeCell ref="Q21:S21"/>
    <mergeCell ref="C22:C26"/>
    <mergeCell ref="Q23:S23"/>
    <mergeCell ref="E15:F15"/>
    <mergeCell ref="G15:H15"/>
    <mergeCell ref="I15:J15"/>
    <mergeCell ref="K15:L15"/>
    <mergeCell ref="M15:N15"/>
    <mergeCell ref="O15:P15"/>
    <mergeCell ref="C32:T33"/>
    <mergeCell ref="C34:C38"/>
    <mergeCell ref="Q36:S36"/>
    <mergeCell ref="Q38:S38"/>
    <mergeCell ref="Q24:S24"/>
    <mergeCell ref="Q30:S30"/>
    <mergeCell ref="Q31:S31"/>
    <mergeCell ref="Q39:R40"/>
    <mergeCell ref="S39:T40"/>
    <mergeCell ref="B2:D2"/>
    <mergeCell ref="F2:U2"/>
    <mergeCell ref="G3:H3"/>
    <mergeCell ref="I3:J3"/>
    <mergeCell ref="K3:L3"/>
    <mergeCell ref="M3:N3"/>
    <mergeCell ref="O3:P3"/>
    <mergeCell ref="Q3:R3"/>
    <mergeCell ref="Q37:S37"/>
    <mergeCell ref="C27:C31"/>
    <mergeCell ref="Q16:R17"/>
    <mergeCell ref="S16:T17"/>
    <mergeCell ref="Q27:R28"/>
    <mergeCell ref="S27:T28"/>
    <mergeCell ref="Q34:R35"/>
    <mergeCell ref="S34:T35"/>
    <mergeCell ref="F4:F5"/>
    <mergeCell ref="F6:F7"/>
    <mergeCell ref="F8:F9"/>
    <mergeCell ref="F10:F11"/>
    <mergeCell ref="F12:F13"/>
    <mergeCell ref="G12:U13"/>
    <mergeCell ref="Q25:S25"/>
    <mergeCell ref="Q26:S26"/>
  </mergeCells>
  <pageMargins left="0.7" right="0.7" top="0.75" bottom="0.75" header="0.3" footer="0.3"/>
  <ignoredErrors>
    <ignoredError sqref="S7:S9" formula="1"/>
  </ignoredError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36"/>
  <sheetViews>
    <sheetView topLeftCell="A121" workbookViewId="0"/>
  </sheetViews>
  <sheetFormatPr defaultColWidth="8.85546875" defaultRowHeight="18.75" customHeight="1" x14ac:dyDescent="0.25"/>
  <cols>
    <col min="1" max="1" width="8.85546875" style="1"/>
    <col min="2" max="2" width="18.140625" style="3" customWidth="1"/>
    <col min="3" max="3" width="19" style="135" bestFit="1" customWidth="1"/>
    <col min="4" max="4" width="34.7109375" style="3" bestFit="1" customWidth="1"/>
    <col min="5" max="20" width="9.85546875" style="3" customWidth="1"/>
    <col min="21" max="21" width="12.28515625" style="3" bestFit="1" customWidth="1"/>
    <col min="22" max="22" width="13.28515625" style="3" customWidth="1"/>
    <col min="23" max="80" width="8.85546875" style="1"/>
    <col min="81" max="88" width="8.85546875" style="2"/>
    <col min="89" max="16384" width="8.85546875" style="3"/>
  </cols>
  <sheetData>
    <row r="1" spans="1:88" s="1" customFormat="1" ht="18.75" customHeight="1" thickBot="1" x14ac:dyDescent="0.3">
      <c r="A1" s="13"/>
      <c r="B1" s="13"/>
      <c r="C1" s="13"/>
      <c r="D1" s="13"/>
      <c r="E1" s="13"/>
      <c r="F1" s="13"/>
      <c r="G1" s="13"/>
      <c r="H1" s="13"/>
      <c r="I1" s="13"/>
      <c r="J1" s="13"/>
      <c r="K1" s="13"/>
      <c r="L1" s="13"/>
      <c r="M1" s="13"/>
      <c r="N1" s="13"/>
      <c r="O1" s="13"/>
      <c r="P1" s="13"/>
      <c r="Q1" s="13"/>
      <c r="R1" s="13"/>
      <c r="S1" s="13"/>
      <c r="T1" s="13"/>
      <c r="U1" s="13"/>
    </row>
    <row r="2" spans="1:88" ht="30" customHeight="1" thickBot="1" x14ac:dyDescent="0.3">
      <c r="A2" s="13"/>
      <c r="B2" s="399" t="s">
        <v>153</v>
      </c>
      <c r="C2" s="380"/>
      <c r="D2" s="381"/>
      <c r="E2" s="13"/>
      <c r="F2" s="373" t="s">
        <v>200</v>
      </c>
      <c r="G2" s="374"/>
      <c r="H2" s="374"/>
      <c r="I2" s="374"/>
      <c r="J2" s="374"/>
      <c r="K2" s="374"/>
      <c r="L2" s="374"/>
      <c r="M2" s="374"/>
      <c r="N2" s="374"/>
      <c r="O2" s="374"/>
      <c r="P2" s="374"/>
      <c r="Q2" s="374"/>
      <c r="R2" s="374"/>
      <c r="S2" s="374"/>
      <c r="T2" s="374"/>
      <c r="U2" s="375"/>
      <c r="V2" s="1"/>
    </row>
    <row r="3" spans="1:88" ht="18.75" customHeight="1" thickBot="1" x14ac:dyDescent="0.3">
      <c r="A3" s="13"/>
      <c r="B3" s="16" t="s">
        <v>16</v>
      </c>
      <c r="C3" s="11" t="s">
        <v>110</v>
      </c>
      <c r="D3" s="17" t="s">
        <v>33</v>
      </c>
      <c r="E3" s="13"/>
      <c r="F3" s="12" t="s">
        <v>114</v>
      </c>
      <c r="G3" s="376" t="s">
        <v>0</v>
      </c>
      <c r="H3" s="377"/>
      <c r="I3" s="378" t="s">
        <v>1</v>
      </c>
      <c r="J3" s="377"/>
      <c r="K3" s="378" t="s">
        <v>2</v>
      </c>
      <c r="L3" s="377"/>
      <c r="M3" s="378" t="s">
        <v>3</v>
      </c>
      <c r="N3" s="377"/>
      <c r="O3" s="378" t="s">
        <v>4</v>
      </c>
      <c r="P3" s="377"/>
      <c r="Q3" s="378" t="s">
        <v>5</v>
      </c>
      <c r="R3" s="377"/>
      <c r="S3" s="177" t="s">
        <v>6</v>
      </c>
      <c r="T3" s="177" t="s">
        <v>7</v>
      </c>
      <c r="U3" s="19" t="s">
        <v>8</v>
      </c>
      <c r="V3" s="1"/>
    </row>
    <row r="4" spans="1:88" ht="18.75" customHeight="1" thickTop="1" x14ac:dyDescent="0.25">
      <c r="A4" s="13"/>
      <c r="B4" s="20" t="str">
        <f>START!F10</f>
        <v>Bench Press</v>
      </c>
      <c r="C4" s="218">
        <f>'Cycle 7'!C4+START!F26</f>
        <v>112.4622641509434</v>
      </c>
      <c r="D4" s="100" t="str">
        <f>IFERROR($S$124,"?")</f>
        <v>?</v>
      </c>
      <c r="E4" s="13"/>
      <c r="F4" s="371">
        <v>1</v>
      </c>
      <c r="G4" s="86">
        <f>'Cycle 1'!G4</f>
        <v>10</v>
      </c>
      <c r="H4" s="87">
        <f>'Cycle 1'!H4</f>
        <v>0.6</v>
      </c>
      <c r="I4" s="88">
        <f>'Cycle 1'!I4</f>
        <v>10</v>
      </c>
      <c r="J4" s="87">
        <f>'Cycle 1'!J4</f>
        <v>0.6</v>
      </c>
      <c r="K4" s="88">
        <f>'Cycle 1'!K4</f>
        <v>10</v>
      </c>
      <c r="L4" s="87">
        <f>'Cycle 1'!L4</f>
        <v>0.6</v>
      </c>
      <c r="M4" s="24">
        <f>'Cycle 1'!M4</f>
        <v>0</v>
      </c>
      <c r="N4" s="24">
        <f>'Cycle 1'!N4</f>
        <v>0</v>
      </c>
      <c r="O4" s="24">
        <f>'Cycle 1'!O4</f>
        <v>0</v>
      </c>
      <c r="P4" s="24">
        <f>'Cycle 1'!P4</f>
        <v>0</v>
      </c>
      <c r="Q4" s="24">
        <f>'Cycle 1'!Q4</f>
        <v>0</v>
      </c>
      <c r="R4" s="24">
        <f>'Cycle 1'!R4</f>
        <v>0</v>
      </c>
      <c r="S4" s="25">
        <f>L4</f>
        <v>0.6</v>
      </c>
      <c r="T4" s="22">
        <v>0.73333333333333339</v>
      </c>
      <c r="U4" s="217">
        <f t="shared" ref="U4:U11" si="0">S4-T4</f>
        <v>-0.13333333333333341</v>
      </c>
      <c r="V4" s="1"/>
    </row>
    <row r="5" spans="1:88" ht="18.75" customHeight="1" x14ac:dyDescent="0.25">
      <c r="A5" s="13"/>
      <c r="B5" s="26" t="s">
        <v>12</v>
      </c>
      <c r="C5" s="219">
        <f>'Cycle 7'!C5+START!F28</f>
        <v>141.2802197802198</v>
      </c>
      <c r="D5" s="101" t="str">
        <f>IFERROR($S$135,"?")</f>
        <v>?</v>
      </c>
      <c r="E5" s="13"/>
      <c r="F5" s="372"/>
      <c r="G5" s="27">
        <f>'Cycle 1'!G5</f>
        <v>8</v>
      </c>
      <c r="H5" s="28">
        <f>'Cycle 1'!H5</f>
        <v>0.62666666666666659</v>
      </c>
      <c r="I5" s="29">
        <f>'Cycle 1'!I5</f>
        <v>8</v>
      </c>
      <c r="J5" s="28">
        <f>'Cycle 1'!J5</f>
        <v>0.67666666666666664</v>
      </c>
      <c r="K5" s="32" t="str">
        <f>'Cycle 1'!K5</f>
        <v>8+</v>
      </c>
      <c r="L5" s="36">
        <f>'Cycle 1'!L5</f>
        <v>0.72666666666666668</v>
      </c>
      <c r="M5" s="24">
        <f>'Cycle 1'!M5</f>
        <v>0</v>
      </c>
      <c r="N5" s="24">
        <f>'Cycle 1'!N5</f>
        <v>0</v>
      </c>
      <c r="O5" s="24">
        <f>'Cycle 1'!O5</f>
        <v>0</v>
      </c>
      <c r="P5" s="24">
        <f>'Cycle 1'!P5</f>
        <v>0</v>
      </c>
      <c r="Q5" s="24">
        <f>'Cycle 1'!Q5</f>
        <v>0</v>
      </c>
      <c r="R5" s="24">
        <f>'Cycle 1'!R5</f>
        <v>0</v>
      </c>
      <c r="S5" s="30">
        <f>L5</f>
        <v>0.72666666666666668</v>
      </c>
      <c r="T5" s="28">
        <v>0.77666666666666673</v>
      </c>
      <c r="U5" s="31">
        <f t="shared" si="0"/>
        <v>-5.0000000000000044E-2</v>
      </c>
      <c r="V5" s="1"/>
    </row>
    <row r="6" spans="1:88" ht="18.75" customHeight="1" x14ac:dyDescent="0.25">
      <c r="A6" s="13"/>
      <c r="B6" s="20" t="str">
        <f>START!F11</f>
        <v>Deadlift</v>
      </c>
      <c r="C6" s="218">
        <f>'Cycle 7'!C6+START!F27</f>
        <v>149.81395348837211</v>
      </c>
      <c r="D6" s="100" t="str">
        <f>IFERROR($S$147,"?")</f>
        <v>?</v>
      </c>
      <c r="E6" s="13"/>
      <c r="F6" s="371">
        <v>2</v>
      </c>
      <c r="G6" s="21">
        <f>'Cycle 1'!G6</f>
        <v>10</v>
      </c>
      <c r="H6" s="22">
        <f>'Cycle 1'!H6</f>
        <v>0.6</v>
      </c>
      <c r="I6" s="23">
        <f>'Cycle 1'!I6</f>
        <v>10</v>
      </c>
      <c r="J6" s="22">
        <f>'Cycle 1'!J6</f>
        <v>0.6</v>
      </c>
      <c r="K6" s="23">
        <f>'Cycle 1'!K6</f>
        <v>10</v>
      </c>
      <c r="L6" s="22">
        <f>'Cycle 1'!L6</f>
        <v>0.6</v>
      </c>
      <c r="M6" s="24">
        <f>'Cycle 1'!M6</f>
        <v>0</v>
      </c>
      <c r="N6" s="24">
        <f>'Cycle 1'!N6</f>
        <v>0</v>
      </c>
      <c r="O6" s="24">
        <f>'Cycle 1'!O6</f>
        <v>0</v>
      </c>
      <c r="P6" s="24">
        <f>'Cycle 1'!P6</f>
        <v>0</v>
      </c>
      <c r="Q6" s="24">
        <f>'Cycle 1'!Q6</f>
        <v>0</v>
      </c>
      <c r="R6" s="24">
        <f>'Cycle 1'!R6</f>
        <v>0</v>
      </c>
      <c r="S6" s="25">
        <f>L6</f>
        <v>0.6</v>
      </c>
      <c r="T6" s="22">
        <v>0.73333333333333339</v>
      </c>
      <c r="U6" s="217">
        <f t="shared" si="0"/>
        <v>-0.13333333333333341</v>
      </c>
      <c r="V6" s="1"/>
    </row>
    <row r="7" spans="1:88" ht="18.75" customHeight="1" thickBot="1" x14ac:dyDescent="0.3">
      <c r="A7" s="13"/>
      <c r="B7" s="164" t="s">
        <v>13</v>
      </c>
      <c r="C7" s="220">
        <f>'Cycle 7'!C7+START!F29</f>
        <v>71.279069767441868</v>
      </c>
      <c r="D7" s="165" t="str">
        <f>IFERROR($S$142,"?")</f>
        <v>?</v>
      </c>
      <c r="E7" s="13"/>
      <c r="F7" s="372"/>
      <c r="G7" s="27">
        <f>'Cycle 1'!G7</f>
        <v>6</v>
      </c>
      <c r="H7" s="28">
        <f>'Cycle 1'!H7</f>
        <v>0.73333333333333328</v>
      </c>
      <c r="I7" s="29">
        <f>'Cycle 1'!I7</f>
        <v>6</v>
      </c>
      <c r="J7" s="28">
        <f>'Cycle 1'!J7</f>
        <v>0.73333333333333328</v>
      </c>
      <c r="K7" s="29">
        <f>'Cycle 1'!K7</f>
        <v>6</v>
      </c>
      <c r="L7" s="28">
        <f>'Cycle 1'!L7</f>
        <v>0.78333333333333333</v>
      </c>
      <c r="M7" s="5">
        <f>'Cycle 1'!M7</f>
        <v>6</v>
      </c>
      <c r="N7" s="95">
        <f>'Cycle 1'!N7</f>
        <v>0.78333333333333333</v>
      </c>
      <c r="O7" s="24">
        <f>'Cycle 1'!O7</f>
        <v>0</v>
      </c>
      <c r="P7" s="24">
        <f>'Cycle 1'!P7</f>
        <v>0</v>
      </c>
      <c r="Q7" s="24">
        <f>'Cycle 1'!Q7</f>
        <v>0</v>
      </c>
      <c r="R7" s="24">
        <f>'Cycle 1'!R7</f>
        <v>0</v>
      </c>
      <c r="S7" s="33">
        <f>N7</f>
        <v>0.78333333333333333</v>
      </c>
      <c r="T7" s="28">
        <v>0.83333333333333337</v>
      </c>
      <c r="U7" s="31">
        <f t="shared" si="0"/>
        <v>-5.0000000000000044E-2</v>
      </c>
      <c r="V7" s="1"/>
    </row>
    <row r="8" spans="1:88" ht="18.75" customHeight="1" thickBot="1" x14ac:dyDescent="0.3">
      <c r="A8" s="13"/>
      <c r="B8" s="13"/>
      <c r="C8" s="13"/>
      <c r="D8" s="13"/>
      <c r="E8" s="13"/>
      <c r="F8" s="371">
        <v>3</v>
      </c>
      <c r="G8" s="21">
        <f>'Cycle 1'!G8</f>
        <v>10</v>
      </c>
      <c r="H8" s="22">
        <f>'Cycle 1'!H8</f>
        <v>0.6</v>
      </c>
      <c r="I8" s="23">
        <f>'Cycle 1'!I8</f>
        <v>10</v>
      </c>
      <c r="J8" s="22">
        <f>'Cycle 1'!J8</f>
        <v>0.6</v>
      </c>
      <c r="K8" s="23">
        <f>'Cycle 1'!K8</f>
        <v>10</v>
      </c>
      <c r="L8" s="22">
        <f>'Cycle 1'!L8</f>
        <v>0.6</v>
      </c>
      <c r="M8" s="24">
        <f>'Cycle 1'!M8</f>
        <v>0</v>
      </c>
      <c r="N8" s="24">
        <f>'Cycle 1'!N8</f>
        <v>0</v>
      </c>
      <c r="O8" s="24">
        <f>'Cycle 1'!O8</f>
        <v>0</v>
      </c>
      <c r="P8" s="24">
        <f>'Cycle 1'!P8</f>
        <v>0</v>
      </c>
      <c r="Q8" s="24">
        <f>'Cycle 1'!Q8</f>
        <v>0</v>
      </c>
      <c r="R8" s="24">
        <f>'Cycle 1'!R8</f>
        <v>0</v>
      </c>
      <c r="S8" s="25">
        <f>L8</f>
        <v>0.6</v>
      </c>
      <c r="T8" s="22">
        <v>0.73333333333333339</v>
      </c>
      <c r="U8" s="217">
        <f t="shared" si="0"/>
        <v>-0.13333333333333341</v>
      </c>
      <c r="V8" s="1"/>
    </row>
    <row r="9" spans="1:88" ht="18.75" customHeight="1" thickBot="1" x14ac:dyDescent="0.35">
      <c r="A9" s="13"/>
      <c r="B9" s="99" t="s">
        <v>9</v>
      </c>
      <c r="C9" s="158">
        <v>5</v>
      </c>
      <c r="D9" s="13"/>
      <c r="E9" s="13"/>
      <c r="F9" s="372"/>
      <c r="G9" s="27">
        <f>'Cycle 1'!G9</f>
        <v>4</v>
      </c>
      <c r="H9" s="28">
        <f>'Cycle 1'!H9</f>
        <v>0.83333333333333326</v>
      </c>
      <c r="I9" s="29">
        <f>'Cycle 1'!I9</f>
        <v>4</v>
      </c>
      <c r="J9" s="28">
        <f>'Cycle 1'!J9</f>
        <v>0.83333333333333326</v>
      </c>
      <c r="K9" s="29">
        <f>'Cycle 1'!K9</f>
        <v>4</v>
      </c>
      <c r="L9" s="28">
        <f>'Cycle 1'!L9</f>
        <v>0.83333333333333326</v>
      </c>
      <c r="M9" s="29">
        <f>'Cycle 1'!M9</f>
        <v>4</v>
      </c>
      <c r="N9" s="28">
        <f>'Cycle 1'!N9</f>
        <v>0.83333333333333326</v>
      </c>
      <c r="O9" s="34">
        <f>'Cycle 1'!O9</f>
        <v>4</v>
      </c>
      <c r="P9" s="95">
        <f>'Cycle 1'!P9</f>
        <v>0.83333333333333326</v>
      </c>
      <c r="Q9" s="24">
        <f>'Cycle 1'!Q9</f>
        <v>0</v>
      </c>
      <c r="R9" s="24">
        <f>'Cycle 1'!R9</f>
        <v>0</v>
      </c>
      <c r="S9" s="33">
        <f>H9</f>
        <v>0.83333333333333326</v>
      </c>
      <c r="T9" s="28">
        <v>0.8833333333333333</v>
      </c>
      <c r="U9" s="31">
        <f t="shared" si="0"/>
        <v>-5.0000000000000044E-2</v>
      </c>
      <c r="V9" s="1"/>
    </row>
    <row r="10" spans="1:88" ht="18.75" customHeight="1" x14ac:dyDescent="0.25">
      <c r="A10" s="13"/>
      <c r="B10" s="13"/>
      <c r="C10" s="13"/>
      <c r="D10" s="13"/>
      <c r="E10" s="13"/>
      <c r="F10" s="371">
        <v>4</v>
      </c>
      <c r="G10" s="21">
        <f>'Cycle 1'!G10</f>
        <v>10</v>
      </c>
      <c r="H10" s="22">
        <f>'Cycle 1'!H10</f>
        <v>0.6</v>
      </c>
      <c r="I10" s="23">
        <f>'Cycle 1'!I10</f>
        <v>10</v>
      </c>
      <c r="J10" s="22">
        <f>'Cycle 1'!J10</f>
        <v>0.6</v>
      </c>
      <c r="K10" s="23">
        <f>'Cycle 1'!K10</f>
        <v>10</v>
      </c>
      <c r="L10" s="22">
        <f>'Cycle 1'!L10</f>
        <v>0.6</v>
      </c>
      <c r="M10" s="24">
        <f>'Cycle 1'!M10</f>
        <v>0</v>
      </c>
      <c r="N10" s="24">
        <f>'Cycle 1'!N10</f>
        <v>0</v>
      </c>
      <c r="O10" s="24">
        <f>'Cycle 1'!O10</f>
        <v>0</v>
      </c>
      <c r="P10" s="24">
        <f>'Cycle 1'!P10</f>
        <v>0</v>
      </c>
      <c r="Q10" s="24">
        <f>'Cycle 1'!Q10</f>
        <v>0</v>
      </c>
      <c r="R10" s="24">
        <f>'Cycle 1'!R10</f>
        <v>0</v>
      </c>
      <c r="S10" s="25">
        <f>L10</f>
        <v>0.6</v>
      </c>
      <c r="T10" s="22">
        <v>0.73333333333333339</v>
      </c>
      <c r="U10" s="217">
        <f t="shared" si="0"/>
        <v>-0.13333333333333341</v>
      </c>
      <c r="V10" s="1"/>
    </row>
    <row r="11" spans="1:88" ht="18.75" customHeight="1" x14ac:dyDescent="0.25">
      <c r="A11" s="13"/>
      <c r="B11" s="13"/>
      <c r="C11" s="13"/>
      <c r="D11" s="13"/>
      <c r="E11" s="13"/>
      <c r="F11" s="372"/>
      <c r="G11" s="35" t="str">
        <f>'Cycle 1'!G11</f>
        <v>2+</v>
      </c>
      <c r="H11" s="36">
        <f>'Cycle 1'!H11</f>
        <v>0.89</v>
      </c>
      <c r="I11" s="32">
        <f>'Cycle 1'!I11</f>
        <v>2</v>
      </c>
      <c r="J11" s="36">
        <f>'Cycle 1'!J11</f>
        <v>0.89</v>
      </c>
      <c r="K11" s="32">
        <f>'Cycle 1'!K11</f>
        <v>2</v>
      </c>
      <c r="L11" s="36">
        <f>'Cycle 1'!L11</f>
        <v>0.84</v>
      </c>
      <c r="M11" s="32">
        <f>'Cycle 1'!M11</f>
        <v>2</v>
      </c>
      <c r="N11" s="36">
        <f>'Cycle 1'!N11</f>
        <v>0.84</v>
      </c>
      <c r="O11" s="32">
        <f>'Cycle 1'!O11</f>
        <v>2</v>
      </c>
      <c r="P11" s="36">
        <f>'Cycle 1'!P11</f>
        <v>0.84</v>
      </c>
      <c r="Q11" s="32">
        <f>'Cycle 1'!Q11</f>
        <v>2</v>
      </c>
      <c r="R11" s="36">
        <f>'Cycle 1'!R11</f>
        <v>0.84</v>
      </c>
      <c r="S11" s="37">
        <f>H11</f>
        <v>0.89</v>
      </c>
      <c r="T11" s="36">
        <v>0.94000000000000006</v>
      </c>
      <c r="U11" s="38">
        <f t="shared" si="0"/>
        <v>-5.0000000000000044E-2</v>
      </c>
      <c r="V11" s="1"/>
    </row>
    <row r="12" spans="1:88" ht="18.75" customHeight="1" x14ac:dyDescent="0.25">
      <c r="A12" s="13"/>
      <c r="B12" s="13"/>
      <c r="C12" s="13"/>
      <c r="D12" s="13"/>
      <c r="E12" s="13"/>
      <c r="F12" s="371">
        <v>5</v>
      </c>
      <c r="G12" s="383" t="s">
        <v>128</v>
      </c>
      <c r="H12" s="384"/>
      <c r="I12" s="384"/>
      <c r="J12" s="384"/>
      <c r="K12" s="384"/>
      <c r="L12" s="384"/>
      <c r="M12" s="384"/>
      <c r="N12" s="384"/>
      <c r="O12" s="384"/>
      <c r="P12" s="384"/>
      <c r="Q12" s="384"/>
      <c r="R12" s="384"/>
      <c r="S12" s="384"/>
      <c r="T12" s="384"/>
      <c r="U12" s="385"/>
      <c r="V12" s="1"/>
    </row>
    <row r="13" spans="1:88" ht="18.75" customHeight="1" thickBot="1" x14ac:dyDescent="0.3">
      <c r="A13" s="13"/>
      <c r="B13" s="13"/>
      <c r="C13" s="13"/>
      <c r="D13" s="13"/>
      <c r="E13" s="13"/>
      <c r="F13" s="382"/>
      <c r="G13" s="386"/>
      <c r="H13" s="387"/>
      <c r="I13" s="387"/>
      <c r="J13" s="387"/>
      <c r="K13" s="387"/>
      <c r="L13" s="387"/>
      <c r="M13" s="387"/>
      <c r="N13" s="387"/>
      <c r="O13" s="387"/>
      <c r="P13" s="387"/>
      <c r="Q13" s="387"/>
      <c r="R13" s="387"/>
      <c r="S13" s="387"/>
      <c r="T13" s="387"/>
      <c r="U13" s="388"/>
      <c r="V13" s="1"/>
    </row>
    <row r="14" spans="1:88" ht="18.75" customHeight="1" thickBot="1" x14ac:dyDescent="0.3">
      <c r="A14" s="13"/>
      <c r="B14" s="13"/>
      <c r="C14" s="13"/>
      <c r="D14" s="13"/>
      <c r="E14" s="13"/>
      <c r="F14" s="13"/>
      <c r="G14" s="13"/>
      <c r="H14" s="13"/>
      <c r="I14" s="13"/>
      <c r="J14" s="13"/>
      <c r="K14" s="13"/>
      <c r="L14" s="13"/>
      <c r="M14" s="13"/>
      <c r="N14" s="13"/>
      <c r="O14" s="13"/>
      <c r="P14" s="13"/>
      <c r="Q14" s="13"/>
      <c r="R14" s="13"/>
      <c r="S14" s="13"/>
      <c r="T14" s="13"/>
      <c r="U14" s="13"/>
      <c r="V14" s="1"/>
    </row>
    <row r="15" spans="1:88" s="8" customFormat="1" ht="18.75" customHeight="1" thickBot="1" x14ac:dyDescent="0.35">
      <c r="A15" s="39"/>
      <c r="B15" s="40" t="s">
        <v>114</v>
      </c>
      <c r="C15" s="255" t="s">
        <v>15</v>
      </c>
      <c r="D15" s="255" t="s">
        <v>16</v>
      </c>
      <c r="E15" s="369" t="s">
        <v>0</v>
      </c>
      <c r="F15" s="369"/>
      <c r="G15" s="369" t="s">
        <v>1</v>
      </c>
      <c r="H15" s="369"/>
      <c r="I15" s="369" t="s">
        <v>2</v>
      </c>
      <c r="J15" s="369"/>
      <c r="K15" s="369" t="s">
        <v>3</v>
      </c>
      <c r="L15" s="369"/>
      <c r="M15" s="369" t="s">
        <v>4</v>
      </c>
      <c r="N15" s="369"/>
      <c r="O15" s="369" t="s">
        <v>5</v>
      </c>
      <c r="P15" s="369"/>
      <c r="Q15" s="369"/>
      <c r="R15" s="369"/>
      <c r="S15" s="369"/>
      <c r="T15" s="370"/>
      <c r="U15" s="39"/>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7"/>
      <c r="CD15" s="7"/>
      <c r="CE15" s="7"/>
      <c r="CF15" s="7"/>
      <c r="CG15" s="7"/>
      <c r="CH15" s="7"/>
      <c r="CI15" s="7"/>
      <c r="CJ15" s="7"/>
    </row>
    <row r="16" spans="1:88" ht="18.75" customHeight="1" x14ac:dyDescent="0.25">
      <c r="A16" s="13"/>
      <c r="B16" s="306" t="s">
        <v>115</v>
      </c>
      <c r="C16" s="347" t="s">
        <v>92</v>
      </c>
      <c r="D16" s="253" t="str">
        <f>START!$F$10</f>
        <v>Bench Press</v>
      </c>
      <c r="E16" s="253">
        <f>$G$5</f>
        <v>8</v>
      </c>
      <c r="F16" s="253">
        <f>MROUND($C$4*$H$5,$C$9)</f>
        <v>70</v>
      </c>
      <c r="G16" s="253">
        <f>$I$5</f>
        <v>8</v>
      </c>
      <c r="H16" s="253">
        <f>MROUND($C$4*$J$5,$C$9)</f>
        <v>75</v>
      </c>
      <c r="I16" s="151" t="str">
        <f>$K$5</f>
        <v>8+</v>
      </c>
      <c r="J16" s="253">
        <f>MROUND($C$4*$L$5,$C$9)</f>
        <v>80</v>
      </c>
      <c r="K16" s="48"/>
      <c r="L16" s="48"/>
      <c r="M16" s="48"/>
      <c r="N16" s="48"/>
      <c r="O16" s="48"/>
      <c r="P16" s="48"/>
      <c r="Q16" s="317" t="s">
        <v>11</v>
      </c>
      <c r="R16" s="318"/>
      <c r="S16" s="321" t="str">
        <f>IFERROR($J$16/VLOOKUP($I$16,Config!$C:$G,5,FALSE),"?")</f>
        <v>?</v>
      </c>
      <c r="T16" s="322"/>
      <c r="U16" s="13"/>
      <c r="V16" s="1"/>
    </row>
    <row r="17" spans="1:22" ht="18.75" customHeight="1" x14ac:dyDescent="0.25">
      <c r="A17" s="13"/>
      <c r="B17" s="307"/>
      <c r="C17" s="348"/>
      <c r="D17" s="113" t="str">
        <f>START!$F$13</f>
        <v>Seated OHP</v>
      </c>
      <c r="E17" s="245">
        <f>$G$4</f>
        <v>10</v>
      </c>
      <c r="F17" s="245">
        <f>MROUND($C$7*$H$4,$C$9)</f>
        <v>45</v>
      </c>
      <c r="G17" s="245">
        <f>$I$4</f>
        <v>10</v>
      </c>
      <c r="H17" s="245">
        <f>MROUND($C$7*$J$4,$C$9)</f>
        <v>45</v>
      </c>
      <c r="I17" s="245">
        <f>$K$4</f>
        <v>10</v>
      </c>
      <c r="J17" s="245">
        <f>MROUND($C$7*$L$4,$C$9)</f>
        <v>45</v>
      </c>
      <c r="K17" s="43"/>
      <c r="L17" s="43"/>
      <c r="M17" s="43"/>
      <c r="N17" s="43"/>
      <c r="O17" s="43"/>
      <c r="P17" s="43"/>
      <c r="Q17" s="319"/>
      <c r="R17" s="320"/>
      <c r="S17" s="323"/>
      <c r="T17" s="324"/>
      <c r="U17" s="13"/>
      <c r="V17" s="1"/>
    </row>
    <row r="18" spans="1:22" ht="18.75" customHeight="1" x14ac:dyDescent="0.25">
      <c r="A18" s="13"/>
      <c r="B18" s="307"/>
      <c r="C18" s="348"/>
      <c r="D18" s="245" t="str">
        <f>START!$C$10</f>
        <v>Dumbbell Bench Press</v>
      </c>
      <c r="E18" s="245">
        <v>8</v>
      </c>
      <c r="F18" s="44"/>
      <c r="G18" s="245">
        <v>8</v>
      </c>
      <c r="H18" s="44"/>
      <c r="I18" s="245">
        <v>8</v>
      </c>
      <c r="J18" s="44"/>
      <c r="K18" s="245">
        <v>8</v>
      </c>
      <c r="L18" s="44"/>
      <c r="M18" s="43"/>
      <c r="N18" s="43"/>
      <c r="O18" s="43"/>
      <c r="P18" s="43"/>
      <c r="Q18" s="244"/>
      <c r="R18" s="245"/>
      <c r="S18" s="245"/>
      <c r="T18" s="256"/>
      <c r="U18" s="13"/>
      <c r="V18" s="1"/>
    </row>
    <row r="19" spans="1:22" ht="18.75" customHeight="1" x14ac:dyDescent="0.25">
      <c r="A19" s="13"/>
      <c r="B19" s="307"/>
      <c r="C19" s="348"/>
      <c r="D19" s="245" t="str">
        <f>START!$C$16</f>
        <v>Lateral Cable Raise</v>
      </c>
      <c r="E19" s="245">
        <v>10</v>
      </c>
      <c r="F19" s="44"/>
      <c r="G19" s="245">
        <v>10</v>
      </c>
      <c r="H19" s="44"/>
      <c r="I19" s="148" t="s">
        <v>19</v>
      </c>
      <c r="J19" s="44"/>
      <c r="K19" s="43"/>
      <c r="L19" s="43"/>
      <c r="M19" s="43"/>
      <c r="N19" s="43"/>
      <c r="O19" s="43"/>
      <c r="P19" s="43"/>
      <c r="Q19" s="295" t="s">
        <v>18</v>
      </c>
      <c r="R19" s="296"/>
      <c r="S19" s="296"/>
      <c r="T19" s="256" t="str">
        <f>IFERROR(E16+G16+I16+E18+G18+I18+K18,"?")</f>
        <v>?</v>
      </c>
      <c r="U19" s="13"/>
      <c r="V19" s="1"/>
    </row>
    <row r="20" spans="1:22" ht="18.75" customHeight="1" x14ac:dyDescent="0.25">
      <c r="A20" s="13"/>
      <c r="B20" s="307"/>
      <c r="C20" s="348"/>
      <c r="D20" s="245" t="str">
        <f>START!$C$17</f>
        <v>Cable Rear Lateral Raise</v>
      </c>
      <c r="E20" s="245">
        <v>12</v>
      </c>
      <c r="F20" s="45"/>
      <c r="G20" s="245">
        <v>12</v>
      </c>
      <c r="H20" s="45"/>
      <c r="I20" s="148" t="s">
        <v>19</v>
      </c>
      <c r="J20" s="45"/>
      <c r="K20" s="43"/>
      <c r="L20" s="43"/>
      <c r="M20" s="43"/>
      <c r="N20" s="43"/>
      <c r="O20" s="43"/>
      <c r="P20" s="43"/>
      <c r="Q20" s="295" t="s">
        <v>20</v>
      </c>
      <c r="R20" s="296"/>
      <c r="S20" s="296"/>
      <c r="T20" s="256" t="str">
        <f>IFERROR(E17+G17+I17+E19+G19+I19+E20+G20+I20,"?")</f>
        <v>?</v>
      </c>
      <c r="U20" s="13"/>
      <c r="V20" s="1"/>
    </row>
    <row r="21" spans="1:22" ht="18.75" customHeight="1" thickBot="1" x14ac:dyDescent="0.3">
      <c r="A21" s="13"/>
      <c r="B21" s="307"/>
      <c r="C21" s="349"/>
      <c r="D21" s="252" t="str">
        <f>START!$C$14</f>
        <v>Cable Tricep Extensions</v>
      </c>
      <c r="E21" s="252">
        <v>12</v>
      </c>
      <c r="F21" s="55"/>
      <c r="G21" s="252">
        <v>12</v>
      </c>
      <c r="H21" s="55"/>
      <c r="I21" s="252">
        <v>12</v>
      </c>
      <c r="J21" s="55"/>
      <c r="K21" s="149" t="s">
        <v>21</v>
      </c>
      <c r="L21" s="55"/>
      <c r="M21" s="53"/>
      <c r="N21" s="53"/>
      <c r="O21" s="53"/>
      <c r="P21" s="53"/>
      <c r="Q21" s="354" t="s">
        <v>22</v>
      </c>
      <c r="R21" s="355"/>
      <c r="S21" s="355"/>
      <c r="T21" s="115" t="str">
        <f>IFERROR(E21+G21+I21+K21,"?")</f>
        <v>?</v>
      </c>
      <c r="U21" s="13"/>
      <c r="V21" s="1"/>
    </row>
    <row r="22" spans="1:22" ht="18.75" customHeight="1" x14ac:dyDescent="0.25">
      <c r="A22" s="13"/>
      <c r="B22" s="307"/>
      <c r="C22" s="297" t="s">
        <v>190</v>
      </c>
      <c r="D22" s="98" t="s">
        <v>23</v>
      </c>
      <c r="E22" s="137">
        <v>10</v>
      </c>
      <c r="F22" s="47"/>
      <c r="G22" s="137">
        <v>10</v>
      </c>
      <c r="H22" s="47"/>
      <c r="I22" s="137">
        <v>10</v>
      </c>
      <c r="J22" s="47"/>
      <c r="K22" s="48"/>
      <c r="L22" s="48"/>
      <c r="M22" s="48"/>
      <c r="N22" s="48"/>
      <c r="O22" s="48"/>
      <c r="P22" s="48"/>
      <c r="Q22" s="136"/>
      <c r="R22" s="137"/>
      <c r="S22" s="137"/>
      <c r="T22" s="49"/>
      <c r="U22" s="13"/>
      <c r="V22" s="1"/>
    </row>
    <row r="23" spans="1:22" ht="18.75" customHeight="1" x14ac:dyDescent="0.25">
      <c r="A23" s="13"/>
      <c r="B23" s="307"/>
      <c r="C23" s="298"/>
      <c r="D23" s="250" t="str">
        <f>START!$C$19</f>
        <v>Lat Pulldowns</v>
      </c>
      <c r="E23" s="250">
        <v>12</v>
      </c>
      <c r="F23" s="50"/>
      <c r="G23" s="250">
        <v>12</v>
      </c>
      <c r="H23" s="50"/>
      <c r="I23" s="250">
        <v>12</v>
      </c>
      <c r="J23" s="50"/>
      <c r="K23" s="148" t="s">
        <v>21</v>
      </c>
      <c r="L23" s="50"/>
      <c r="M23" s="43"/>
      <c r="N23" s="43"/>
      <c r="O23" s="43"/>
      <c r="P23" s="43"/>
      <c r="Q23" s="314" t="s">
        <v>24</v>
      </c>
      <c r="R23" s="315"/>
      <c r="S23" s="315"/>
      <c r="T23" s="51" t="str">
        <f>IFERROR(G23+I23+K23+E23+E24+G24+I24+K24,"?")</f>
        <v>?</v>
      </c>
      <c r="U23" s="13"/>
      <c r="V23" s="1"/>
    </row>
    <row r="24" spans="1:22" ht="18.75" customHeight="1" x14ac:dyDescent="0.25">
      <c r="A24" s="13"/>
      <c r="B24" s="307"/>
      <c r="C24" s="298"/>
      <c r="D24" s="250" t="str">
        <f>START!$C$21</f>
        <v>Machine Rows</v>
      </c>
      <c r="E24" s="250">
        <v>12</v>
      </c>
      <c r="F24" s="50"/>
      <c r="G24" s="250">
        <v>12</v>
      </c>
      <c r="H24" s="50"/>
      <c r="I24" s="250">
        <v>12</v>
      </c>
      <c r="J24" s="50"/>
      <c r="K24" s="148" t="s">
        <v>21</v>
      </c>
      <c r="L24" s="50"/>
      <c r="M24" s="43"/>
      <c r="N24" s="43"/>
      <c r="O24" s="43"/>
      <c r="P24" s="43"/>
      <c r="Q24" s="314" t="s">
        <v>25</v>
      </c>
      <c r="R24" s="315"/>
      <c r="S24" s="315"/>
      <c r="T24" s="51">
        <f>IFERROR(G22+I22+K22+E22,"?")</f>
        <v>30</v>
      </c>
      <c r="U24" s="13"/>
      <c r="V24" s="1"/>
    </row>
    <row r="25" spans="1:22" ht="18.75" customHeight="1" x14ac:dyDescent="0.25">
      <c r="A25" s="13"/>
      <c r="B25" s="307"/>
      <c r="C25" s="298"/>
      <c r="D25" s="250" t="str">
        <f>START!$C$25</f>
        <v>Dumbbell Shrugs</v>
      </c>
      <c r="E25" s="250">
        <v>12</v>
      </c>
      <c r="F25" s="50"/>
      <c r="G25" s="250">
        <v>12</v>
      </c>
      <c r="H25" s="50"/>
      <c r="I25" s="250">
        <v>12</v>
      </c>
      <c r="J25" s="50"/>
      <c r="K25" s="148" t="s">
        <v>21</v>
      </c>
      <c r="L25" s="50"/>
      <c r="M25" s="43"/>
      <c r="N25" s="43"/>
      <c r="O25" s="43"/>
      <c r="P25" s="43"/>
      <c r="Q25" s="314" t="s">
        <v>26</v>
      </c>
      <c r="R25" s="315"/>
      <c r="S25" s="315"/>
      <c r="T25" s="51" t="str">
        <f>IFERROR(E25+G25+I25+K25,"?")</f>
        <v>?</v>
      </c>
      <c r="U25" s="13"/>
      <c r="V25" s="1"/>
    </row>
    <row r="26" spans="1:22" ht="18.75" customHeight="1" thickBot="1" x14ac:dyDescent="0.3">
      <c r="A26" s="13"/>
      <c r="B26" s="307"/>
      <c r="C26" s="299"/>
      <c r="D26" s="243" t="str">
        <f>START!$C$23</f>
        <v>Dumbbell Curls</v>
      </c>
      <c r="E26" s="243">
        <v>12</v>
      </c>
      <c r="F26" s="52"/>
      <c r="G26" s="243">
        <v>12</v>
      </c>
      <c r="H26" s="52"/>
      <c r="I26" s="243">
        <v>12</v>
      </c>
      <c r="J26" s="52"/>
      <c r="K26" s="149" t="s">
        <v>21</v>
      </c>
      <c r="L26" s="52"/>
      <c r="M26" s="53"/>
      <c r="N26" s="53"/>
      <c r="O26" s="53"/>
      <c r="P26" s="53"/>
      <c r="Q26" s="293" t="s">
        <v>27</v>
      </c>
      <c r="R26" s="294"/>
      <c r="S26" s="294"/>
      <c r="T26" s="54" t="str">
        <f>IFERROR(E26+G26+I26+K26,"?")</f>
        <v>?</v>
      </c>
      <c r="U26" s="13"/>
      <c r="V26" s="1"/>
    </row>
    <row r="27" spans="1:22" ht="18.75" customHeight="1" x14ac:dyDescent="0.25">
      <c r="A27" s="13"/>
      <c r="B27" s="307"/>
      <c r="C27" s="290" t="s">
        <v>93</v>
      </c>
      <c r="D27" s="251" t="str">
        <f>START!$F$12</f>
        <v>Squat</v>
      </c>
      <c r="E27" s="251">
        <f>$G$5</f>
        <v>8</v>
      </c>
      <c r="F27" s="251">
        <f>MROUND($C$5*$H$5,$C$9)</f>
        <v>90</v>
      </c>
      <c r="G27" s="251">
        <f>$I$5</f>
        <v>8</v>
      </c>
      <c r="H27" s="251">
        <f>MROUND($C$5*$J$5,$C$9)</f>
        <v>95</v>
      </c>
      <c r="I27" s="151" t="str">
        <f>$K$5</f>
        <v>8+</v>
      </c>
      <c r="J27" s="251">
        <f>MROUND($C$5*$L$5,$C$9)</f>
        <v>105</v>
      </c>
      <c r="K27" s="48"/>
      <c r="L27" s="48"/>
      <c r="M27" s="48"/>
      <c r="N27" s="48"/>
      <c r="O27" s="48"/>
      <c r="P27" s="48"/>
      <c r="Q27" s="325" t="s">
        <v>11</v>
      </c>
      <c r="R27" s="326"/>
      <c r="S27" s="321" t="str">
        <f>IFERROR($J$27/VLOOKUP($I$27,Config!$C:$G,5,FALSE),"?")</f>
        <v>?</v>
      </c>
      <c r="T27" s="322"/>
      <c r="U27" s="13"/>
      <c r="V27" s="1"/>
    </row>
    <row r="28" spans="1:22" ht="18.75" customHeight="1" thickBot="1" x14ac:dyDescent="0.3">
      <c r="A28" s="13"/>
      <c r="B28" s="307"/>
      <c r="C28" s="291"/>
      <c r="D28" s="247" t="str">
        <f>START!$C$26</f>
        <v>Leg Press</v>
      </c>
      <c r="E28" s="247">
        <v>10</v>
      </c>
      <c r="F28" s="44"/>
      <c r="G28" s="247">
        <v>10</v>
      </c>
      <c r="H28" s="44"/>
      <c r="I28" s="148" t="s">
        <v>19</v>
      </c>
      <c r="J28" s="44"/>
      <c r="K28" s="43"/>
      <c r="L28" s="43"/>
      <c r="M28" s="43"/>
      <c r="N28" s="43"/>
      <c r="O28" s="43"/>
      <c r="P28" s="43"/>
      <c r="Q28" s="327"/>
      <c r="R28" s="328"/>
      <c r="S28" s="323"/>
      <c r="T28" s="324"/>
      <c r="U28" s="13"/>
      <c r="V28" s="1"/>
    </row>
    <row r="29" spans="1:22" ht="18.75" customHeight="1" x14ac:dyDescent="0.25">
      <c r="A29" s="13"/>
      <c r="B29" s="307"/>
      <c r="C29" s="291"/>
      <c r="D29" s="247" t="str">
        <f>START!$C$28</f>
        <v>Lying Leg Curls</v>
      </c>
      <c r="E29" s="247">
        <v>12</v>
      </c>
      <c r="F29" s="44"/>
      <c r="G29" s="247">
        <v>12</v>
      </c>
      <c r="H29" s="44"/>
      <c r="I29" s="247">
        <v>12</v>
      </c>
      <c r="J29" s="44"/>
      <c r="K29" s="148" t="s">
        <v>21</v>
      </c>
      <c r="L29" s="44"/>
      <c r="M29" s="43"/>
      <c r="N29" s="43"/>
      <c r="O29" s="43"/>
      <c r="P29" s="43"/>
      <c r="Q29" s="310" t="s">
        <v>28</v>
      </c>
      <c r="R29" s="311"/>
      <c r="S29" s="311"/>
      <c r="T29" s="117" t="str">
        <f>IFERROR(E27+G27+I27+E28+G28+I28,"?")</f>
        <v>?</v>
      </c>
      <c r="U29" s="13"/>
      <c r="V29" s="1"/>
    </row>
    <row r="30" spans="1:22" ht="18.75" customHeight="1" x14ac:dyDescent="0.25">
      <c r="A30" s="13"/>
      <c r="B30" s="307"/>
      <c r="C30" s="291"/>
      <c r="D30" s="247" t="str">
        <f>START!$C$30</f>
        <v>Standing Calve Raises</v>
      </c>
      <c r="E30" s="247">
        <v>12</v>
      </c>
      <c r="F30" s="44"/>
      <c r="G30" s="247">
        <v>12</v>
      </c>
      <c r="H30" s="44"/>
      <c r="I30" s="247">
        <v>12</v>
      </c>
      <c r="J30" s="44"/>
      <c r="K30" s="148" t="s">
        <v>21</v>
      </c>
      <c r="L30" s="44"/>
      <c r="M30" s="43"/>
      <c r="N30" s="43"/>
      <c r="O30" s="43"/>
      <c r="P30" s="43"/>
      <c r="Q30" s="310" t="s">
        <v>29</v>
      </c>
      <c r="R30" s="311"/>
      <c r="S30" s="311"/>
      <c r="T30" s="117" t="str">
        <f>IFERROR(E29+G29+I29+K29,"?")</f>
        <v>?</v>
      </c>
      <c r="U30" s="13"/>
      <c r="V30" s="1"/>
    </row>
    <row r="31" spans="1:22" ht="18.75" customHeight="1" thickBot="1" x14ac:dyDescent="0.3">
      <c r="A31" s="13"/>
      <c r="B31" s="307"/>
      <c r="C31" s="292"/>
      <c r="D31" s="249"/>
      <c r="E31" s="249"/>
      <c r="F31" s="249"/>
      <c r="G31" s="249"/>
      <c r="H31" s="249"/>
      <c r="I31" s="249"/>
      <c r="J31" s="249"/>
      <c r="K31" s="249"/>
      <c r="L31" s="249"/>
      <c r="M31" s="53"/>
      <c r="N31" s="53"/>
      <c r="O31" s="53"/>
      <c r="P31" s="53"/>
      <c r="Q31" s="312" t="s">
        <v>30</v>
      </c>
      <c r="R31" s="313"/>
      <c r="S31" s="313"/>
      <c r="T31" s="118" t="str">
        <f>IFERROR(E30+G30+I30+K30,"?")</f>
        <v>?</v>
      </c>
      <c r="U31" s="13"/>
      <c r="V31" s="1"/>
    </row>
    <row r="32" spans="1:22" ht="18.75" customHeight="1" x14ac:dyDescent="0.25">
      <c r="A32" s="13"/>
      <c r="B32" s="307"/>
      <c r="C32" s="345" t="s">
        <v>31</v>
      </c>
      <c r="D32" s="345"/>
      <c r="E32" s="345"/>
      <c r="F32" s="345"/>
      <c r="G32" s="345"/>
      <c r="H32" s="345"/>
      <c r="I32" s="345"/>
      <c r="J32" s="345"/>
      <c r="K32" s="345"/>
      <c r="L32" s="345"/>
      <c r="M32" s="345"/>
      <c r="N32" s="345"/>
      <c r="O32" s="345"/>
      <c r="P32" s="345"/>
      <c r="Q32" s="345"/>
      <c r="R32" s="345"/>
      <c r="S32" s="345"/>
      <c r="T32" s="346"/>
      <c r="U32" s="13"/>
      <c r="V32" s="1"/>
    </row>
    <row r="33" spans="1:22" ht="18.75" customHeight="1" thickBot="1" x14ac:dyDescent="0.3">
      <c r="A33" s="13"/>
      <c r="B33" s="307"/>
      <c r="C33" s="345"/>
      <c r="D33" s="345"/>
      <c r="E33" s="345"/>
      <c r="F33" s="345"/>
      <c r="G33" s="345"/>
      <c r="H33" s="345"/>
      <c r="I33" s="345"/>
      <c r="J33" s="345"/>
      <c r="K33" s="345"/>
      <c r="L33" s="345"/>
      <c r="M33" s="345"/>
      <c r="N33" s="345"/>
      <c r="O33" s="345"/>
      <c r="P33" s="345"/>
      <c r="Q33" s="345"/>
      <c r="R33" s="345"/>
      <c r="S33" s="345"/>
      <c r="T33" s="346"/>
      <c r="U33" s="13"/>
      <c r="V33" s="1"/>
    </row>
    <row r="34" spans="1:22" ht="18.75" customHeight="1" x14ac:dyDescent="0.25">
      <c r="A34" s="13"/>
      <c r="B34" s="367"/>
      <c r="C34" s="347" t="s">
        <v>32</v>
      </c>
      <c r="D34" s="253" t="str">
        <f>D17</f>
        <v>Seated OHP</v>
      </c>
      <c r="E34" s="253">
        <f>$G$5</f>
        <v>8</v>
      </c>
      <c r="F34" s="253">
        <f>MROUND($C$7*$H$5,$C$9)</f>
        <v>45</v>
      </c>
      <c r="G34" s="253">
        <f>$I$5</f>
        <v>8</v>
      </c>
      <c r="H34" s="253">
        <f>MROUND($C$7*$J$5,$C$9)</f>
        <v>50</v>
      </c>
      <c r="I34" s="151" t="str">
        <f>$K$5</f>
        <v>8+</v>
      </c>
      <c r="J34" s="253">
        <f>MROUND($C$7*$L$5,$C$9)</f>
        <v>50</v>
      </c>
      <c r="K34" s="48"/>
      <c r="L34" s="48"/>
      <c r="M34" s="48"/>
      <c r="N34" s="48"/>
      <c r="O34" s="48"/>
      <c r="P34" s="48"/>
      <c r="Q34" s="317" t="s">
        <v>11</v>
      </c>
      <c r="R34" s="318"/>
      <c r="S34" s="321" t="str">
        <f>IFERROR($J$34/VLOOKUP($I$34,Config!$C:$G,5,FALSE),"?")</f>
        <v>?</v>
      </c>
      <c r="T34" s="322"/>
      <c r="U34" s="13"/>
      <c r="V34" s="1"/>
    </row>
    <row r="35" spans="1:22" ht="18.75" customHeight="1" thickBot="1" x14ac:dyDescent="0.3">
      <c r="A35" s="13"/>
      <c r="B35" s="367"/>
      <c r="C35" s="363"/>
      <c r="D35" s="245" t="str">
        <f>START!$C$11</f>
        <v>Incline Bench Press</v>
      </c>
      <c r="E35" s="245">
        <f>$G$4</f>
        <v>10</v>
      </c>
      <c r="F35" s="245">
        <f>IF(D35="Bench Press",MROUND($C$4*$H$4,$C$9),MROUND($C$4*$H$4*85%,$C$9))</f>
        <v>55</v>
      </c>
      <c r="G35" s="245">
        <f>$I$4</f>
        <v>10</v>
      </c>
      <c r="H35" s="245">
        <f>IF(D35="Bench Press",MROUND($C$4*$J$4,$C$9),MROUND($C$4*$J$4*85%,$C$9))</f>
        <v>55</v>
      </c>
      <c r="I35" s="245">
        <f>$K$4</f>
        <v>10</v>
      </c>
      <c r="J35" s="245">
        <f>IF(D35="Bench Press",MROUND($C$4*$L$4,$C$9),MROUND($C$4*$L$4*85%,$C$9))</f>
        <v>55</v>
      </c>
      <c r="K35" s="43"/>
      <c r="L35" s="43"/>
      <c r="M35" s="43"/>
      <c r="N35" s="43"/>
      <c r="O35" s="43"/>
      <c r="P35" s="43"/>
      <c r="Q35" s="329"/>
      <c r="R35" s="330"/>
      <c r="S35" s="323"/>
      <c r="T35" s="324"/>
      <c r="U35" s="13"/>
      <c r="V35" s="1"/>
    </row>
    <row r="36" spans="1:22" ht="18.75" customHeight="1" x14ac:dyDescent="0.25">
      <c r="A36" s="13"/>
      <c r="B36" s="367"/>
      <c r="C36" s="363"/>
      <c r="D36" s="245" t="str">
        <f>START!$C$15</f>
        <v>Lateral Dumbbell Raise</v>
      </c>
      <c r="E36" s="245">
        <v>10</v>
      </c>
      <c r="F36" s="44"/>
      <c r="G36" s="245">
        <v>10</v>
      </c>
      <c r="H36" s="44"/>
      <c r="I36" s="245">
        <v>10</v>
      </c>
      <c r="J36" s="44"/>
      <c r="K36" s="148" t="s">
        <v>19</v>
      </c>
      <c r="L36" s="44"/>
      <c r="M36" s="43"/>
      <c r="N36" s="43"/>
      <c r="O36" s="43"/>
      <c r="P36" s="43"/>
      <c r="Q36" s="295" t="s">
        <v>18</v>
      </c>
      <c r="R36" s="296"/>
      <c r="S36" s="296"/>
      <c r="T36" s="256" t="str">
        <f>IFERROR(E35+G35+I35+K35+E37+G37+I37+K37,"?")</f>
        <v>?</v>
      </c>
      <c r="U36" s="13"/>
      <c r="V36" s="1"/>
    </row>
    <row r="37" spans="1:22" ht="18.75" customHeight="1" thickBot="1" x14ac:dyDescent="0.3">
      <c r="A37" s="13"/>
      <c r="B37" s="367"/>
      <c r="C37" s="363"/>
      <c r="D37" s="245" t="str">
        <f>START!$C$12</f>
        <v>Cable Crossovers</v>
      </c>
      <c r="E37" s="245">
        <v>12</v>
      </c>
      <c r="F37" s="44"/>
      <c r="G37" s="245">
        <v>12</v>
      </c>
      <c r="H37" s="44"/>
      <c r="I37" s="245">
        <v>12</v>
      </c>
      <c r="J37" s="44"/>
      <c r="K37" s="148" t="s">
        <v>21</v>
      </c>
      <c r="L37" s="44"/>
      <c r="M37" s="43"/>
      <c r="N37" s="43"/>
      <c r="O37" s="43"/>
      <c r="P37" s="43"/>
      <c r="Q37" s="295" t="s">
        <v>20</v>
      </c>
      <c r="R37" s="296"/>
      <c r="S37" s="296"/>
      <c r="T37" s="256" t="str">
        <f>IFERROR(E34+G34+I34+E36+G36+I36+K36,"?")</f>
        <v>?</v>
      </c>
      <c r="U37" s="13"/>
      <c r="V37" s="1"/>
    </row>
    <row r="38" spans="1:22" ht="18.75" customHeight="1" thickBot="1" x14ac:dyDescent="0.3">
      <c r="A38" s="13"/>
      <c r="B38" s="367"/>
      <c r="C38" s="364"/>
      <c r="D38" s="252" t="str">
        <f>START!$C$13</f>
        <v>Dips</v>
      </c>
      <c r="E38" s="252">
        <v>12</v>
      </c>
      <c r="F38" s="52"/>
      <c r="G38" s="252">
        <v>12</v>
      </c>
      <c r="H38" s="52"/>
      <c r="I38" s="252">
        <v>12</v>
      </c>
      <c r="J38" s="52"/>
      <c r="K38" s="149" t="s">
        <v>21</v>
      </c>
      <c r="L38" s="52"/>
      <c r="M38" s="53"/>
      <c r="N38" s="53"/>
      <c r="O38" s="53"/>
      <c r="P38" s="53"/>
      <c r="Q38" s="354" t="s">
        <v>22</v>
      </c>
      <c r="R38" s="355"/>
      <c r="S38" s="355"/>
      <c r="T38" s="115" t="str">
        <f>IFERROR(E38+G38+I38+K38,"?")</f>
        <v>?</v>
      </c>
      <c r="U38" s="13"/>
      <c r="V38" s="10"/>
    </row>
    <row r="39" spans="1:22" ht="18.75" customHeight="1" x14ac:dyDescent="0.25">
      <c r="A39" s="13"/>
      <c r="B39" s="367"/>
      <c r="C39" s="297" t="s">
        <v>191</v>
      </c>
      <c r="D39" s="137" t="str">
        <f>START!$F$11</f>
        <v>Deadlift</v>
      </c>
      <c r="E39" s="137">
        <f>$G$5</f>
        <v>8</v>
      </c>
      <c r="F39" s="137">
        <f>MROUND($C$6*$H$5,$C$9)</f>
        <v>95</v>
      </c>
      <c r="G39" s="137">
        <f>$I$5</f>
        <v>8</v>
      </c>
      <c r="H39" s="137">
        <f>MROUND($C$6*$J$5,$C$9)</f>
        <v>100</v>
      </c>
      <c r="I39" s="151" t="str">
        <f>$K$5</f>
        <v>8+</v>
      </c>
      <c r="J39" s="137">
        <f>MROUND($C$6*$L$5,$C$9)</f>
        <v>110</v>
      </c>
      <c r="K39" s="48"/>
      <c r="L39" s="48"/>
      <c r="M39" s="48"/>
      <c r="N39" s="48"/>
      <c r="O39" s="48"/>
      <c r="P39" s="48"/>
      <c r="Q39" s="331" t="s">
        <v>11</v>
      </c>
      <c r="R39" s="332"/>
      <c r="S39" s="321" t="str">
        <f>IFERROR($J$39/VLOOKUP($I$39,Config!$C:$G,5,FALSE),"?")</f>
        <v>?</v>
      </c>
      <c r="T39" s="322"/>
      <c r="U39" s="13"/>
      <c r="V39" s="1"/>
    </row>
    <row r="40" spans="1:22" ht="18.75" customHeight="1" thickBot="1" x14ac:dyDescent="0.3">
      <c r="A40" s="13"/>
      <c r="B40" s="367"/>
      <c r="C40" s="298"/>
      <c r="D40" s="250" t="str">
        <f>START!$C$24</f>
        <v>Barbell Shrugs</v>
      </c>
      <c r="E40" s="250">
        <v>8</v>
      </c>
      <c r="F40" s="44"/>
      <c r="G40" s="250">
        <v>8</v>
      </c>
      <c r="H40" s="44"/>
      <c r="I40" s="250">
        <v>8</v>
      </c>
      <c r="J40" s="44"/>
      <c r="K40" s="43"/>
      <c r="L40" s="43"/>
      <c r="M40" s="43"/>
      <c r="N40" s="43"/>
      <c r="O40" s="43"/>
      <c r="P40" s="43"/>
      <c r="Q40" s="333"/>
      <c r="R40" s="334"/>
      <c r="S40" s="323"/>
      <c r="T40" s="324"/>
      <c r="U40" s="13"/>
      <c r="V40" s="1"/>
    </row>
    <row r="41" spans="1:22" ht="18.75" customHeight="1" x14ac:dyDescent="0.25">
      <c r="A41" s="13"/>
      <c r="B41" s="367"/>
      <c r="C41" s="298"/>
      <c r="D41" s="250" t="str">
        <f>START!$C$18</f>
        <v>Pull-Ups</v>
      </c>
      <c r="E41" s="250">
        <v>10</v>
      </c>
      <c r="F41" s="44"/>
      <c r="G41" s="148" t="s">
        <v>19</v>
      </c>
      <c r="H41" s="44"/>
      <c r="I41" s="43"/>
      <c r="J41" s="43"/>
      <c r="K41" s="43"/>
      <c r="L41" s="43"/>
      <c r="M41" s="43"/>
      <c r="N41" s="43"/>
      <c r="O41" s="43"/>
      <c r="P41" s="43"/>
      <c r="Q41" s="316" t="s">
        <v>24</v>
      </c>
      <c r="R41" s="315"/>
      <c r="S41" s="315"/>
      <c r="T41" s="51" t="str">
        <f>IFERROR(+G42+E42+E41+G41,"?")</f>
        <v>?</v>
      </c>
      <c r="U41" s="13"/>
      <c r="V41" s="1"/>
    </row>
    <row r="42" spans="1:22" ht="18.75" customHeight="1" x14ac:dyDescent="0.25">
      <c r="A42" s="13"/>
      <c r="B42" s="367"/>
      <c r="C42" s="298"/>
      <c r="D42" s="250" t="str">
        <f>START!$C$20</f>
        <v>T-Bar Rows</v>
      </c>
      <c r="E42" s="250">
        <v>10</v>
      </c>
      <c r="F42" s="44"/>
      <c r="G42" s="148" t="s">
        <v>19</v>
      </c>
      <c r="H42" s="44"/>
      <c r="I42" s="43"/>
      <c r="J42" s="43"/>
      <c r="K42" s="43"/>
      <c r="L42" s="43"/>
      <c r="M42" s="43"/>
      <c r="N42" s="43"/>
      <c r="O42" s="43"/>
      <c r="P42" s="43"/>
      <c r="Q42" s="314" t="s">
        <v>26</v>
      </c>
      <c r="R42" s="315"/>
      <c r="S42" s="315"/>
      <c r="T42" s="51">
        <f>IFERROR(E40+G40+I40,"?")</f>
        <v>24</v>
      </c>
      <c r="U42" s="13"/>
      <c r="V42" s="1"/>
    </row>
    <row r="43" spans="1:22" ht="18.75" customHeight="1" thickBot="1" x14ac:dyDescent="0.3">
      <c r="A43" s="13"/>
      <c r="B43" s="367"/>
      <c r="C43" s="299"/>
      <c r="D43" s="243" t="str">
        <f>START!$C$22</f>
        <v>Preacher Curls</v>
      </c>
      <c r="E43" s="243">
        <v>12</v>
      </c>
      <c r="F43" s="52"/>
      <c r="G43" s="243">
        <v>12</v>
      </c>
      <c r="H43" s="52"/>
      <c r="I43" s="243">
        <v>12</v>
      </c>
      <c r="J43" s="52"/>
      <c r="K43" s="149" t="s">
        <v>21</v>
      </c>
      <c r="L43" s="52"/>
      <c r="M43" s="53"/>
      <c r="N43" s="53"/>
      <c r="O43" s="53"/>
      <c r="P43" s="53"/>
      <c r="Q43" s="293" t="s">
        <v>27</v>
      </c>
      <c r="R43" s="294"/>
      <c r="S43" s="294"/>
      <c r="T43" s="54" t="str">
        <f>IFERROR(E43+G43+I43+K43,"?")</f>
        <v>?</v>
      </c>
      <c r="U43" s="13"/>
      <c r="V43" s="1"/>
    </row>
    <row r="44" spans="1:22" ht="18.75" customHeight="1" x14ac:dyDescent="0.25">
      <c r="A44" s="13"/>
      <c r="B44" s="367"/>
      <c r="C44" s="290" t="s">
        <v>94</v>
      </c>
      <c r="D44" s="251" t="str">
        <f>D27</f>
        <v>Squat</v>
      </c>
      <c r="E44" s="251">
        <f>$G$4</f>
        <v>10</v>
      </c>
      <c r="F44" s="251">
        <f>MROUND($C$5*$H$4,$C$9)</f>
        <v>85</v>
      </c>
      <c r="G44" s="251">
        <f>$I$4</f>
        <v>10</v>
      </c>
      <c r="H44" s="251">
        <f>MROUND($C$5*$J$4,$C$9)</f>
        <v>85</v>
      </c>
      <c r="I44" s="251">
        <f>$K$4</f>
        <v>10</v>
      </c>
      <c r="J44" s="251">
        <f>MROUND($C$5*$L$4,$C$9)</f>
        <v>85</v>
      </c>
      <c r="K44" s="48"/>
      <c r="L44" s="48"/>
      <c r="M44" s="48"/>
      <c r="N44" s="48"/>
      <c r="O44" s="48"/>
      <c r="P44" s="48"/>
      <c r="Q44" s="336"/>
      <c r="R44" s="337"/>
      <c r="S44" s="337"/>
      <c r="T44" s="129"/>
      <c r="U44" s="13"/>
      <c r="V44" s="1"/>
    </row>
    <row r="45" spans="1:22" ht="18.75" customHeight="1" x14ac:dyDescent="0.25">
      <c r="A45" s="13"/>
      <c r="B45" s="367"/>
      <c r="C45" s="291"/>
      <c r="D45" s="247" t="str">
        <f>START!$C$29</f>
        <v>Stiff-Leg Deadlifts</v>
      </c>
      <c r="E45" s="247">
        <v>10</v>
      </c>
      <c r="F45" s="44"/>
      <c r="G45" s="247">
        <v>10</v>
      </c>
      <c r="H45" s="44"/>
      <c r="I45" s="148" t="s">
        <v>19</v>
      </c>
      <c r="J45" s="44"/>
      <c r="K45" s="43"/>
      <c r="L45" s="43"/>
      <c r="M45" s="43"/>
      <c r="N45" s="43"/>
      <c r="O45" s="43"/>
      <c r="P45" s="43"/>
      <c r="Q45" s="310" t="s">
        <v>28</v>
      </c>
      <c r="R45" s="311"/>
      <c r="S45" s="311"/>
      <c r="T45" s="117" t="str">
        <f>IFERROR(G46+I46+K46+E44+G44+I44+E46,"?")</f>
        <v>?</v>
      </c>
      <c r="U45" s="13"/>
      <c r="V45" s="1"/>
    </row>
    <row r="46" spans="1:22" ht="18.75" customHeight="1" x14ac:dyDescent="0.25">
      <c r="A46" s="13"/>
      <c r="B46" s="367"/>
      <c r="C46" s="291"/>
      <c r="D46" s="247" t="str">
        <f>START!$C$27</f>
        <v>Leg Extensions</v>
      </c>
      <c r="E46" s="247">
        <v>12</v>
      </c>
      <c r="F46" s="44"/>
      <c r="G46" s="247">
        <v>12</v>
      </c>
      <c r="H46" s="44"/>
      <c r="I46" s="247">
        <v>12</v>
      </c>
      <c r="J46" s="44"/>
      <c r="K46" s="148" t="s">
        <v>21</v>
      </c>
      <c r="L46" s="44"/>
      <c r="M46" s="43"/>
      <c r="N46" s="43"/>
      <c r="O46" s="43"/>
      <c r="P46" s="43"/>
      <c r="Q46" s="310" t="s">
        <v>29</v>
      </c>
      <c r="R46" s="311"/>
      <c r="S46" s="311"/>
      <c r="T46" s="117" t="str">
        <f>IFERROR(E47+G47+I47+K47+E45+G45+I45+K45,"?")</f>
        <v>?</v>
      </c>
      <c r="U46" s="13"/>
      <c r="V46" s="1"/>
    </row>
    <row r="47" spans="1:22" ht="18.75" customHeight="1" x14ac:dyDescent="0.25">
      <c r="A47" s="13"/>
      <c r="B47" s="367"/>
      <c r="C47" s="291"/>
      <c r="D47" s="247" t="str">
        <f>START!$C$28</f>
        <v>Lying Leg Curls</v>
      </c>
      <c r="E47" s="247">
        <v>12</v>
      </c>
      <c r="F47" s="44"/>
      <c r="G47" s="247">
        <v>12</v>
      </c>
      <c r="H47" s="44"/>
      <c r="I47" s="247">
        <v>12</v>
      </c>
      <c r="J47" s="45"/>
      <c r="K47" s="148" t="s">
        <v>21</v>
      </c>
      <c r="L47" s="45"/>
      <c r="M47" s="43"/>
      <c r="N47" s="43"/>
      <c r="O47" s="43"/>
      <c r="P47" s="43"/>
      <c r="Q47" s="310" t="s">
        <v>30</v>
      </c>
      <c r="R47" s="311"/>
      <c r="S47" s="311"/>
      <c r="T47" s="117" t="str">
        <f>IFERROR(E48+G48+I48+K48,"?")</f>
        <v>?</v>
      </c>
      <c r="U47" s="13"/>
      <c r="V47" s="1"/>
    </row>
    <row r="48" spans="1:22" ht="18.75" customHeight="1" thickBot="1" x14ac:dyDescent="0.3">
      <c r="A48" s="13"/>
      <c r="B48" s="367"/>
      <c r="C48" s="292"/>
      <c r="D48" s="249" t="str">
        <f>START!$C$30</f>
        <v>Standing Calve Raises</v>
      </c>
      <c r="E48" s="249">
        <v>12</v>
      </c>
      <c r="F48" s="55"/>
      <c r="G48" s="249">
        <v>12</v>
      </c>
      <c r="H48" s="55"/>
      <c r="I48" s="249">
        <v>12</v>
      </c>
      <c r="J48" s="55"/>
      <c r="K48" s="149" t="s">
        <v>21</v>
      </c>
      <c r="L48" s="55"/>
      <c r="M48" s="53"/>
      <c r="N48" s="53"/>
      <c r="O48" s="53"/>
      <c r="P48" s="53"/>
      <c r="Q48" s="248"/>
      <c r="R48" s="249"/>
      <c r="S48" s="249"/>
      <c r="T48" s="118"/>
      <c r="U48" s="13"/>
      <c r="V48" s="1"/>
    </row>
    <row r="49" spans="1:22" ht="18.75" customHeight="1" x14ac:dyDescent="0.25">
      <c r="A49" s="13"/>
      <c r="B49" s="367"/>
      <c r="C49" s="344" t="s">
        <v>31</v>
      </c>
      <c r="D49" s="345"/>
      <c r="E49" s="345"/>
      <c r="F49" s="345"/>
      <c r="G49" s="345"/>
      <c r="H49" s="345"/>
      <c r="I49" s="345"/>
      <c r="J49" s="345"/>
      <c r="K49" s="345"/>
      <c r="L49" s="345"/>
      <c r="M49" s="345"/>
      <c r="N49" s="345"/>
      <c r="O49" s="345"/>
      <c r="P49" s="345"/>
      <c r="Q49" s="345"/>
      <c r="R49" s="345"/>
      <c r="S49" s="345"/>
      <c r="T49" s="346"/>
      <c r="U49" s="13"/>
      <c r="V49" s="1"/>
    </row>
    <row r="50" spans="1:22" ht="18.75" customHeight="1" thickBot="1" x14ac:dyDescent="0.3">
      <c r="A50" s="13"/>
      <c r="B50" s="368"/>
      <c r="C50" s="341"/>
      <c r="D50" s="342"/>
      <c r="E50" s="342"/>
      <c r="F50" s="342"/>
      <c r="G50" s="342"/>
      <c r="H50" s="342"/>
      <c r="I50" s="342"/>
      <c r="J50" s="342"/>
      <c r="K50" s="342"/>
      <c r="L50" s="342"/>
      <c r="M50" s="342"/>
      <c r="N50" s="342"/>
      <c r="O50" s="342"/>
      <c r="P50" s="342"/>
      <c r="Q50" s="342"/>
      <c r="R50" s="342"/>
      <c r="S50" s="342"/>
      <c r="T50" s="343"/>
      <c r="U50" s="13"/>
      <c r="V50" s="1"/>
    </row>
    <row r="51" spans="1:22" ht="18.75" customHeight="1" thickBot="1" x14ac:dyDescent="0.35">
      <c r="A51" s="13"/>
      <c r="B51" s="56" t="s">
        <v>114</v>
      </c>
      <c r="C51" s="246" t="s">
        <v>15</v>
      </c>
      <c r="D51" s="246" t="s">
        <v>16</v>
      </c>
      <c r="E51" s="309" t="s">
        <v>0</v>
      </c>
      <c r="F51" s="309"/>
      <c r="G51" s="309" t="s">
        <v>1</v>
      </c>
      <c r="H51" s="309"/>
      <c r="I51" s="309" t="s">
        <v>2</v>
      </c>
      <c r="J51" s="309"/>
      <c r="K51" s="309" t="s">
        <v>3</v>
      </c>
      <c r="L51" s="309"/>
      <c r="M51" s="309" t="s">
        <v>4</v>
      </c>
      <c r="N51" s="309"/>
      <c r="O51" s="309" t="s">
        <v>5</v>
      </c>
      <c r="P51" s="309"/>
      <c r="Q51" s="309"/>
      <c r="R51" s="309"/>
      <c r="S51" s="309"/>
      <c r="T51" s="335"/>
      <c r="U51" s="13"/>
      <c r="V51" s="1"/>
    </row>
    <row r="52" spans="1:22" ht="18.75" customHeight="1" x14ac:dyDescent="0.25">
      <c r="A52" s="13"/>
      <c r="B52" s="306" t="s">
        <v>116</v>
      </c>
      <c r="C52" s="347" t="s">
        <v>92</v>
      </c>
      <c r="D52" s="253" t="str">
        <f t="shared" ref="D52:D57" si="1">D16</f>
        <v>Bench Press</v>
      </c>
      <c r="E52" s="253">
        <f>$G$7</f>
        <v>6</v>
      </c>
      <c r="F52" s="253">
        <f>MROUND($C$4*$H$7,$C$9)</f>
        <v>80</v>
      </c>
      <c r="G52" s="253">
        <f>$I$7</f>
        <v>6</v>
      </c>
      <c r="H52" s="253">
        <f>MROUND($C$4*$J$7,$C$9)</f>
        <v>80</v>
      </c>
      <c r="I52" s="253">
        <f>$K$7</f>
        <v>6</v>
      </c>
      <c r="J52" s="253">
        <f>MROUND($C$4*$L$7,$C$9)</f>
        <v>90</v>
      </c>
      <c r="K52" s="253">
        <f>$M$7</f>
        <v>6</v>
      </c>
      <c r="L52" s="253">
        <f>MROUND($C$4*$N$7,$C$9)</f>
        <v>90</v>
      </c>
      <c r="M52" s="48"/>
      <c r="N52" s="48"/>
      <c r="O52" s="48"/>
      <c r="P52" s="48"/>
      <c r="Q52" s="120"/>
      <c r="R52" s="121"/>
      <c r="S52" s="121"/>
      <c r="T52" s="122"/>
      <c r="U52" s="13"/>
      <c r="V52" s="1"/>
    </row>
    <row r="53" spans="1:22" ht="18.75" customHeight="1" x14ac:dyDescent="0.25">
      <c r="A53" s="13"/>
      <c r="B53" s="307"/>
      <c r="C53" s="348"/>
      <c r="D53" s="245" t="str">
        <f t="shared" si="1"/>
        <v>Seated OHP</v>
      </c>
      <c r="E53" s="245">
        <f>$G$8</f>
        <v>10</v>
      </c>
      <c r="F53" s="245">
        <f>MROUND($C$7*$H$8,$C$9)</f>
        <v>45</v>
      </c>
      <c r="G53" s="245">
        <f>$I$8</f>
        <v>10</v>
      </c>
      <c r="H53" s="245">
        <f>MROUND($C$7*$J$8,$C$9)</f>
        <v>45</v>
      </c>
      <c r="I53" s="245">
        <f>$K$8</f>
        <v>10</v>
      </c>
      <c r="J53" s="245">
        <f>MROUND($C$7*$L$8,$C$9)</f>
        <v>45</v>
      </c>
      <c r="K53" s="43"/>
      <c r="L53" s="43"/>
      <c r="M53" s="43"/>
      <c r="N53" s="43"/>
      <c r="O53" s="43"/>
      <c r="P53" s="43"/>
      <c r="Q53" s="123"/>
      <c r="R53" s="124"/>
      <c r="S53" s="124"/>
      <c r="T53" s="125"/>
      <c r="U53" s="13"/>
      <c r="V53" s="1"/>
    </row>
    <row r="54" spans="1:22" ht="18.75" customHeight="1" x14ac:dyDescent="0.25">
      <c r="A54" s="13"/>
      <c r="B54" s="307"/>
      <c r="C54" s="348"/>
      <c r="D54" s="245" t="str">
        <f t="shared" si="1"/>
        <v>Dumbbell Bench Press</v>
      </c>
      <c r="E54" s="245">
        <v>8</v>
      </c>
      <c r="F54" s="44"/>
      <c r="G54" s="245">
        <v>8</v>
      </c>
      <c r="H54" s="44"/>
      <c r="I54" s="245">
        <v>8</v>
      </c>
      <c r="J54" s="44"/>
      <c r="K54" s="245">
        <v>8</v>
      </c>
      <c r="L54" s="44"/>
      <c r="M54" s="43"/>
      <c r="N54" s="43"/>
      <c r="O54" s="43"/>
      <c r="P54" s="43"/>
      <c r="Q54" s="126"/>
      <c r="R54" s="127"/>
      <c r="S54" s="127"/>
      <c r="T54" s="256"/>
      <c r="U54" s="13"/>
      <c r="V54" s="1"/>
    </row>
    <row r="55" spans="1:22" ht="18.75" customHeight="1" x14ac:dyDescent="0.25">
      <c r="A55" s="13"/>
      <c r="B55" s="307"/>
      <c r="C55" s="348"/>
      <c r="D55" s="245" t="str">
        <f t="shared" si="1"/>
        <v>Lateral Cable Raise</v>
      </c>
      <c r="E55" s="245">
        <v>10</v>
      </c>
      <c r="F55" s="44"/>
      <c r="G55" s="245">
        <v>10</v>
      </c>
      <c r="H55" s="44"/>
      <c r="I55" s="148" t="s">
        <v>19</v>
      </c>
      <c r="J55" s="44"/>
      <c r="K55" s="43"/>
      <c r="L55" s="43"/>
      <c r="M55" s="43"/>
      <c r="N55" s="43"/>
      <c r="O55" s="43"/>
      <c r="P55" s="43"/>
      <c r="Q55" s="295" t="s">
        <v>18</v>
      </c>
      <c r="R55" s="296"/>
      <c r="S55" s="296"/>
      <c r="T55" s="256">
        <f>IFERROR(E52+G52+I52+E54+G54+I54+K54,"?")</f>
        <v>50</v>
      </c>
      <c r="U55" s="13"/>
      <c r="V55" s="1"/>
    </row>
    <row r="56" spans="1:22" ht="18.75" customHeight="1" x14ac:dyDescent="0.25">
      <c r="A56" s="13"/>
      <c r="B56" s="307"/>
      <c r="C56" s="348"/>
      <c r="D56" s="245" t="str">
        <f t="shared" si="1"/>
        <v>Cable Rear Lateral Raise</v>
      </c>
      <c r="E56" s="245">
        <v>12</v>
      </c>
      <c r="F56" s="45"/>
      <c r="G56" s="245">
        <v>12</v>
      </c>
      <c r="H56" s="45"/>
      <c r="I56" s="148" t="s">
        <v>21</v>
      </c>
      <c r="J56" s="45"/>
      <c r="K56" s="43"/>
      <c r="L56" s="43"/>
      <c r="M56" s="43"/>
      <c r="N56" s="43"/>
      <c r="O56" s="43"/>
      <c r="P56" s="43"/>
      <c r="Q56" s="295" t="s">
        <v>20</v>
      </c>
      <c r="R56" s="296"/>
      <c r="S56" s="296"/>
      <c r="T56" s="256" t="str">
        <f>IFERROR(E53+G53+I53+E55+G55+I55+E56+G56+I56,"?")</f>
        <v>?</v>
      </c>
      <c r="U56" s="13"/>
      <c r="V56" s="1"/>
    </row>
    <row r="57" spans="1:22" ht="18.75" customHeight="1" thickBot="1" x14ac:dyDescent="0.3">
      <c r="A57" s="13"/>
      <c r="B57" s="307"/>
      <c r="C57" s="349"/>
      <c r="D57" s="252" t="str">
        <f t="shared" si="1"/>
        <v>Cable Tricep Extensions</v>
      </c>
      <c r="E57" s="252">
        <v>12</v>
      </c>
      <c r="F57" s="55"/>
      <c r="G57" s="252">
        <v>12</v>
      </c>
      <c r="H57" s="55"/>
      <c r="I57" s="252">
        <v>12</v>
      </c>
      <c r="J57" s="55"/>
      <c r="K57" s="149" t="s">
        <v>21</v>
      </c>
      <c r="L57" s="55"/>
      <c r="M57" s="53"/>
      <c r="N57" s="53"/>
      <c r="O57" s="53"/>
      <c r="P57" s="53"/>
      <c r="Q57" s="354" t="s">
        <v>22</v>
      </c>
      <c r="R57" s="355"/>
      <c r="S57" s="355"/>
      <c r="T57" s="115" t="str">
        <f>IFERROR(E57+G57+I57+K57,"?")</f>
        <v>?</v>
      </c>
      <c r="U57" s="13"/>
      <c r="V57" s="1"/>
    </row>
    <row r="58" spans="1:22" ht="18.75" customHeight="1" x14ac:dyDescent="0.25">
      <c r="A58" s="13"/>
      <c r="B58" s="307"/>
      <c r="C58" s="297" t="s">
        <v>190</v>
      </c>
      <c r="D58" s="98" t="s">
        <v>23</v>
      </c>
      <c r="E58" s="137">
        <v>10</v>
      </c>
      <c r="F58" s="47"/>
      <c r="G58" s="137">
        <v>10</v>
      </c>
      <c r="H58" s="47"/>
      <c r="I58" s="137">
        <v>10</v>
      </c>
      <c r="J58" s="47"/>
      <c r="K58" s="48"/>
      <c r="L58" s="48"/>
      <c r="M58" s="48"/>
      <c r="N58" s="48"/>
      <c r="O58" s="48"/>
      <c r="P58" s="48"/>
      <c r="Q58" s="136"/>
      <c r="R58" s="137"/>
      <c r="S58" s="137"/>
      <c r="T58" s="49"/>
      <c r="U58" s="13"/>
      <c r="V58" s="1"/>
    </row>
    <row r="59" spans="1:22" ht="18.75" customHeight="1" x14ac:dyDescent="0.25">
      <c r="A59" s="13"/>
      <c r="B59" s="307"/>
      <c r="C59" s="298"/>
      <c r="D59" s="250" t="str">
        <f>START!$C$19</f>
        <v>Lat Pulldowns</v>
      </c>
      <c r="E59" s="250">
        <v>12</v>
      </c>
      <c r="F59" s="50"/>
      <c r="G59" s="250">
        <v>12</v>
      </c>
      <c r="H59" s="50"/>
      <c r="I59" s="250">
        <v>12</v>
      </c>
      <c r="J59" s="50"/>
      <c r="K59" s="148" t="s">
        <v>21</v>
      </c>
      <c r="L59" s="50"/>
      <c r="M59" s="43"/>
      <c r="N59" s="43"/>
      <c r="O59" s="43"/>
      <c r="P59" s="43"/>
      <c r="Q59" s="314" t="s">
        <v>24</v>
      </c>
      <c r="R59" s="315"/>
      <c r="S59" s="315"/>
      <c r="T59" s="51" t="str">
        <f>IFERROR(G59+I59+K59+E59+E60+G60+I60+K60,"?")</f>
        <v>?</v>
      </c>
      <c r="U59" s="13"/>
      <c r="V59" s="1"/>
    </row>
    <row r="60" spans="1:22" ht="18.75" customHeight="1" x14ac:dyDescent="0.25">
      <c r="A60" s="13"/>
      <c r="B60" s="307"/>
      <c r="C60" s="298"/>
      <c r="D60" s="250" t="str">
        <f>START!$C$21</f>
        <v>Machine Rows</v>
      </c>
      <c r="E60" s="250">
        <v>12</v>
      </c>
      <c r="F60" s="50"/>
      <c r="G60" s="250">
        <v>12</v>
      </c>
      <c r="H60" s="50"/>
      <c r="I60" s="250">
        <v>12</v>
      </c>
      <c r="J60" s="50"/>
      <c r="K60" s="148" t="s">
        <v>21</v>
      </c>
      <c r="L60" s="50"/>
      <c r="M60" s="43"/>
      <c r="N60" s="43"/>
      <c r="O60" s="43"/>
      <c r="P60" s="43"/>
      <c r="Q60" s="314" t="s">
        <v>25</v>
      </c>
      <c r="R60" s="315"/>
      <c r="S60" s="315"/>
      <c r="T60" s="51">
        <f>IFERROR(G58+I58+K58+E58,"?")</f>
        <v>30</v>
      </c>
      <c r="U60" s="13"/>
      <c r="V60" s="1"/>
    </row>
    <row r="61" spans="1:22" ht="18.75" customHeight="1" x14ac:dyDescent="0.25">
      <c r="A61" s="13"/>
      <c r="B61" s="307"/>
      <c r="C61" s="298"/>
      <c r="D61" s="250" t="str">
        <f>START!$C$25</f>
        <v>Dumbbell Shrugs</v>
      </c>
      <c r="E61" s="250">
        <v>12</v>
      </c>
      <c r="F61" s="50"/>
      <c r="G61" s="250">
        <v>12</v>
      </c>
      <c r="H61" s="50"/>
      <c r="I61" s="250">
        <v>12</v>
      </c>
      <c r="J61" s="50"/>
      <c r="K61" s="148" t="s">
        <v>21</v>
      </c>
      <c r="L61" s="50"/>
      <c r="M61" s="43"/>
      <c r="N61" s="43"/>
      <c r="O61" s="43"/>
      <c r="P61" s="43"/>
      <c r="Q61" s="314" t="s">
        <v>26</v>
      </c>
      <c r="R61" s="315"/>
      <c r="S61" s="315"/>
      <c r="T61" s="51" t="str">
        <f>IFERROR(E61+G61+I61+K61,"?")</f>
        <v>?</v>
      </c>
      <c r="U61" s="13"/>
      <c r="V61" s="1"/>
    </row>
    <row r="62" spans="1:22" ht="18.75" customHeight="1" thickBot="1" x14ac:dyDescent="0.3">
      <c r="A62" s="13"/>
      <c r="B62" s="307"/>
      <c r="C62" s="299"/>
      <c r="D62" s="243" t="str">
        <f>START!$C$23</f>
        <v>Dumbbell Curls</v>
      </c>
      <c r="E62" s="243">
        <v>12</v>
      </c>
      <c r="F62" s="52"/>
      <c r="G62" s="243">
        <v>12</v>
      </c>
      <c r="H62" s="52"/>
      <c r="I62" s="243">
        <v>12</v>
      </c>
      <c r="J62" s="52"/>
      <c r="K62" s="149" t="s">
        <v>21</v>
      </c>
      <c r="L62" s="52"/>
      <c r="M62" s="53"/>
      <c r="N62" s="53"/>
      <c r="O62" s="53"/>
      <c r="P62" s="53"/>
      <c r="Q62" s="293" t="s">
        <v>27</v>
      </c>
      <c r="R62" s="294"/>
      <c r="S62" s="294"/>
      <c r="T62" s="54" t="str">
        <f>IFERROR(E62+G62+I62+K62,"?")</f>
        <v>?</v>
      </c>
      <c r="U62" s="13"/>
      <c r="V62" s="1"/>
    </row>
    <row r="63" spans="1:22" ht="18.75" customHeight="1" x14ac:dyDescent="0.25">
      <c r="A63" s="13"/>
      <c r="B63" s="307"/>
      <c r="C63" s="290" t="s">
        <v>93</v>
      </c>
      <c r="D63" s="251" t="str">
        <f>D27</f>
        <v>Squat</v>
      </c>
      <c r="E63" s="251">
        <f>$G$7</f>
        <v>6</v>
      </c>
      <c r="F63" s="251">
        <f>MROUND($C$5*$H$7,$C$9)</f>
        <v>105</v>
      </c>
      <c r="G63" s="251">
        <f>$I$7</f>
        <v>6</v>
      </c>
      <c r="H63" s="251">
        <f>MROUND($C$5*$J$7,$C$9)</f>
        <v>105</v>
      </c>
      <c r="I63" s="251">
        <f>$K$7</f>
        <v>6</v>
      </c>
      <c r="J63" s="251">
        <f>MROUND($C$5*$L$7,$C$9)</f>
        <v>110</v>
      </c>
      <c r="K63" s="251">
        <f>$M$7</f>
        <v>6</v>
      </c>
      <c r="L63" s="251">
        <f>MROUND($C$5*$N$7,$C$9)</f>
        <v>110</v>
      </c>
      <c r="M63" s="48"/>
      <c r="N63" s="48"/>
      <c r="O63" s="48"/>
      <c r="P63" s="48"/>
      <c r="Q63" s="130"/>
      <c r="R63" s="131"/>
      <c r="S63" s="131"/>
      <c r="T63" s="132"/>
      <c r="U63" s="13"/>
      <c r="V63" s="1"/>
    </row>
    <row r="64" spans="1:22" ht="18.75" customHeight="1" x14ac:dyDescent="0.25">
      <c r="A64" s="13"/>
      <c r="B64" s="307"/>
      <c r="C64" s="392"/>
      <c r="D64" s="247" t="str">
        <f>START!$C$26</f>
        <v>Leg Press</v>
      </c>
      <c r="E64" s="247">
        <v>10</v>
      </c>
      <c r="F64" s="44"/>
      <c r="G64" s="247">
        <v>10</v>
      </c>
      <c r="H64" s="44"/>
      <c r="I64" s="148" t="s">
        <v>19</v>
      </c>
      <c r="J64" s="44"/>
      <c r="K64" s="43"/>
      <c r="L64" s="43"/>
      <c r="M64" s="43"/>
      <c r="N64" s="43"/>
      <c r="O64" s="43"/>
      <c r="P64" s="43"/>
      <c r="Q64" s="310" t="s">
        <v>28</v>
      </c>
      <c r="R64" s="311"/>
      <c r="S64" s="311"/>
      <c r="T64" s="117" t="str">
        <f>IFERROR(E63+G63+I63=K63+E64+G64+I64,"?")</f>
        <v>?</v>
      </c>
      <c r="U64" s="13"/>
      <c r="V64" s="1"/>
    </row>
    <row r="65" spans="1:22" ht="18.75" customHeight="1" x14ac:dyDescent="0.25">
      <c r="A65" s="13"/>
      <c r="B65" s="307"/>
      <c r="C65" s="392"/>
      <c r="D65" s="247" t="str">
        <f>START!$C$28</f>
        <v>Lying Leg Curls</v>
      </c>
      <c r="E65" s="247">
        <v>12</v>
      </c>
      <c r="F65" s="44"/>
      <c r="G65" s="247">
        <v>12</v>
      </c>
      <c r="H65" s="44"/>
      <c r="I65" s="247">
        <v>12</v>
      </c>
      <c r="J65" s="44"/>
      <c r="K65" s="148" t="s">
        <v>21</v>
      </c>
      <c r="L65" s="44"/>
      <c r="M65" s="43"/>
      <c r="N65" s="43"/>
      <c r="O65" s="43"/>
      <c r="P65" s="43"/>
      <c r="Q65" s="310" t="s">
        <v>29</v>
      </c>
      <c r="R65" s="311"/>
      <c r="S65" s="311"/>
      <c r="T65" s="117" t="str">
        <f>IFERROR(E65+G65+I65+K65,"?")</f>
        <v>?</v>
      </c>
      <c r="U65" s="13"/>
      <c r="V65" s="1"/>
    </row>
    <row r="66" spans="1:22" ht="18.75" customHeight="1" x14ac:dyDescent="0.25">
      <c r="A66" s="13"/>
      <c r="B66" s="307"/>
      <c r="C66" s="392"/>
      <c r="D66" s="247" t="str">
        <f>START!$C$30</f>
        <v>Standing Calve Raises</v>
      </c>
      <c r="E66" s="247">
        <v>12</v>
      </c>
      <c r="F66" s="44"/>
      <c r="G66" s="247">
        <v>12</v>
      </c>
      <c r="H66" s="44"/>
      <c r="I66" s="247">
        <v>12</v>
      </c>
      <c r="J66" s="44"/>
      <c r="K66" s="148" t="s">
        <v>21</v>
      </c>
      <c r="L66" s="44"/>
      <c r="M66" s="43"/>
      <c r="N66" s="43"/>
      <c r="O66" s="43"/>
      <c r="P66" s="43"/>
      <c r="Q66" s="310" t="s">
        <v>30</v>
      </c>
      <c r="R66" s="311"/>
      <c r="S66" s="311"/>
      <c r="T66" s="117" t="str">
        <f>IFERROR(E66+G66+I66+K66,"?")</f>
        <v>?</v>
      </c>
      <c r="U66" s="13"/>
      <c r="V66" s="1"/>
    </row>
    <row r="67" spans="1:22" ht="18.75" customHeight="1" thickBot="1" x14ac:dyDescent="0.3">
      <c r="A67" s="13"/>
      <c r="B67" s="307"/>
      <c r="C67" s="393"/>
      <c r="D67" s="249"/>
      <c r="E67" s="249"/>
      <c r="F67" s="249"/>
      <c r="G67" s="249"/>
      <c r="H67" s="249"/>
      <c r="I67" s="249"/>
      <c r="J67" s="249"/>
      <c r="K67" s="249"/>
      <c r="L67" s="249"/>
      <c r="M67" s="53"/>
      <c r="N67" s="53"/>
      <c r="O67" s="53"/>
      <c r="P67" s="53"/>
      <c r="Q67" s="312"/>
      <c r="R67" s="313"/>
      <c r="S67" s="313"/>
      <c r="T67" s="118"/>
      <c r="U67" s="13"/>
      <c r="V67" s="1"/>
    </row>
    <row r="68" spans="1:22" ht="18.75" customHeight="1" x14ac:dyDescent="0.25">
      <c r="A68" s="13"/>
      <c r="B68" s="307"/>
      <c r="C68" s="344" t="s">
        <v>31</v>
      </c>
      <c r="D68" s="345"/>
      <c r="E68" s="345"/>
      <c r="F68" s="345"/>
      <c r="G68" s="345"/>
      <c r="H68" s="345"/>
      <c r="I68" s="345"/>
      <c r="J68" s="345"/>
      <c r="K68" s="345"/>
      <c r="L68" s="345"/>
      <c r="M68" s="345"/>
      <c r="N68" s="345"/>
      <c r="O68" s="345"/>
      <c r="P68" s="345"/>
      <c r="Q68" s="345"/>
      <c r="R68" s="345"/>
      <c r="S68" s="345"/>
      <c r="T68" s="346"/>
      <c r="U68" s="13"/>
      <c r="V68" s="1"/>
    </row>
    <row r="69" spans="1:22" ht="18.75" customHeight="1" thickBot="1" x14ac:dyDescent="0.3">
      <c r="A69" s="13"/>
      <c r="B69" s="307"/>
      <c r="C69" s="341"/>
      <c r="D69" s="342"/>
      <c r="E69" s="342"/>
      <c r="F69" s="342"/>
      <c r="G69" s="342"/>
      <c r="H69" s="342"/>
      <c r="I69" s="342"/>
      <c r="J69" s="342"/>
      <c r="K69" s="342"/>
      <c r="L69" s="342"/>
      <c r="M69" s="342"/>
      <c r="N69" s="342"/>
      <c r="O69" s="342"/>
      <c r="P69" s="342"/>
      <c r="Q69" s="342"/>
      <c r="R69" s="342"/>
      <c r="S69" s="342"/>
      <c r="T69" s="343"/>
      <c r="U69" s="13"/>
      <c r="V69" s="1"/>
    </row>
    <row r="70" spans="1:22" ht="18.75" customHeight="1" x14ac:dyDescent="0.25">
      <c r="A70" s="13"/>
      <c r="B70" s="307"/>
      <c r="C70" s="347" t="s">
        <v>32</v>
      </c>
      <c r="D70" s="253" t="str">
        <f>D17</f>
        <v>Seated OHP</v>
      </c>
      <c r="E70" s="253">
        <f>$G$7</f>
        <v>6</v>
      </c>
      <c r="F70" s="253">
        <f>MROUND($C$7*$H$7,$C$9)</f>
        <v>50</v>
      </c>
      <c r="G70" s="253">
        <f>$I$7</f>
        <v>6</v>
      </c>
      <c r="H70" s="253">
        <f>MROUND($C$7*$J$7,$C$9)</f>
        <v>50</v>
      </c>
      <c r="I70" s="253">
        <f>$K$7</f>
        <v>6</v>
      </c>
      <c r="J70" s="253">
        <f>MROUND($C$7*$L$7,$C$9)</f>
        <v>55</v>
      </c>
      <c r="K70" s="253">
        <f>$M$7</f>
        <v>6</v>
      </c>
      <c r="L70" s="253">
        <f>MROUND($C$7*$N$7,$C$9)</f>
        <v>55</v>
      </c>
      <c r="M70" s="48"/>
      <c r="N70" s="48"/>
      <c r="O70" s="48"/>
      <c r="P70" s="48"/>
      <c r="Q70" s="350"/>
      <c r="R70" s="394"/>
      <c r="S70" s="394"/>
      <c r="T70" s="351"/>
      <c r="U70" s="13"/>
      <c r="V70" s="1"/>
    </row>
    <row r="71" spans="1:22" ht="18.75" customHeight="1" x14ac:dyDescent="0.25">
      <c r="A71" s="13"/>
      <c r="B71" s="307"/>
      <c r="C71" s="363"/>
      <c r="D71" s="245" t="str">
        <f>START!$C$11</f>
        <v>Incline Bench Press</v>
      </c>
      <c r="E71" s="245">
        <f>$G$4</f>
        <v>10</v>
      </c>
      <c r="F71" s="245">
        <f>IF(D35="Bench Press",MROUND($C$4*$H$6,$C$9),MROUND($C$4*$H$6*85%,$C$9))</f>
        <v>55</v>
      </c>
      <c r="G71" s="245">
        <f>$I$4</f>
        <v>10</v>
      </c>
      <c r="H71" s="245">
        <f>IF(D35="Bench Press",MROUND($C$4*$J$6,$C$9),MROUND($C$4*$J$6*85%,$C$9))</f>
        <v>55</v>
      </c>
      <c r="I71" s="245">
        <f>$K$4</f>
        <v>10</v>
      </c>
      <c r="J71" s="245">
        <f>IF(D35="Bench Press",MROUND($C$4*$L$6,$C$9),MROUND($C$4*$L$6*85%,$C$9))</f>
        <v>55</v>
      </c>
      <c r="K71" s="43"/>
      <c r="L71" s="43"/>
      <c r="M71" s="43"/>
      <c r="N71" s="43"/>
      <c r="O71" s="43"/>
      <c r="P71" s="43"/>
      <c r="Q71" s="395"/>
      <c r="R71" s="396"/>
      <c r="S71" s="396"/>
      <c r="T71" s="397"/>
      <c r="U71" s="13"/>
      <c r="V71" s="1"/>
    </row>
    <row r="72" spans="1:22" ht="18.75" customHeight="1" x14ac:dyDescent="0.25">
      <c r="A72" s="13"/>
      <c r="B72" s="307"/>
      <c r="C72" s="363"/>
      <c r="D72" s="245" t="str">
        <f>START!$C$15</f>
        <v>Lateral Dumbbell Raise</v>
      </c>
      <c r="E72" s="245">
        <v>10</v>
      </c>
      <c r="F72" s="44"/>
      <c r="G72" s="245">
        <v>10</v>
      </c>
      <c r="H72" s="44"/>
      <c r="I72" s="245">
        <v>10</v>
      </c>
      <c r="J72" s="44"/>
      <c r="K72" s="148" t="s">
        <v>19</v>
      </c>
      <c r="L72" s="44"/>
      <c r="M72" s="43"/>
      <c r="N72" s="43"/>
      <c r="O72" s="43"/>
      <c r="P72" s="43"/>
      <c r="Q72" s="295" t="s">
        <v>18</v>
      </c>
      <c r="R72" s="296"/>
      <c r="S72" s="296"/>
      <c r="T72" s="256" t="str">
        <f>IFERROR(E71+G71+I71+E73+G73+I73+K73,"?")</f>
        <v>?</v>
      </c>
      <c r="U72" s="13"/>
      <c r="V72" s="1"/>
    </row>
    <row r="73" spans="1:22" ht="18.75" customHeight="1" x14ac:dyDescent="0.25">
      <c r="A73" s="13"/>
      <c r="B73" s="307"/>
      <c r="C73" s="363"/>
      <c r="D73" s="245" t="str">
        <f>START!$C$12</f>
        <v>Cable Crossovers</v>
      </c>
      <c r="E73" s="245">
        <v>12</v>
      </c>
      <c r="F73" s="44"/>
      <c r="G73" s="245">
        <v>12</v>
      </c>
      <c r="H73" s="44"/>
      <c r="I73" s="245">
        <v>12</v>
      </c>
      <c r="J73" s="44"/>
      <c r="K73" s="148" t="s">
        <v>21</v>
      </c>
      <c r="L73" s="44"/>
      <c r="M73" s="43"/>
      <c r="N73" s="43"/>
      <c r="O73" s="43"/>
      <c r="P73" s="43"/>
      <c r="Q73" s="295" t="s">
        <v>20</v>
      </c>
      <c r="R73" s="296"/>
      <c r="S73" s="296"/>
      <c r="T73" s="256" t="str">
        <f>IFERROR(E70+G70+I70+E72+G72+I72+K72,"?")</f>
        <v>?</v>
      </c>
      <c r="U73" s="13"/>
      <c r="V73" s="1"/>
    </row>
    <row r="74" spans="1:22" ht="18.75" customHeight="1" thickBot="1" x14ac:dyDescent="0.3">
      <c r="A74" s="13"/>
      <c r="B74" s="307"/>
      <c r="C74" s="364"/>
      <c r="D74" s="252" t="str">
        <f>START!$C$13</f>
        <v>Dips</v>
      </c>
      <c r="E74" s="252">
        <v>12</v>
      </c>
      <c r="F74" s="52"/>
      <c r="G74" s="252">
        <v>12</v>
      </c>
      <c r="H74" s="52"/>
      <c r="I74" s="252">
        <v>12</v>
      </c>
      <c r="J74" s="52"/>
      <c r="K74" s="149" t="s">
        <v>21</v>
      </c>
      <c r="L74" s="52"/>
      <c r="M74" s="53"/>
      <c r="N74" s="53"/>
      <c r="O74" s="53"/>
      <c r="P74" s="53"/>
      <c r="Q74" s="354" t="s">
        <v>22</v>
      </c>
      <c r="R74" s="355"/>
      <c r="S74" s="355"/>
      <c r="T74" s="115" t="str">
        <f>IFERROR(E74+G74+I74+K74,"?")</f>
        <v>?</v>
      </c>
      <c r="U74" s="13"/>
      <c r="V74" s="1"/>
    </row>
    <row r="75" spans="1:22" ht="18.75" customHeight="1" x14ac:dyDescent="0.25">
      <c r="A75" s="13"/>
      <c r="B75" s="307"/>
      <c r="C75" s="297" t="s">
        <v>191</v>
      </c>
      <c r="D75" s="137" t="str">
        <f>START!$F$11</f>
        <v>Deadlift</v>
      </c>
      <c r="E75" s="137">
        <f>$G$7</f>
        <v>6</v>
      </c>
      <c r="F75" s="137">
        <f>MROUND($C$6*$H$7,$C$9)</f>
        <v>110</v>
      </c>
      <c r="G75" s="137">
        <f>$I$7</f>
        <v>6</v>
      </c>
      <c r="H75" s="137">
        <f>MROUND($C$6*$J$7,$C$9)</f>
        <v>110</v>
      </c>
      <c r="I75" s="137">
        <f>$K$7</f>
        <v>6</v>
      </c>
      <c r="J75" s="137">
        <f>MROUND($C$6*$L$7,$C$9)</f>
        <v>115</v>
      </c>
      <c r="K75" s="137">
        <f>$M$7</f>
        <v>6</v>
      </c>
      <c r="L75" s="137">
        <f>MROUND($C$6*$N$7,$C$9)</f>
        <v>115</v>
      </c>
      <c r="M75" s="48"/>
      <c r="N75" s="48"/>
      <c r="O75" s="48"/>
      <c r="P75" s="48"/>
      <c r="Q75" s="300"/>
      <c r="R75" s="301"/>
      <c r="S75" s="301"/>
      <c r="T75" s="302"/>
      <c r="U75" s="13"/>
      <c r="V75" s="1"/>
    </row>
    <row r="76" spans="1:22" ht="18.75" customHeight="1" x14ac:dyDescent="0.25">
      <c r="A76" s="13"/>
      <c r="B76" s="307"/>
      <c r="C76" s="298"/>
      <c r="D76" s="250" t="str">
        <f>START!$C$24</f>
        <v>Barbell Shrugs</v>
      </c>
      <c r="E76" s="250">
        <v>8</v>
      </c>
      <c r="F76" s="44"/>
      <c r="G76" s="250">
        <v>8</v>
      </c>
      <c r="H76" s="44"/>
      <c r="I76" s="250">
        <v>8</v>
      </c>
      <c r="J76" s="44"/>
      <c r="K76" s="43"/>
      <c r="L76" s="43"/>
      <c r="M76" s="43"/>
      <c r="N76" s="43"/>
      <c r="O76" s="43"/>
      <c r="P76" s="43"/>
      <c r="Q76" s="303"/>
      <c r="R76" s="304"/>
      <c r="S76" s="304"/>
      <c r="T76" s="305"/>
      <c r="U76" s="13"/>
      <c r="V76" s="1"/>
    </row>
    <row r="77" spans="1:22" ht="18.75" customHeight="1" x14ac:dyDescent="0.25">
      <c r="A77" s="13"/>
      <c r="B77" s="307"/>
      <c r="C77" s="298"/>
      <c r="D77" s="250" t="str">
        <f>START!$C$18</f>
        <v>Pull-Ups</v>
      </c>
      <c r="E77" s="250">
        <v>10</v>
      </c>
      <c r="F77" s="44"/>
      <c r="G77" s="148" t="s">
        <v>19</v>
      </c>
      <c r="H77" s="44"/>
      <c r="I77" s="43"/>
      <c r="J77" s="43"/>
      <c r="K77" s="43"/>
      <c r="L77" s="43"/>
      <c r="M77" s="43"/>
      <c r="N77" s="43"/>
      <c r="O77" s="43"/>
      <c r="P77" s="43"/>
      <c r="Q77" s="316" t="s">
        <v>24</v>
      </c>
      <c r="R77" s="315"/>
      <c r="S77" s="315"/>
      <c r="T77" s="51" t="str">
        <f>IFERROR(+G78+E78+E77+G77,"?")</f>
        <v>?</v>
      </c>
      <c r="U77" s="13"/>
      <c r="V77" s="1"/>
    </row>
    <row r="78" spans="1:22" ht="18.75" customHeight="1" x14ac:dyDescent="0.25">
      <c r="A78" s="13"/>
      <c r="B78" s="307"/>
      <c r="C78" s="298"/>
      <c r="D78" s="250" t="str">
        <f>START!$C$20</f>
        <v>T-Bar Rows</v>
      </c>
      <c r="E78" s="250">
        <v>10</v>
      </c>
      <c r="F78" s="44"/>
      <c r="G78" s="148" t="s">
        <v>19</v>
      </c>
      <c r="H78" s="44"/>
      <c r="I78" s="43"/>
      <c r="J78" s="43"/>
      <c r="K78" s="43"/>
      <c r="L78" s="43"/>
      <c r="M78" s="43"/>
      <c r="N78" s="43"/>
      <c r="O78" s="43"/>
      <c r="P78" s="43"/>
      <c r="Q78" s="314" t="s">
        <v>26</v>
      </c>
      <c r="R78" s="315"/>
      <c r="S78" s="315"/>
      <c r="T78" s="51">
        <f>IFERROR(E76+G76+I76,"?")</f>
        <v>24</v>
      </c>
      <c r="U78" s="13"/>
      <c r="V78" s="1"/>
    </row>
    <row r="79" spans="1:22" ht="18.75" customHeight="1" thickBot="1" x14ac:dyDescent="0.3">
      <c r="A79" s="13"/>
      <c r="B79" s="307"/>
      <c r="C79" s="299"/>
      <c r="D79" s="243" t="str">
        <f>START!$C$22</f>
        <v>Preacher Curls</v>
      </c>
      <c r="E79" s="243">
        <v>12</v>
      </c>
      <c r="F79" s="52"/>
      <c r="G79" s="243">
        <v>12</v>
      </c>
      <c r="H79" s="52"/>
      <c r="I79" s="243">
        <v>12</v>
      </c>
      <c r="J79" s="52"/>
      <c r="K79" s="149" t="s">
        <v>21</v>
      </c>
      <c r="L79" s="52"/>
      <c r="M79" s="53"/>
      <c r="N79" s="53"/>
      <c r="O79" s="53"/>
      <c r="P79" s="53"/>
      <c r="Q79" s="293" t="s">
        <v>27</v>
      </c>
      <c r="R79" s="294"/>
      <c r="S79" s="294"/>
      <c r="T79" s="54" t="str">
        <f>IFERROR(E79+G79+I79+K79,"?")</f>
        <v>?</v>
      </c>
      <c r="U79" s="13"/>
      <c r="V79" s="1"/>
    </row>
    <row r="80" spans="1:22" ht="18.75" customHeight="1" x14ac:dyDescent="0.25">
      <c r="A80" s="13"/>
      <c r="B80" s="307"/>
      <c r="C80" s="290" t="s">
        <v>94</v>
      </c>
      <c r="D80" s="251" t="str">
        <f>D27</f>
        <v>Squat</v>
      </c>
      <c r="E80" s="251">
        <f>$G$8</f>
        <v>10</v>
      </c>
      <c r="F80" s="251">
        <f>MROUND($C$5*$H$8,$C$9)</f>
        <v>85</v>
      </c>
      <c r="G80" s="251">
        <f>$I$8</f>
        <v>10</v>
      </c>
      <c r="H80" s="251">
        <f>MROUND($C$5*$J$8,$C$9)</f>
        <v>85</v>
      </c>
      <c r="I80" s="251">
        <f>$K$8</f>
        <v>10</v>
      </c>
      <c r="J80" s="251">
        <f>MROUND($C$5*$L$8,$C$9)</f>
        <v>85</v>
      </c>
      <c r="K80" s="9"/>
      <c r="L80" s="48"/>
      <c r="M80" s="48"/>
      <c r="N80" s="48"/>
      <c r="O80" s="48"/>
      <c r="P80" s="48"/>
      <c r="Q80" s="336"/>
      <c r="R80" s="337"/>
      <c r="S80" s="337"/>
      <c r="T80" s="129"/>
      <c r="U80" s="13"/>
      <c r="V80" s="1"/>
    </row>
    <row r="81" spans="1:22" ht="18.75" customHeight="1" x14ac:dyDescent="0.25">
      <c r="A81" s="13"/>
      <c r="B81" s="307"/>
      <c r="C81" s="291"/>
      <c r="D81" s="247" t="str">
        <f>START!$C$29</f>
        <v>Stiff-Leg Deadlifts</v>
      </c>
      <c r="E81" s="247">
        <v>10</v>
      </c>
      <c r="F81" s="44"/>
      <c r="G81" s="247">
        <v>10</v>
      </c>
      <c r="H81" s="44"/>
      <c r="I81" s="148" t="s">
        <v>19</v>
      </c>
      <c r="J81" s="44"/>
      <c r="K81" s="43"/>
      <c r="L81" s="43"/>
      <c r="M81" s="43"/>
      <c r="N81" s="43"/>
      <c r="O81" s="43"/>
      <c r="P81" s="43"/>
      <c r="Q81" s="310" t="s">
        <v>28</v>
      </c>
      <c r="R81" s="311"/>
      <c r="S81" s="311"/>
      <c r="T81" s="117" t="str">
        <f>IFERROR(G82+I82+K82+E80+G80+I80+E82,"?")</f>
        <v>?</v>
      </c>
      <c r="U81" s="13"/>
      <c r="V81" s="1"/>
    </row>
    <row r="82" spans="1:22" ht="18.75" customHeight="1" x14ac:dyDescent="0.25">
      <c r="A82" s="13"/>
      <c r="B82" s="307"/>
      <c r="C82" s="291"/>
      <c r="D82" s="247" t="str">
        <f>START!$C$27</f>
        <v>Leg Extensions</v>
      </c>
      <c r="E82" s="247">
        <v>12</v>
      </c>
      <c r="F82" s="44"/>
      <c r="G82" s="247">
        <v>12</v>
      </c>
      <c r="H82" s="44"/>
      <c r="I82" s="247">
        <v>12</v>
      </c>
      <c r="J82" s="44"/>
      <c r="K82" s="148" t="s">
        <v>21</v>
      </c>
      <c r="L82" s="44"/>
      <c r="M82" s="43"/>
      <c r="N82" s="43"/>
      <c r="O82" s="43"/>
      <c r="P82" s="43"/>
      <c r="Q82" s="310" t="s">
        <v>29</v>
      </c>
      <c r="R82" s="311"/>
      <c r="S82" s="311"/>
      <c r="T82" s="117" t="str">
        <f>IFERROR(E83+G83+I83+K83+E81+G81+I81+K81,"?")</f>
        <v>?</v>
      </c>
      <c r="U82" s="13"/>
      <c r="V82" s="1"/>
    </row>
    <row r="83" spans="1:22" ht="18.75" customHeight="1" x14ac:dyDescent="0.25">
      <c r="A83" s="13"/>
      <c r="B83" s="307"/>
      <c r="C83" s="291"/>
      <c r="D83" s="247" t="str">
        <f>START!$C$28</f>
        <v>Lying Leg Curls</v>
      </c>
      <c r="E83" s="247">
        <v>12</v>
      </c>
      <c r="F83" s="44"/>
      <c r="G83" s="247">
        <v>12</v>
      </c>
      <c r="H83" s="44"/>
      <c r="I83" s="247">
        <v>12</v>
      </c>
      <c r="J83" s="45"/>
      <c r="K83" s="148" t="s">
        <v>21</v>
      </c>
      <c r="L83" s="45"/>
      <c r="M83" s="43"/>
      <c r="N83" s="43"/>
      <c r="O83" s="43"/>
      <c r="P83" s="43"/>
      <c r="Q83" s="310" t="s">
        <v>30</v>
      </c>
      <c r="R83" s="311"/>
      <c r="S83" s="311"/>
      <c r="T83" s="117" t="str">
        <f>IFERROR(E84+G84+I84+K84,"?")</f>
        <v>?</v>
      </c>
      <c r="U83" s="13"/>
      <c r="V83" s="1"/>
    </row>
    <row r="84" spans="1:22" ht="18.75" customHeight="1" thickBot="1" x14ac:dyDescent="0.3">
      <c r="A84" s="13"/>
      <c r="B84" s="307"/>
      <c r="C84" s="292"/>
      <c r="D84" s="249" t="str">
        <f>START!$C$30</f>
        <v>Standing Calve Raises</v>
      </c>
      <c r="E84" s="249">
        <v>12</v>
      </c>
      <c r="F84" s="55"/>
      <c r="G84" s="249">
        <v>12</v>
      </c>
      <c r="H84" s="55"/>
      <c r="I84" s="249">
        <v>12</v>
      </c>
      <c r="J84" s="55"/>
      <c r="K84" s="149" t="s">
        <v>21</v>
      </c>
      <c r="L84" s="55"/>
      <c r="M84" s="53"/>
      <c r="N84" s="53"/>
      <c r="O84" s="53"/>
      <c r="P84" s="53"/>
      <c r="Q84" s="248"/>
      <c r="R84" s="249"/>
      <c r="S84" s="249"/>
      <c r="T84" s="118"/>
      <c r="U84" s="13"/>
      <c r="V84" s="1"/>
    </row>
    <row r="85" spans="1:22" ht="18.75" customHeight="1" x14ac:dyDescent="0.25">
      <c r="A85" s="13"/>
      <c r="B85" s="307"/>
      <c r="C85" s="338" t="s">
        <v>31</v>
      </c>
      <c r="D85" s="339"/>
      <c r="E85" s="339"/>
      <c r="F85" s="339"/>
      <c r="G85" s="339"/>
      <c r="H85" s="339"/>
      <c r="I85" s="339"/>
      <c r="J85" s="339"/>
      <c r="K85" s="339"/>
      <c r="L85" s="339"/>
      <c r="M85" s="339"/>
      <c r="N85" s="339"/>
      <c r="O85" s="339"/>
      <c r="P85" s="339"/>
      <c r="Q85" s="339"/>
      <c r="R85" s="339"/>
      <c r="S85" s="339"/>
      <c r="T85" s="340"/>
      <c r="U85" s="13"/>
      <c r="V85" s="1"/>
    </row>
    <row r="86" spans="1:22" ht="18.75" customHeight="1" thickBot="1" x14ac:dyDescent="0.3">
      <c r="A86" s="13"/>
      <c r="B86" s="308"/>
      <c r="C86" s="341"/>
      <c r="D86" s="342"/>
      <c r="E86" s="342"/>
      <c r="F86" s="342"/>
      <c r="G86" s="342"/>
      <c r="H86" s="342"/>
      <c r="I86" s="342"/>
      <c r="J86" s="342"/>
      <c r="K86" s="342"/>
      <c r="L86" s="342"/>
      <c r="M86" s="342"/>
      <c r="N86" s="342"/>
      <c r="O86" s="342"/>
      <c r="P86" s="342"/>
      <c r="Q86" s="342"/>
      <c r="R86" s="342"/>
      <c r="S86" s="342"/>
      <c r="T86" s="343"/>
      <c r="U86" s="13"/>
      <c r="V86" s="1"/>
    </row>
    <row r="87" spans="1:22" ht="18.75" customHeight="1" thickBot="1" x14ac:dyDescent="0.35">
      <c r="A87" s="13"/>
      <c r="B87" s="57" t="s">
        <v>114</v>
      </c>
      <c r="C87" s="246" t="s">
        <v>15</v>
      </c>
      <c r="D87" s="246" t="s">
        <v>16</v>
      </c>
      <c r="E87" s="309" t="s">
        <v>0</v>
      </c>
      <c r="F87" s="309"/>
      <c r="G87" s="309" t="s">
        <v>1</v>
      </c>
      <c r="H87" s="309"/>
      <c r="I87" s="309" t="s">
        <v>2</v>
      </c>
      <c r="J87" s="309"/>
      <c r="K87" s="309" t="s">
        <v>3</v>
      </c>
      <c r="L87" s="309"/>
      <c r="M87" s="309" t="s">
        <v>4</v>
      </c>
      <c r="N87" s="309"/>
      <c r="O87" s="309" t="s">
        <v>5</v>
      </c>
      <c r="P87" s="309"/>
      <c r="Q87" s="309"/>
      <c r="R87" s="309"/>
      <c r="S87" s="309"/>
      <c r="T87" s="335"/>
      <c r="U87" s="13"/>
      <c r="V87" s="1"/>
    </row>
    <row r="88" spans="1:22" ht="18.75" customHeight="1" x14ac:dyDescent="0.25">
      <c r="A88" s="13"/>
      <c r="B88" s="306" t="s">
        <v>117</v>
      </c>
      <c r="C88" s="347" t="s">
        <v>92</v>
      </c>
      <c r="D88" s="253" t="str">
        <f>D16</f>
        <v>Bench Press</v>
      </c>
      <c r="E88" s="253">
        <f>$G$9</f>
        <v>4</v>
      </c>
      <c r="F88" s="253">
        <f>MROUND($C$4*$H$9,$C$9)</f>
        <v>95</v>
      </c>
      <c r="G88" s="253">
        <f>$I$9</f>
        <v>4</v>
      </c>
      <c r="H88" s="253">
        <f>MROUND($C$4*$J$9,$C$9)</f>
        <v>95</v>
      </c>
      <c r="I88" s="253">
        <f>$K$9</f>
        <v>4</v>
      </c>
      <c r="J88" s="253">
        <f>MROUND($C$4*$L$9,$C$9)</f>
        <v>95</v>
      </c>
      <c r="K88" s="253">
        <f>$M$9</f>
        <v>4</v>
      </c>
      <c r="L88" s="253">
        <f>MROUND($C$4*$N$9,$C$9)</f>
        <v>95</v>
      </c>
      <c r="M88" s="253">
        <f>$O$9</f>
        <v>4</v>
      </c>
      <c r="N88" s="253">
        <f>MROUND($C$4*$P$9,$C$9)</f>
        <v>95</v>
      </c>
      <c r="O88" s="48"/>
      <c r="P88" s="48"/>
      <c r="Q88" s="120"/>
      <c r="R88" s="121"/>
      <c r="S88" s="121"/>
      <c r="T88" s="122"/>
      <c r="U88" s="13"/>
      <c r="V88" s="1"/>
    </row>
    <row r="89" spans="1:22" ht="18.75" customHeight="1" x14ac:dyDescent="0.25">
      <c r="A89" s="13"/>
      <c r="B89" s="307"/>
      <c r="C89" s="348"/>
      <c r="D89" s="245" t="str">
        <f>D17</f>
        <v>Seated OHP</v>
      </c>
      <c r="E89" s="245">
        <f>$G$10</f>
        <v>10</v>
      </c>
      <c r="F89" s="245">
        <f>MROUND($C$7*$H$10,$C$9)</f>
        <v>45</v>
      </c>
      <c r="G89" s="245">
        <f>$I$10</f>
        <v>10</v>
      </c>
      <c r="H89" s="245">
        <f>MROUND($C$7*$J$10,$C$9)</f>
        <v>45</v>
      </c>
      <c r="I89" s="245">
        <f>$K$10</f>
        <v>10</v>
      </c>
      <c r="J89" s="245">
        <f>MROUND($C$7*$L$10,$C$9)</f>
        <v>45</v>
      </c>
      <c r="K89" s="43"/>
      <c r="L89" s="43"/>
      <c r="M89" s="43"/>
      <c r="N89" s="43"/>
      <c r="O89" s="43"/>
      <c r="P89" s="43"/>
      <c r="Q89" s="123"/>
      <c r="R89" s="124"/>
      <c r="S89" s="124"/>
      <c r="T89" s="125"/>
      <c r="U89" s="13"/>
      <c r="V89" s="1"/>
    </row>
    <row r="90" spans="1:22" ht="18.75" customHeight="1" x14ac:dyDescent="0.25">
      <c r="A90" s="13"/>
      <c r="B90" s="307"/>
      <c r="C90" s="348"/>
      <c r="D90" s="245" t="str">
        <f>D54</f>
        <v>Dumbbell Bench Press</v>
      </c>
      <c r="E90" s="245">
        <v>8</v>
      </c>
      <c r="F90" s="44"/>
      <c r="G90" s="245">
        <v>8</v>
      </c>
      <c r="H90" s="44"/>
      <c r="I90" s="245">
        <v>8</v>
      </c>
      <c r="J90" s="44"/>
      <c r="K90" s="245">
        <v>8</v>
      </c>
      <c r="L90" s="44"/>
      <c r="M90" s="43"/>
      <c r="N90" s="43"/>
      <c r="O90" s="43"/>
      <c r="P90" s="43"/>
      <c r="Q90" s="295"/>
      <c r="R90" s="296"/>
      <c r="S90" s="296"/>
      <c r="T90" s="398"/>
      <c r="U90" s="13"/>
      <c r="V90" s="1"/>
    </row>
    <row r="91" spans="1:22" ht="18.75" customHeight="1" x14ac:dyDescent="0.25">
      <c r="A91" s="13"/>
      <c r="B91" s="307"/>
      <c r="C91" s="348"/>
      <c r="D91" s="245" t="str">
        <f>D55</f>
        <v>Lateral Cable Raise</v>
      </c>
      <c r="E91" s="245">
        <v>10</v>
      </c>
      <c r="F91" s="44"/>
      <c r="G91" s="245">
        <v>10</v>
      </c>
      <c r="H91" s="44"/>
      <c r="I91" s="148" t="s">
        <v>19</v>
      </c>
      <c r="J91" s="44"/>
      <c r="K91" s="43"/>
      <c r="L91" s="43"/>
      <c r="M91" s="43"/>
      <c r="N91" s="43"/>
      <c r="O91" s="43"/>
      <c r="P91" s="43"/>
      <c r="Q91" s="295" t="s">
        <v>18</v>
      </c>
      <c r="R91" s="296"/>
      <c r="S91" s="296"/>
      <c r="T91" s="256">
        <f>IFERROR(E88+G88+I88+E90+G90+I90+K90,"?")</f>
        <v>44</v>
      </c>
      <c r="U91" s="13"/>
      <c r="V91" s="1"/>
    </row>
    <row r="92" spans="1:22" ht="18.75" customHeight="1" x14ac:dyDescent="0.25">
      <c r="A92" s="13"/>
      <c r="B92" s="307"/>
      <c r="C92" s="348"/>
      <c r="D92" s="245" t="str">
        <f>D56</f>
        <v>Cable Rear Lateral Raise</v>
      </c>
      <c r="E92" s="245">
        <v>12</v>
      </c>
      <c r="F92" s="45"/>
      <c r="G92" s="245">
        <v>12</v>
      </c>
      <c r="H92" s="45"/>
      <c r="I92" s="148" t="s">
        <v>21</v>
      </c>
      <c r="J92" s="45"/>
      <c r="K92" s="43"/>
      <c r="L92" s="43"/>
      <c r="M92" s="43"/>
      <c r="N92" s="43"/>
      <c r="O92" s="43"/>
      <c r="P92" s="43"/>
      <c r="Q92" s="295" t="s">
        <v>20</v>
      </c>
      <c r="R92" s="296"/>
      <c r="S92" s="296"/>
      <c r="T92" s="256" t="str">
        <f>IFERROR(E89+G89+I89+E91+G91+I91+E92+G92+I92,"?")</f>
        <v>?</v>
      </c>
      <c r="U92" s="13"/>
      <c r="V92" s="1"/>
    </row>
    <row r="93" spans="1:22" ht="18.75" customHeight="1" thickBot="1" x14ac:dyDescent="0.3">
      <c r="A93" s="13"/>
      <c r="B93" s="307"/>
      <c r="C93" s="349"/>
      <c r="D93" s="252" t="str">
        <f t="shared" ref="D93" si="2">D57</f>
        <v>Cable Tricep Extensions</v>
      </c>
      <c r="E93" s="252">
        <v>12</v>
      </c>
      <c r="F93" s="55"/>
      <c r="G93" s="252">
        <v>12</v>
      </c>
      <c r="H93" s="55"/>
      <c r="I93" s="252">
        <v>12</v>
      </c>
      <c r="J93" s="55"/>
      <c r="K93" s="149" t="s">
        <v>21</v>
      </c>
      <c r="L93" s="55"/>
      <c r="M93" s="53"/>
      <c r="N93" s="53"/>
      <c r="O93" s="53"/>
      <c r="P93" s="53"/>
      <c r="Q93" s="354" t="s">
        <v>22</v>
      </c>
      <c r="R93" s="355"/>
      <c r="S93" s="355"/>
      <c r="T93" s="115" t="str">
        <f>IFERROR(E93+G93+I93+K93,"?")</f>
        <v>?</v>
      </c>
      <c r="U93" s="13"/>
      <c r="V93" s="1"/>
    </row>
    <row r="94" spans="1:22" ht="18.75" customHeight="1" x14ac:dyDescent="0.25">
      <c r="A94" s="13"/>
      <c r="B94" s="307"/>
      <c r="C94" s="297" t="s">
        <v>190</v>
      </c>
      <c r="D94" s="98" t="s">
        <v>23</v>
      </c>
      <c r="E94" s="137">
        <v>10</v>
      </c>
      <c r="F94" s="47"/>
      <c r="G94" s="137">
        <v>10</v>
      </c>
      <c r="H94" s="47"/>
      <c r="I94" s="137">
        <v>10</v>
      </c>
      <c r="J94" s="47"/>
      <c r="K94" s="48"/>
      <c r="L94" s="48"/>
      <c r="M94" s="48"/>
      <c r="N94" s="48"/>
      <c r="O94" s="48"/>
      <c r="P94" s="48"/>
      <c r="Q94" s="136"/>
      <c r="R94" s="137"/>
      <c r="S94" s="137"/>
      <c r="T94" s="49"/>
      <c r="U94" s="13"/>
      <c r="V94" s="1"/>
    </row>
    <row r="95" spans="1:22" ht="18.75" customHeight="1" x14ac:dyDescent="0.25">
      <c r="A95" s="13"/>
      <c r="B95" s="307"/>
      <c r="C95" s="298"/>
      <c r="D95" s="250" t="str">
        <f>START!$C$19</f>
        <v>Lat Pulldowns</v>
      </c>
      <c r="E95" s="250">
        <v>12</v>
      </c>
      <c r="F95" s="50"/>
      <c r="G95" s="250">
        <v>12</v>
      </c>
      <c r="H95" s="50"/>
      <c r="I95" s="250">
        <v>12</v>
      </c>
      <c r="J95" s="50"/>
      <c r="K95" s="148" t="s">
        <v>21</v>
      </c>
      <c r="L95" s="50"/>
      <c r="M95" s="43"/>
      <c r="N95" s="43"/>
      <c r="O95" s="43"/>
      <c r="P95" s="43"/>
      <c r="Q95" s="314" t="s">
        <v>24</v>
      </c>
      <c r="R95" s="315"/>
      <c r="S95" s="315"/>
      <c r="T95" s="51" t="str">
        <f>IFERROR(G95+I95+K95+E95+E96+G96+I96+K96,"?")</f>
        <v>?</v>
      </c>
      <c r="U95" s="13"/>
      <c r="V95" s="1"/>
    </row>
    <row r="96" spans="1:22" ht="18.75" customHeight="1" x14ac:dyDescent="0.25">
      <c r="A96" s="13"/>
      <c r="B96" s="307"/>
      <c r="C96" s="298"/>
      <c r="D96" s="250" t="str">
        <f>START!$C$21</f>
        <v>Machine Rows</v>
      </c>
      <c r="E96" s="250">
        <v>12</v>
      </c>
      <c r="F96" s="50"/>
      <c r="G96" s="250">
        <v>12</v>
      </c>
      <c r="H96" s="50"/>
      <c r="I96" s="250">
        <v>12</v>
      </c>
      <c r="J96" s="50"/>
      <c r="K96" s="148" t="s">
        <v>21</v>
      </c>
      <c r="L96" s="50"/>
      <c r="M96" s="43"/>
      <c r="N96" s="43"/>
      <c r="O96" s="43"/>
      <c r="P96" s="43"/>
      <c r="Q96" s="314" t="s">
        <v>25</v>
      </c>
      <c r="R96" s="315"/>
      <c r="S96" s="315"/>
      <c r="T96" s="51">
        <f>IFERROR(G94+I94+K94+E94,"?")</f>
        <v>30</v>
      </c>
      <c r="U96" s="13"/>
      <c r="V96" s="1"/>
    </row>
    <row r="97" spans="1:22" ht="18.75" customHeight="1" x14ac:dyDescent="0.25">
      <c r="A97" s="13"/>
      <c r="B97" s="307"/>
      <c r="C97" s="298"/>
      <c r="D97" s="250" t="str">
        <f>START!$C$25</f>
        <v>Dumbbell Shrugs</v>
      </c>
      <c r="E97" s="250">
        <v>12</v>
      </c>
      <c r="F97" s="50"/>
      <c r="G97" s="250">
        <v>12</v>
      </c>
      <c r="H97" s="50"/>
      <c r="I97" s="250">
        <v>12</v>
      </c>
      <c r="J97" s="50"/>
      <c r="K97" s="148" t="s">
        <v>21</v>
      </c>
      <c r="L97" s="50"/>
      <c r="M97" s="43"/>
      <c r="N97" s="43"/>
      <c r="O97" s="43"/>
      <c r="P97" s="43"/>
      <c r="Q97" s="314" t="s">
        <v>26</v>
      </c>
      <c r="R97" s="315"/>
      <c r="S97" s="315"/>
      <c r="T97" s="51" t="str">
        <f>IFERROR(E97+G97+I97+K97,"?")</f>
        <v>?</v>
      </c>
      <c r="U97" s="13"/>
      <c r="V97" s="1"/>
    </row>
    <row r="98" spans="1:22" ht="18.75" customHeight="1" thickBot="1" x14ac:dyDescent="0.3">
      <c r="A98" s="13"/>
      <c r="B98" s="307"/>
      <c r="C98" s="299"/>
      <c r="D98" s="243" t="str">
        <f>START!$C$23</f>
        <v>Dumbbell Curls</v>
      </c>
      <c r="E98" s="243">
        <v>12</v>
      </c>
      <c r="F98" s="52"/>
      <c r="G98" s="243">
        <v>12</v>
      </c>
      <c r="H98" s="52"/>
      <c r="I98" s="243">
        <v>12</v>
      </c>
      <c r="J98" s="52"/>
      <c r="K98" s="149" t="s">
        <v>21</v>
      </c>
      <c r="L98" s="52"/>
      <c r="M98" s="53"/>
      <c r="N98" s="53"/>
      <c r="O98" s="53"/>
      <c r="P98" s="53"/>
      <c r="Q98" s="293" t="s">
        <v>27</v>
      </c>
      <c r="R98" s="294"/>
      <c r="S98" s="294"/>
      <c r="T98" s="54" t="str">
        <f>IFERROR(E98+G98+I98+K98,"?")</f>
        <v>?</v>
      </c>
      <c r="U98" s="13"/>
      <c r="V98" s="1"/>
    </row>
    <row r="99" spans="1:22" ht="18.75" customHeight="1" x14ac:dyDescent="0.25">
      <c r="A99" s="13"/>
      <c r="B99" s="307"/>
      <c r="C99" s="290" t="s">
        <v>93</v>
      </c>
      <c r="D99" s="251" t="str">
        <f>D27</f>
        <v>Squat</v>
      </c>
      <c r="E99" s="251">
        <f>$G$9</f>
        <v>4</v>
      </c>
      <c r="F99" s="251">
        <f>MROUND($C$5*$H$9,$C$9)</f>
        <v>120</v>
      </c>
      <c r="G99" s="251">
        <f>$I$9</f>
        <v>4</v>
      </c>
      <c r="H99" s="251">
        <f>MROUND($C$5*$J$9,$C$9)</f>
        <v>120</v>
      </c>
      <c r="I99" s="251">
        <f>$K$9</f>
        <v>4</v>
      </c>
      <c r="J99" s="251">
        <f>MROUND($C$5*$L$9,$C$9)</f>
        <v>120</v>
      </c>
      <c r="K99" s="251">
        <f>$M$9</f>
        <v>4</v>
      </c>
      <c r="L99" s="251">
        <f>MROUND($C$5*$N$9,$C$9)</f>
        <v>120</v>
      </c>
      <c r="M99" s="251">
        <f>$O$9</f>
        <v>4</v>
      </c>
      <c r="N99" s="251">
        <f>MROUND($C$5*$P$9,$C$9)</f>
        <v>120</v>
      </c>
      <c r="O99" s="48"/>
      <c r="P99" s="48"/>
      <c r="Q99" s="130"/>
      <c r="R99" s="131"/>
      <c r="S99" s="131"/>
      <c r="T99" s="132"/>
      <c r="U99" s="13"/>
      <c r="V99" s="1"/>
    </row>
    <row r="100" spans="1:22" ht="18.75" customHeight="1" x14ac:dyDescent="0.25">
      <c r="A100" s="13"/>
      <c r="B100" s="307"/>
      <c r="C100" s="291"/>
      <c r="D100" s="247" t="str">
        <f>START!$C$26</f>
        <v>Leg Press</v>
      </c>
      <c r="E100" s="247">
        <v>10</v>
      </c>
      <c r="F100" s="44"/>
      <c r="G100" s="247">
        <v>10</v>
      </c>
      <c r="H100" s="44"/>
      <c r="I100" s="148" t="s">
        <v>19</v>
      </c>
      <c r="J100" s="44"/>
      <c r="K100" s="43"/>
      <c r="L100" s="43"/>
      <c r="M100" s="43"/>
      <c r="N100" s="43"/>
      <c r="O100" s="43"/>
      <c r="P100" s="43"/>
      <c r="Q100" s="179"/>
      <c r="R100" s="180"/>
      <c r="S100" s="180"/>
      <c r="T100" s="181"/>
      <c r="U100" s="13"/>
      <c r="V100" s="1"/>
    </row>
    <row r="101" spans="1:22" ht="18.75" customHeight="1" x14ac:dyDescent="0.25">
      <c r="A101" s="13"/>
      <c r="B101" s="307"/>
      <c r="C101" s="291"/>
      <c r="D101" s="247" t="str">
        <f>START!$C$28</f>
        <v>Lying Leg Curls</v>
      </c>
      <c r="E101" s="247">
        <v>12</v>
      </c>
      <c r="F101" s="44"/>
      <c r="G101" s="247">
        <v>12</v>
      </c>
      <c r="H101" s="44"/>
      <c r="I101" s="247">
        <v>12</v>
      </c>
      <c r="J101" s="44"/>
      <c r="K101" s="148" t="s">
        <v>21</v>
      </c>
      <c r="L101" s="44"/>
      <c r="M101" s="43"/>
      <c r="N101" s="43"/>
      <c r="O101" s="43"/>
      <c r="P101" s="43"/>
      <c r="Q101" s="310" t="s">
        <v>28</v>
      </c>
      <c r="R101" s="311"/>
      <c r="S101" s="311"/>
      <c r="T101" s="117" t="str">
        <f>IFERROR(E99+G99+I99+E100+G100+I100,"?")</f>
        <v>?</v>
      </c>
      <c r="U101" s="13"/>
      <c r="V101" s="1"/>
    </row>
    <row r="102" spans="1:22" ht="18.75" customHeight="1" x14ac:dyDescent="0.25">
      <c r="A102" s="13"/>
      <c r="B102" s="307"/>
      <c r="C102" s="291"/>
      <c r="D102" s="247" t="str">
        <f>START!$C$30</f>
        <v>Standing Calve Raises</v>
      </c>
      <c r="E102" s="247">
        <v>12</v>
      </c>
      <c r="F102" s="44"/>
      <c r="G102" s="247">
        <v>12</v>
      </c>
      <c r="H102" s="44"/>
      <c r="I102" s="247">
        <v>12</v>
      </c>
      <c r="J102" s="44"/>
      <c r="K102" s="148" t="s">
        <v>21</v>
      </c>
      <c r="L102" s="44"/>
      <c r="M102" s="43"/>
      <c r="N102" s="43"/>
      <c r="O102" s="43"/>
      <c r="P102" s="43"/>
      <c r="Q102" s="310" t="s">
        <v>29</v>
      </c>
      <c r="R102" s="311"/>
      <c r="S102" s="311"/>
      <c r="T102" s="117" t="str">
        <f>IFERROR(E101+G101+I101+K101,"?")</f>
        <v>?</v>
      </c>
      <c r="U102" s="13"/>
      <c r="V102" s="1"/>
    </row>
    <row r="103" spans="1:22" ht="18.75" customHeight="1" thickBot="1" x14ac:dyDescent="0.3">
      <c r="A103" s="13"/>
      <c r="B103" s="307"/>
      <c r="C103" s="292"/>
      <c r="D103" s="249"/>
      <c r="E103" s="249"/>
      <c r="F103" s="249"/>
      <c r="G103" s="249"/>
      <c r="H103" s="249"/>
      <c r="I103" s="249"/>
      <c r="J103" s="249"/>
      <c r="K103" s="249"/>
      <c r="L103" s="249"/>
      <c r="M103" s="53"/>
      <c r="N103" s="53"/>
      <c r="O103" s="53"/>
      <c r="P103" s="53"/>
      <c r="Q103" s="312" t="s">
        <v>30</v>
      </c>
      <c r="R103" s="313"/>
      <c r="S103" s="313"/>
      <c r="T103" s="118" t="str">
        <f>IFERROR(E102+G102+I102+K102,"?")</f>
        <v>?</v>
      </c>
      <c r="U103" s="13"/>
      <c r="V103" s="1"/>
    </row>
    <row r="104" spans="1:22" ht="18.75" customHeight="1" x14ac:dyDescent="0.25">
      <c r="A104" s="13"/>
      <c r="B104" s="307"/>
      <c r="C104" s="345" t="s">
        <v>31</v>
      </c>
      <c r="D104" s="345"/>
      <c r="E104" s="345"/>
      <c r="F104" s="345"/>
      <c r="G104" s="345"/>
      <c r="H104" s="345"/>
      <c r="I104" s="345"/>
      <c r="J104" s="345"/>
      <c r="K104" s="345"/>
      <c r="L104" s="345"/>
      <c r="M104" s="345"/>
      <c r="N104" s="345"/>
      <c r="O104" s="345"/>
      <c r="P104" s="345"/>
      <c r="Q104" s="345"/>
      <c r="R104" s="345"/>
      <c r="S104" s="345"/>
      <c r="T104" s="346"/>
      <c r="U104" s="13"/>
      <c r="V104" s="1"/>
    </row>
    <row r="105" spans="1:22" ht="18.75" customHeight="1" thickBot="1" x14ac:dyDescent="0.3">
      <c r="A105" s="13"/>
      <c r="B105" s="307"/>
      <c r="C105" s="345"/>
      <c r="D105" s="345"/>
      <c r="E105" s="345"/>
      <c r="F105" s="345"/>
      <c r="G105" s="345"/>
      <c r="H105" s="345"/>
      <c r="I105" s="345"/>
      <c r="J105" s="345"/>
      <c r="K105" s="345"/>
      <c r="L105" s="345"/>
      <c r="M105" s="345"/>
      <c r="N105" s="345"/>
      <c r="O105" s="345"/>
      <c r="P105" s="345"/>
      <c r="Q105" s="345"/>
      <c r="R105" s="345"/>
      <c r="S105" s="345"/>
      <c r="T105" s="346"/>
      <c r="U105" s="13"/>
      <c r="V105" s="1"/>
    </row>
    <row r="106" spans="1:22" ht="18.75" customHeight="1" x14ac:dyDescent="0.25">
      <c r="A106" s="13"/>
      <c r="B106" s="307"/>
      <c r="C106" s="347" t="s">
        <v>32</v>
      </c>
      <c r="D106" s="253" t="str">
        <f>D17</f>
        <v>Seated OHP</v>
      </c>
      <c r="E106" s="253">
        <f>$G$9</f>
        <v>4</v>
      </c>
      <c r="F106" s="253">
        <f>MROUND($C$7*$H$9,$C$9)</f>
        <v>60</v>
      </c>
      <c r="G106" s="253">
        <f>$I$9</f>
        <v>4</v>
      </c>
      <c r="H106" s="253">
        <f>MROUND($C$7*$J$9,$C$9)</f>
        <v>60</v>
      </c>
      <c r="I106" s="253">
        <f>$K$9</f>
        <v>4</v>
      </c>
      <c r="J106" s="253">
        <f>MROUND($C$7*$L$9,$C$9)</f>
        <v>60</v>
      </c>
      <c r="K106" s="253">
        <f>$M$9</f>
        <v>4</v>
      </c>
      <c r="L106" s="253">
        <f>MROUND($C$7*$N$9,$C$9)</f>
        <v>60</v>
      </c>
      <c r="M106" s="253">
        <f>$O$9</f>
        <v>4</v>
      </c>
      <c r="N106" s="253">
        <f>MROUND($C$7*$P$9,$C$9)</f>
        <v>60</v>
      </c>
      <c r="O106" s="48"/>
      <c r="P106" s="48"/>
      <c r="Q106" s="120"/>
      <c r="R106" s="121"/>
      <c r="S106" s="121"/>
      <c r="T106" s="122"/>
      <c r="U106" s="13"/>
      <c r="V106" s="1"/>
    </row>
    <row r="107" spans="1:22" ht="18.75" customHeight="1" x14ac:dyDescent="0.25">
      <c r="A107" s="13"/>
      <c r="B107" s="307"/>
      <c r="C107" s="363"/>
      <c r="D107" s="245" t="str">
        <f>START!$C$11</f>
        <v>Incline Bench Press</v>
      </c>
      <c r="E107" s="245">
        <f>$G$4</f>
        <v>10</v>
      </c>
      <c r="F107" s="245">
        <f>IF(D35="Bench Press",MROUND($C$4*$H$8,$C$9),MROUND($C$4*$H$8*85%,$C$9))</f>
        <v>55</v>
      </c>
      <c r="G107" s="245">
        <f>$I$4</f>
        <v>10</v>
      </c>
      <c r="H107" s="245">
        <f>IF(D35="Bench Press",MROUND($C$4*$J$8,$C$9),MROUND($C$4*$J$8*85%,$C$9))</f>
        <v>55</v>
      </c>
      <c r="I107" s="245">
        <f>$K$4</f>
        <v>10</v>
      </c>
      <c r="J107" s="245">
        <f>IF(D35="Bench Press",MROUND($C$4*$L$8,$C$9),MROUND($C$4*$L$8*85%,$C$9))</f>
        <v>55</v>
      </c>
      <c r="K107" s="43"/>
      <c r="L107" s="43"/>
      <c r="M107" s="43"/>
      <c r="N107" s="43"/>
      <c r="O107" s="43"/>
      <c r="P107" s="43"/>
      <c r="Q107" s="123"/>
      <c r="R107" s="124"/>
      <c r="S107" s="124"/>
      <c r="T107" s="125"/>
      <c r="U107" s="13"/>
      <c r="V107" s="1"/>
    </row>
    <row r="108" spans="1:22" ht="18.75" customHeight="1" x14ac:dyDescent="0.25">
      <c r="A108" s="13"/>
      <c r="B108" s="307"/>
      <c r="C108" s="363"/>
      <c r="D108" s="245" t="str">
        <f>START!$C$15</f>
        <v>Lateral Dumbbell Raise</v>
      </c>
      <c r="E108" s="245">
        <v>10</v>
      </c>
      <c r="F108" s="44"/>
      <c r="G108" s="245">
        <v>10</v>
      </c>
      <c r="H108" s="44"/>
      <c r="I108" s="245">
        <v>10</v>
      </c>
      <c r="J108" s="44"/>
      <c r="K108" s="148" t="s">
        <v>19</v>
      </c>
      <c r="L108" s="44"/>
      <c r="M108" s="43"/>
      <c r="N108" s="43"/>
      <c r="O108" s="43"/>
      <c r="P108" s="43"/>
      <c r="Q108" s="295" t="s">
        <v>18</v>
      </c>
      <c r="R108" s="296"/>
      <c r="S108" s="296"/>
      <c r="T108" s="256" t="str">
        <f>IFERROR(E107+G107+I107+E109+G109+I109+K109,"?")</f>
        <v>?</v>
      </c>
      <c r="U108" s="13"/>
      <c r="V108" s="1"/>
    </row>
    <row r="109" spans="1:22" ht="18.75" customHeight="1" x14ac:dyDescent="0.25">
      <c r="A109" s="13"/>
      <c r="B109" s="307"/>
      <c r="C109" s="363"/>
      <c r="D109" s="245" t="str">
        <f>START!$C$12</f>
        <v>Cable Crossovers</v>
      </c>
      <c r="E109" s="245">
        <v>12</v>
      </c>
      <c r="F109" s="44"/>
      <c r="G109" s="245">
        <v>12</v>
      </c>
      <c r="H109" s="44"/>
      <c r="I109" s="245">
        <v>12</v>
      </c>
      <c r="J109" s="44"/>
      <c r="K109" s="148" t="s">
        <v>21</v>
      </c>
      <c r="L109" s="44"/>
      <c r="M109" s="43"/>
      <c r="N109" s="43"/>
      <c r="O109" s="43"/>
      <c r="P109" s="43"/>
      <c r="Q109" s="295" t="s">
        <v>20</v>
      </c>
      <c r="R109" s="296"/>
      <c r="S109" s="296"/>
      <c r="T109" s="256" t="str">
        <f>IFERROR(E106+G106+I106+E108+G108+I108+K108,"?")</f>
        <v>?</v>
      </c>
      <c r="U109" s="13"/>
      <c r="V109" s="1"/>
    </row>
    <row r="110" spans="1:22" ht="18.75" customHeight="1" thickBot="1" x14ac:dyDescent="0.3">
      <c r="A110" s="13"/>
      <c r="B110" s="307"/>
      <c r="C110" s="364"/>
      <c r="D110" s="252" t="str">
        <f>START!$C$13</f>
        <v>Dips</v>
      </c>
      <c r="E110" s="252">
        <v>12</v>
      </c>
      <c r="F110" s="52"/>
      <c r="G110" s="252">
        <v>12</v>
      </c>
      <c r="H110" s="52"/>
      <c r="I110" s="252">
        <v>12</v>
      </c>
      <c r="J110" s="52"/>
      <c r="K110" s="149" t="s">
        <v>21</v>
      </c>
      <c r="L110" s="52"/>
      <c r="M110" s="53"/>
      <c r="N110" s="53"/>
      <c r="O110" s="53"/>
      <c r="P110" s="53"/>
      <c r="Q110" s="354" t="s">
        <v>22</v>
      </c>
      <c r="R110" s="355"/>
      <c r="S110" s="355"/>
      <c r="T110" s="115" t="str">
        <f>IFERROR(E110+G110+I110+K110,"?")</f>
        <v>?</v>
      </c>
      <c r="U110" s="13"/>
      <c r="V110" s="1"/>
    </row>
    <row r="111" spans="1:22" ht="18.75" customHeight="1" x14ac:dyDescent="0.25">
      <c r="A111" s="13"/>
      <c r="B111" s="307"/>
      <c r="C111" s="297" t="s">
        <v>191</v>
      </c>
      <c r="D111" s="137" t="str">
        <f>START!$F$11</f>
        <v>Deadlift</v>
      </c>
      <c r="E111" s="137">
        <f>$G$9</f>
        <v>4</v>
      </c>
      <c r="F111" s="137">
        <f>MROUND($C$6*$H$9,$C$9)</f>
        <v>125</v>
      </c>
      <c r="G111" s="137">
        <f>$I$9</f>
        <v>4</v>
      </c>
      <c r="H111" s="137">
        <f>MROUND($C$6*$J$9,$C$9)</f>
        <v>125</v>
      </c>
      <c r="I111" s="137">
        <f>$K$9</f>
        <v>4</v>
      </c>
      <c r="J111" s="137">
        <f>MROUND($C$6*$L$9,$C$9)</f>
        <v>125</v>
      </c>
      <c r="K111" s="137">
        <f>$M$9</f>
        <v>4</v>
      </c>
      <c r="L111" s="137">
        <f>MROUND($C$6*$N$9,$C$9)</f>
        <v>125</v>
      </c>
      <c r="M111" s="137">
        <f>$O$9</f>
        <v>4</v>
      </c>
      <c r="N111" s="137">
        <f>MROUND($C$6*$P$9,$C$9)</f>
        <v>125</v>
      </c>
      <c r="O111" s="48"/>
      <c r="P111" s="48"/>
      <c r="Q111" s="182"/>
      <c r="R111" s="183"/>
      <c r="S111" s="183"/>
      <c r="T111" s="184"/>
      <c r="U111" s="13"/>
      <c r="V111" s="1"/>
    </row>
    <row r="112" spans="1:22" ht="18.75" customHeight="1" x14ac:dyDescent="0.25">
      <c r="A112" s="13"/>
      <c r="B112" s="307"/>
      <c r="C112" s="298"/>
      <c r="D112" s="250" t="str">
        <f>START!$C$24</f>
        <v>Barbell Shrugs</v>
      </c>
      <c r="E112" s="250">
        <v>8</v>
      </c>
      <c r="F112" s="44"/>
      <c r="G112" s="250">
        <v>8</v>
      </c>
      <c r="H112" s="44"/>
      <c r="I112" s="250">
        <v>8</v>
      </c>
      <c r="J112" s="44"/>
      <c r="K112" s="43"/>
      <c r="L112" s="43"/>
      <c r="M112" s="43"/>
      <c r="N112" s="43"/>
      <c r="O112" s="43"/>
      <c r="P112" s="43"/>
      <c r="Q112" s="185"/>
      <c r="R112" s="186"/>
      <c r="S112" s="186"/>
      <c r="T112" s="187"/>
      <c r="U112" s="13"/>
      <c r="V112" s="1"/>
    </row>
    <row r="113" spans="1:22" ht="18.75" customHeight="1" x14ac:dyDescent="0.25">
      <c r="A113" s="13"/>
      <c r="B113" s="307"/>
      <c r="C113" s="298"/>
      <c r="D113" s="250" t="str">
        <f>START!$C$18</f>
        <v>Pull-Ups</v>
      </c>
      <c r="E113" s="250">
        <v>10</v>
      </c>
      <c r="F113" s="44"/>
      <c r="G113" s="148" t="s">
        <v>19</v>
      </c>
      <c r="H113" s="44"/>
      <c r="I113" s="43"/>
      <c r="J113" s="43"/>
      <c r="K113" s="43"/>
      <c r="L113" s="43"/>
      <c r="M113" s="43"/>
      <c r="N113" s="43"/>
      <c r="O113" s="43"/>
      <c r="P113" s="43"/>
      <c r="Q113" s="316" t="s">
        <v>24</v>
      </c>
      <c r="R113" s="315"/>
      <c r="S113" s="315"/>
      <c r="T113" s="51" t="str">
        <f>IFERROR(+G114+E114+E113+G113,"?")</f>
        <v>?</v>
      </c>
      <c r="U113" s="13"/>
      <c r="V113" s="1"/>
    </row>
    <row r="114" spans="1:22" ht="18.75" customHeight="1" x14ac:dyDescent="0.25">
      <c r="A114" s="13"/>
      <c r="B114" s="307"/>
      <c r="C114" s="298"/>
      <c r="D114" s="250" t="str">
        <f>START!$C$20</f>
        <v>T-Bar Rows</v>
      </c>
      <c r="E114" s="250">
        <v>10</v>
      </c>
      <c r="F114" s="44"/>
      <c r="G114" s="148" t="s">
        <v>19</v>
      </c>
      <c r="H114" s="44"/>
      <c r="I114" s="43"/>
      <c r="J114" s="43"/>
      <c r="K114" s="43"/>
      <c r="L114" s="43"/>
      <c r="M114" s="43"/>
      <c r="N114" s="43"/>
      <c r="O114" s="43"/>
      <c r="P114" s="43"/>
      <c r="Q114" s="314" t="s">
        <v>26</v>
      </c>
      <c r="R114" s="315"/>
      <c r="S114" s="315"/>
      <c r="T114" s="51">
        <f>IFERROR(E112+G112+I112,"?")</f>
        <v>24</v>
      </c>
      <c r="U114" s="13"/>
      <c r="V114" s="1"/>
    </row>
    <row r="115" spans="1:22" ht="18.75" customHeight="1" thickBot="1" x14ac:dyDescent="0.3">
      <c r="A115" s="13"/>
      <c r="B115" s="307"/>
      <c r="C115" s="299"/>
      <c r="D115" s="243" t="str">
        <f>START!$C$22</f>
        <v>Preacher Curls</v>
      </c>
      <c r="E115" s="243">
        <v>12</v>
      </c>
      <c r="F115" s="52"/>
      <c r="G115" s="243">
        <v>12</v>
      </c>
      <c r="H115" s="52"/>
      <c r="I115" s="243">
        <v>12</v>
      </c>
      <c r="J115" s="52"/>
      <c r="K115" s="149" t="s">
        <v>21</v>
      </c>
      <c r="L115" s="52"/>
      <c r="M115" s="53"/>
      <c r="N115" s="53"/>
      <c r="O115" s="53"/>
      <c r="P115" s="53"/>
      <c r="Q115" s="293" t="s">
        <v>27</v>
      </c>
      <c r="R115" s="294"/>
      <c r="S115" s="294"/>
      <c r="T115" s="54" t="str">
        <f>IFERROR(E115+G115+I115+K115,"?")</f>
        <v>?</v>
      </c>
      <c r="U115" s="13"/>
      <c r="V115" s="1"/>
    </row>
    <row r="116" spans="1:22" ht="18.75" customHeight="1" x14ac:dyDescent="0.25">
      <c r="A116" s="13"/>
      <c r="B116" s="307"/>
      <c r="C116" s="290" t="s">
        <v>94</v>
      </c>
      <c r="D116" s="251" t="str">
        <f>D27</f>
        <v>Squat</v>
      </c>
      <c r="E116" s="251">
        <f>$G$10</f>
        <v>10</v>
      </c>
      <c r="F116" s="251">
        <f>MROUND($C$5*$H$10,$C$9)</f>
        <v>85</v>
      </c>
      <c r="G116" s="251">
        <f>$I$10</f>
        <v>10</v>
      </c>
      <c r="H116" s="251">
        <f>MROUND($C$5*$J$10,$C$9)</f>
        <v>85</v>
      </c>
      <c r="I116" s="251">
        <f>$K$10</f>
        <v>10</v>
      </c>
      <c r="J116" s="251">
        <f>MROUND($C$5*$L$10,$C$9)</f>
        <v>85</v>
      </c>
      <c r="K116" s="48"/>
      <c r="L116" s="48"/>
      <c r="M116" s="48"/>
      <c r="N116" s="48"/>
      <c r="O116" s="48"/>
      <c r="P116" s="48"/>
      <c r="Q116" s="336"/>
      <c r="R116" s="337"/>
      <c r="S116" s="337"/>
      <c r="T116" s="129"/>
      <c r="U116" s="13"/>
      <c r="V116" s="1"/>
    </row>
    <row r="117" spans="1:22" ht="18.75" customHeight="1" x14ac:dyDescent="0.25">
      <c r="A117" s="13"/>
      <c r="B117" s="307"/>
      <c r="C117" s="291"/>
      <c r="D117" s="247" t="str">
        <f>START!$C$29</f>
        <v>Stiff-Leg Deadlifts</v>
      </c>
      <c r="E117" s="247">
        <v>10</v>
      </c>
      <c r="F117" s="44"/>
      <c r="G117" s="247">
        <v>10</v>
      </c>
      <c r="H117" s="44"/>
      <c r="I117" s="148" t="s">
        <v>19</v>
      </c>
      <c r="J117" s="44"/>
      <c r="K117" s="43"/>
      <c r="L117" s="43"/>
      <c r="M117" s="43"/>
      <c r="N117" s="43"/>
      <c r="O117" s="43"/>
      <c r="P117" s="43"/>
      <c r="Q117" s="310" t="s">
        <v>28</v>
      </c>
      <c r="R117" s="311"/>
      <c r="S117" s="311"/>
      <c r="T117" s="117" t="str">
        <f>IFERROR(G118+I118+K118+E116+G116+I116+E118,"?")</f>
        <v>?</v>
      </c>
      <c r="U117" s="13"/>
      <c r="V117" s="1"/>
    </row>
    <row r="118" spans="1:22" ht="18.75" customHeight="1" x14ac:dyDescent="0.25">
      <c r="A118" s="13"/>
      <c r="B118" s="307"/>
      <c r="C118" s="291"/>
      <c r="D118" s="247" t="str">
        <f>START!$C$27</f>
        <v>Leg Extensions</v>
      </c>
      <c r="E118" s="247">
        <v>12</v>
      </c>
      <c r="F118" s="44"/>
      <c r="G118" s="247">
        <v>12</v>
      </c>
      <c r="H118" s="44"/>
      <c r="I118" s="247">
        <v>12</v>
      </c>
      <c r="J118" s="44"/>
      <c r="K118" s="148" t="s">
        <v>21</v>
      </c>
      <c r="L118" s="44"/>
      <c r="M118" s="43"/>
      <c r="N118" s="43"/>
      <c r="O118" s="43"/>
      <c r="P118" s="43"/>
      <c r="Q118" s="310" t="s">
        <v>29</v>
      </c>
      <c r="R118" s="311"/>
      <c r="S118" s="311"/>
      <c r="T118" s="117" t="str">
        <f>IFERROR(E119+G119+I119+K119+E117+G117+I117+K117,"?")</f>
        <v>?</v>
      </c>
      <c r="U118" s="13"/>
      <c r="V118" s="1"/>
    </row>
    <row r="119" spans="1:22" ht="18.75" customHeight="1" x14ac:dyDescent="0.25">
      <c r="A119" s="13"/>
      <c r="B119" s="307"/>
      <c r="C119" s="291"/>
      <c r="D119" s="247" t="str">
        <f>START!$C$28</f>
        <v>Lying Leg Curls</v>
      </c>
      <c r="E119" s="247">
        <v>12</v>
      </c>
      <c r="F119" s="44"/>
      <c r="G119" s="247">
        <v>12</v>
      </c>
      <c r="H119" s="44"/>
      <c r="I119" s="247">
        <v>12</v>
      </c>
      <c r="J119" s="45"/>
      <c r="K119" s="148" t="s">
        <v>21</v>
      </c>
      <c r="L119" s="45"/>
      <c r="M119" s="43"/>
      <c r="N119" s="43"/>
      <c r="O119" s="43"/>
      <c r="P119" s="43"/>
      <c r="Q119" s="310" t="s">
        <v>30</v>
      </c>
      <c r="R119" s="311"/>
      <c r="S119" s="311"/>
      <c r="T119" s="117" t="str">
        <f>IFERROR(E120+G120+I120+K120,"?")</f>
        <v>?</v>
      </c>
      <c r="U119" s="13"/>
      <c r="V119" s="1"/>
    </row>
    <row r="120" spans="1:22" ht="18.75" customHeight="1" thickBot="1" x14ac:dyDescent="0.3">
      <c r="A120" s="13"/>
      <c r="B120" s="307"/>
      <c r="C120" s="292"/>
      <c r="D120" s="249" t="str">
        <f>START!$C$30</f>
        <v>Standing Calve Raises</v>
      </c>
      <c r="E120" s="249">
        <v>12</v>
      </c>
      <c r="F120" s="55"/>
      <c r="G120" s="249">
        <v>12</v>
      </c>
      <c r="H120" s="55"/>
      <c r="I120" s="249">
        <v>12</v>
      </c>
      <c r="J120" s="55"/>
      <c r="K120" s="149" t="s">
        <v>21</v>
      </c>
      <c r="L120" s="55"/>
      <c r="M120" s="53"/>
      <c r="N120" s="53"/>
      <c r="O120" s="53"/>
      <c r="P120" s="53"/>
      <c r="Q120" s="248"/>
      <c r="R120" s="249"/>
      <c r="S120" s="249"/>
      <c r="T120" s="118"/>
      <c r="U120" s="13"/>
      <c r="V120" s="1"/>
    </row>
    <row r="121" spans="1:22" ht="18.75" customHeight="1" x14ac:dyDescent="0.25">
      <c r="A121" s="13"/>
      <c r="B121" s="307"/>
      <c r="C121" s="344" t="s">
        <v>31</v>
      </c>
      <c r="D121" s="345"/>
      <c r="E121" s="345"/>
      <c r="F121" s="345"/>
      <c r="G121" s="345"/>
      <c r="H121" s="345"/>
      <c r="I121" s="345"/>
      <c r="J121" s="345"/>
      <c r="K121" s="345"/>
      <c r="L121" s="345"/>
      <c r="M121" s="345"/>
      <c r="N121" s="345"/>
      <c r="O121" s="345"/>
      <c r="P121" s="345"/>
      <c r="Q121" s="345"/>
      <c r="R121" s="345"/>
      <c r="S121" s="345"/>
      <c r="T121" s="346"/>
      <c r="U121" s="13"/>
      <c r="V121" s="1"/>
    </row>
    <row r="122" spans="1:22" ht="18.75" customHeight="1" thickBot="1" x14ac:dyDescent="0.3">
      <c r="A122" s="13"/>
      <c r="B122" s="308"/>
      <c r="C122" s="341"/>
      <c r="D122" s="342"/>
      <c r="E122" s="342"/>
      <c r="F122" s="342"/>
      <c r="G122" s="342"/>
      <c r="H122" s="342"/>
      <c r="I122" s="342"/>
      <c r="J122" s="342"/>
      <c r="K122" s="342"/>
      <c r="L122" s="342"/>
      <c r="M122" s="342"/>
      <c r="N122" s="342"/>
      <c r="O122" s="342"/>
      <c r="P122" s="342"/>
      <c r="Q122" s="342"/>
      <c r="R122" s="342"/>
      <c r="S122" s="342"/>
      <c r="T122" s="343"/>
      <c r="U122" s="13"/>
      <c r="V122" s="1"/>
    </row>
    <row r="123" spans="1:22" ht="18.75" customHeight="1" thickBot="1" x14ac:dyDescent="0.35">
      <c r="A123" s="13"/>
      <c r="B123" s="57" t="s">
        <v>114</v>
      </c>
      <c r="C123" s="246" t="s">
        <v>15</v>
      </c>
      <c r="D123" s="246" t="s">
        <v>16</v>
      </c>
      <c r="E123" s="309" t="s">
        <v>0</v>
      </c>
      <c r="F123" s="309"/>
      <c r="G123" s="309" t="s">
        <v>1</v>
      </c>
      <c r="H123" s="309"/>
      <c r="I123" s="309" t="s">
        <v>2</v>
      </c>
      <c r="J123" s="309"/>
      <c r="K123" s="309" t="s">
        <v>3</v>
      </c>
      <c r="L123" s="309"/>
      <c r="M123" s="309" t="s">
        <v>4</v>
      </c>
      <c r="N123" s="309"/>
      <c r="O123" s="309" t="s">
        <v>5</v>
      </c>
      <c r="P123" s="309"/>
      <c r="Q123" s="309"/>
      <c r="R123" s="309"/>
      <c r="S123" s="309"/>
      <c r="T123" s="335"/>
      <c r="U123" s="13"/>
      <c r="V123" s="1"/>
    </row>
    <row r="124" spans="1:22" ht="18.75" customHeight="1" x14ac:dyDescent="0.25">
      <c r="A124" s="13"/>
      <c r="B124" s="306" t="s">
        <v>118</v>
      </c>
      <c r="C124" s="347" t="s">
        <v>92</v>
      </c>
      <c r="D124" s="253" t="str">
        <f>D16</f>
        <v>Bench Press</v>
      </c>
      <c r="E124" s="151" t="str">
        <f>$G$11</f>
        <v>2+</v>
      </c>
      <c r="F124" s="253">
        <f>MROUND($C$4*$H$11,$C$9)</f>
        <v>100</v>
      </c>
      <c r="G124" s="253">
        <f>$I$11</f>
        <v>2</v>
      </c>
      <c r="H124" s="253">
        <f>MROUND($C$4*$J$11,$C$9)</f>
        <v>100</v>
      </c>
      <c r="I124" s="253">
        <f>$K$11</f>
        <v>2</v>
      </c>
      <c r="J124" s="253">
        <f>MROUND($C$4*$L$11,$C$9)</f>
        <v>95</v>
      </c>
      <c r="K124" s="253">
        <f>$M$11</f>
        <v>2</v>
      </c>
      <c r="L124" s="253">
        <f>MROUND($C$4*$N$11,$C$9)</f>
        <v>95</v>
      </c>
      <c r="M124" s="253">
        <f>$O$11</f>
        <v>2</v>
      </c>
      <c r="N124" s="253">
        <f>MROUND($C$4*$P$11,$C$9)</f>
        <v>95</v>
      </c>
      <c r="O124" s="253">
        <f>$Q$11</f>
        <v>2</v>
      </c>
      <c r="P124" s="253">
        <f>MROUND($C$4*$R$11,$C$9)</f>
        <v>95</v>
      </c>
      <c r="Q124" s="350" t="s">
        <v>11</v>
      </c>
      <c r="R124" s="351"/>
      <c r="S124" s="321" t="str">
        <f>IFERROR(F124/VLOOKUP(E124,Config!$C:$G,5,FALSE),"?")</f>
        <v>?</v>
      </c>
      <c r="T124" s="322"/>
      <c r="U124" s="13"/>
      <c r="V124" s="1"/>
    </row>
    <row r="125" spans="1:22" ht="18.75" customHeight="1" thickBot="1" x14ac:dyDescent="0.3">
      <c r="A125" s="13"/>
      <c r="B125" s="307"/>
      <c r="C125" s="348"/>
      <c r="D125" s="245" t="str">
        <f>D17</f>
        <v>Seated OHP</v>
      </c>
      <c r="E125" s="245">
        <f>$G$10</f>
        <v>10</v>
      </c>
      <c r="F125" s="245">
        <f>MROUND($C$7*$H$10,$C$9)</f>
        <v>45</v>
      </c>
      <c r="G125" s="245">
        <f>$I$10</f>
        <v>10</v>
      </c>
      <c r="H125" s="245">
        <f>MROUND($C$7*$J$10,$C$9)</f>
        <v>45</v>
      </c>
      <c r="I125" s="245">
        <f>$K$10</f>
        <v>10</v>
      </c>
      <c r="J125" s="245">
        <f>MROUND($C$7*$L$10,$C$9)</f>
        <v>45</v>
      </c>
      <c r="K125" s="43"/>
      <c r="L125" s="43"/>
      <c r="M125" s="43"/>
      <c r="N125" s="43"/>
      <c r="O125" s="43"/>
      <c r="P125" s="43"/>
      <c r="Q125" s="352"/>
      <c r="R125" s="353"/>
      <c r="S125" s="323"/>
      <c r="T125" s="324"/>
      <c r="U125" s="13"/>
      <c r="V125" s="1"/>
    </row>
    <row r="126" spans="1:22" ht="18.75" customHeight="1" x14ac:dyDescent="0.25">
      <c r="A126" s="13"/>
      <c r="B126" s="307"/>
      <c r="C126" s="348"/>
      <c r="D126" s="245" t="str">
        <f>D90</f>
        <v>Dumbbell Bench Press</v>
      </c>
      <c r="E126" s="245">
        <v>8</v>
      </c>
      <c r="F126" s="44"/>
      <c r="G126" s="245">
        <v>8</v>
      </c>
      <c r="H126" s="44"/>
      <c r="I126" s="245">
        <v>8</v>
      </c>
      <c r="J126" s="44"/>
      <c r="K126" s="245">
        <v>8</v>
      </c>
      <c r="L126" s="44"/>
      <c r="M126" s="43"/>
      <c r="N126" s="43"/>
      <c r="O126" s="43"/>
      <c r="P126" s="43"/>
      <c r="Q126" s="360"/>
      <c r="R126" s="361"/>
      <c r="S126" s="361"/>
      <c r="T126" s="362"/>
      <c r="U126" s="13"/>
      <c r="V126" s="1"/>
    </row>
    <row r="127" spans="1:22" ht="18.75" customHeight="1" x14ac:dyDescent="0.25">
      <c r="A127" s="13"/>
      <c r="B127" s="307"/>
      <c r="C127" s="348"/>
      <c r="D127" s="245" t="str">
        <f t="shared" ref="D127:D129" si="3">D91</f>
        <v>Lateral Cable Raise</v>
      </c>
      <c r="E127" s="245">
        <v>10</v>
      </c>
      <c r="F127" s="44"/>
      <c r="G127" s="245">
        <v>10</v>
      </c>
      <c r="H127" s="44"/>
      <c r="I127" s="148" t="s">
        <v>19</v>
      </c>
      <c r="J127" s="44"/>
      <c r="K127" s="43"/>
      <c r="L127" s="43"/>
      <c r="M127" s="43"/>
      <c r="N127" s="43"/>
      <c r="O127" s="43"/>
      <c r="P127" s="43"/>
      <c r="Q127" s="295" t="s">
        <v>18</v>
      </c>
      <c r="R127" s="296"/>
      <c r="S127" s="296"/>
      <c r="T127" s="256" t="str">
        <f>IFERROR(E124+G124+I124+E126+G126+I126+K126,"?")</f>
        <v>?</v>
      </c>
      <c r="U127" s="13"/>
      <c r="V127" s="1"/>
    </row>
    <row r="128" spans="1:22" ht="18.75" customHeight="1" x14ac:dyDescent="0.25">
      <c r="A128" s="13"/>
      <c r="B128" s="307"/>
      <c r="C128" s="348"/>
      <c r="D128" s="245" t="str">
        <f t="shared" si="3"/>
        <v>Cable Rear Lateral Raise</v>
      </c>
      <c r="E128" s="245">
        <v>12</v>
      </c>
      <c r="F128" s="45"/>
      <c r="G128" s="245">
        <v>12</v>
      </c>
      <c r="H128" s="45"/>
      <c r="I128" s="148" t="s">
        <v>21</v>
      </c>
      <c r="J128" s="45"/>
      <c r="K128" s="43"/>
      <c r="L128" s="43"/>
      <c r="M128" s="43"/>
      <c r="N128" s="43"/>
      <c r="O128" s="43"/>
      <c r="P128" s="43"/>
      <c r="Q128" s="295" t="s">
        <v>20</v>
      </c>
      <c r="R128" s="296"/>
      <c r="S128" s="296"/>
      <c r="T128" s="256" t="str">
        <f>IFERROR(E125+G125+I125+E127+G127+I127+E128+G128+I128,"?")</f>
        <v>?</v>
      </c>
      <c r="U128" s="13"/>
      <c r="V128" s="1"/>
    </row>
    <row r="129" spans="1:22" ht="18.75" customHeight="1" thickBot="1" x14ac:dyDescent="0.3">
      <c r="A129" s="13"/>
      <c r="B129" s="307"/>
      <c r="C129" s="349"/>
      <c r="D129" s="252" t="str">
        <f t="shared" si="3"/>
        <v>Cable Tricep Extensions</v>
      </c>
      <c r="E129" s="252">
        <v>12</v>
      </c>
      <c r="F129" s="55"/>
      <c r="G129" s="252">
        <v>12</v>
      </c>
      <c r="H129" s="55"/>
      <c r="I129" s="252">
        <v>12</v>
      </c>
      <c r="J129" s="55"/>
      <c r="K129" s="149" t="s">
        <v>21</v>
      </c>
      <c r="L129" s="55"/>
      <c r="M129" s="53"/>
      <c r="N129" s="53"/>
      <c r="O129" s="53"/>
      <c r="P129" s="53"/>
      <c r="Q129" s="354" t="s">
        <v>22</v>
      </c>
      <c r="R129" s="355"/>
      <c r="S129" s="355"/>
      <c r="T129" s="115" t="str">
        <f>IFERROR(E129+G129+I129+K129,"?")</f>
        <v>?</v>
      </c>
      <c r="U129" s="13"/>
      <c r="V129" s="1"/>
    </row>
    <row r="130" spans="1:22" ht="18.75" customHeight="1" x14ac:dyDescent="0.25">
      <c r="A130" s="13"/>
      <c r="B130" s="307"/>
      <c r="C130" s="297" t="s">
        <v>190</v>
      </c>
      <c r="D130" s="98" t="s">
        <v>23</v>
      </c>
      <c r="E130" s="137">
        <v>10</v>
      </c>
      <c r="F130" s="47"/>
      <c r="G130" s="137">
        <v>10</v>
      </c>
      <c r="H130" s="47"/>
      <c r="I130" s="137">
        <v>10</v>
      </c>
      <c r="J130" s="47"/>
      <c r="K130" s="48"/>
      <c r="L130" s="48"/>
      <c r="M130" s="48"/>
      <c r="N130" s="48"/>
      <c r="O130" s="48"/>
      <c r="P130" s="48"/>
      <c r="Q130" s="136"/>
      <c r="R130" s="137"/>
      <c r="S130" s="137"/>
      <c r="T130" s="49"/>
      <c r="U130" s="13"/>
      <c r="V130" s="1"/>
    </row>
    <row r="131" spans="1:22" ht="18.75" customHeight="1" x14ac:dyDescent="0.25">
      <c r="A131" s="13"/>
      <c r="B131" s="307"/>
      <c r="C131" s="298"/>
      <c r="D131" s="250" t="str">
        <f>START!$C$19</f>
        <v>Lat Pulldowns</v>
      </c>
      <c r="E131" s="250">
        <v>12</v>
      </c>
      <c r="F131" s="50"/>
      <c r="G131" s="250">
        <v>12</v>
      </c>
      <c r="H131" s="50"/>
      <c r="I131" s="250">
        <v>12</v>
      </c>
      <c r="J131" s="50"/>
      <c r="K131" s="148" t="s">
        <v>21</v>
      </c>
      <c r="L131" s="50"/>
      <c r="M131" s="43"/>
      <c r="N131" s="43"/>
      <c r="O131" s="43"/>
      <c r="P131" s="43"/>
      <c r="Q131" s="314" t="s">
        <v>24</v>
      </c>
      <c r="R131" s="315"/>
      <c r="S131" s="315"/>
      <c r="T131" s="51" t="str">
        <f>IFERROR(G131+I131+K131+E131+E132+G132+I132+K132,"?")</f>
        <v>?</v>
      </c>
      <c r="U131" s="13"/>
      <c r="V131" s="1"/>
    </row>
    <row r="132" spans="1:22" ht="18.75" customHeight="1" x14ac:dyDescent="0.25">
      <c r="A132" s="13"/>
      <c r="B132" s="307"/>
      <c r="C132" s="298"/>
      <c r="D132" s="250" t="str">
        <f>START!$C$21</f>
        <v>Machine Rows</v>
      </c>
      <c r="E132" s="250">
        <v>12</v>
      </c>
      <c r="F132" s="50"/>
      <c r="G132" s="250">
        <v>12</v>
      </c>
      <c r="H132" s="50"/>
      <c r="I132" s="250">
        <v>12</v>
      </c>
      <c r="J132" s="50"/>
      <c r="K132" s="148" t="s">
        <v>21</v>
      </c>
      <c r="L132" s="50"/>
      <c r="M132" s="43"/>
      <c r="N132" s="43"/>
      <c r="O132" s="43"/>
      <c r="P132" s="43"/>
      <c r="Q132" s="314" t="s">
        <v>25</v>
      </c>
      <c r="R132" s="315"/>
      <c r="S132" s="315"/>
      <c r="T132" s="51">
        <f>IFERROR(G130+I130+K130+E130,"?")</f>
        <v>30</v>
      </c>
      <c r="U132" s="13"/>
      <c r="V132" s="1"/>
    </row>
    <row r="133" spans="1:22" ht="18.75" customHeight="1" x14ac:dyDescent="0.25">
      <c r="A133" s="13"/>
      <c r="B133" s="307"/>
      <c r="C133" s="298"/>
      <c r="D133" s="250" t="str">
        <f>START!$C$25</f>
        <v>Dumbbell Shrugs</v>
      </c>
      <c r="E133" s="250">
        <v>12</v>
      </c>
      <c r="F133" s="50"/>
      <c r="G133" s="250">
        <v>12</v>
      </c>
      <c r="H133" s="50"/>
      <c r="I133" s="250">
        <v>12</v>
      </c>
      <c r="J133" s="50"/>
      <c r="K133" s="148" t="s">
        <v>21</v>
      </c>
      <c r="L133" s="50"/>
      <c r="M133" s="43"/>
      <c r="N133" s="43"/>
      <c r="O133" s="43"/>
      <c r="P133" s="43"/>
      <c r="Q133" s="314" t="s">
        <v>26</v>
      </c>
      <c r="R133" s="315"/>
      <c r="S133" s="315"/>
      <c r="T133" s="51" t="str">
        <f>IFERROR(E133+G133+I133+K133,"?")</f>
        <v>?</v>
      </c>
      <c r="U133" s="13"/>
      <c r="V133" s="1"/>
    </row>
    <row r="134" spans="1:22" ht="18.75" customHeight="1" thickBot="1" x14ac:dyDescent="0.3">
      <c r="A134" s="13"/>
      <c r="B134" s="307"/>
      <c r="C134" s="299"/>
      <c r="D134" s="243" t="str">
        <f>START!$C$23</f>
        <v>Dumbbell Curls</v>
      </c>
      <c r="E134" s="243">
        <v>12</v>
      </c>
      <c r="F134" s="52"/>
      <c r="G134" s="243">
        <v>12</v>
      </c>
      <c r="H134" s="52"/>
      <c r="I134" s="243">
        <v>12</v>
      </c>
      <c r="J134" s="52"/>
      <c r="K134" s="149" t="s">
        <v>21</v>
      </c>
      <c r="L134" s="52"/>
      <c r="M134" s="53"/>
      <c r="N134" s="53"/>
      <c r="O134" s="53"/>
      <c r="P134" s="53"/>
      <c r="Q134" s="293" t="s">
        <v>27</v>
      </c>
      <c r="R134" s="294"/>
      <c r="S134" s="294"/>
      <c r="T134" s="54" t="str">
        <f>IFERROR(E134+G134+I134+K134,"?")</f>
        <v>?</v>
      </c>
      <c r="U134" s="13"/>
      <c r="V134" s="1"/>
    </row>
    <row r="135" spans="1:22" ht="18.75" customHeight="1" x14ac:dyDescent="0.25">
      <c r="A135" s="13"/>
      <c r="B135" s="307"/>
      <c r="C135" s="290" t="s">
        <v>93</v>
      </c>
      <c r="D135" s="251" t="str">
        <f>D27</f>
        <v>Squat</v>
      </c>
      <c r="E135" s="151" t="str">
        <f>$G$11</f>
        <v>2+</v>
      </c>
      <c r="F135" s="251">
        <f>MROUND($C$5*$H$11,$C$9)</f>
        <v>125</v>
      </c>
      <c r="G135" s="251">
        <f>$I$11</f>
        <v>2</v>
      </c>
      <c r="H135" s="251">
        <f>MROUND($C$5*$J$11,$C$9)</f>
        <v>125</v>
      </c>
      <c r="I135" s="251">
        <f>$K$11</f>
        <v>2</v>
      </c>
      <c r="J135" s="251">
        <f>MROUND($C$5*$L$11,$C$9)</f>
        <v>120</v>
      </c>
      <c r="K135" s="251">
        <f>$M$11</f>
        <v>2</v>
      </c>
      <c r="L135" s="251">
        <f>MROUND($C$5*$N$11,$C$9)</f>
        <v>120</v>
      </c>
      <c r="M135" s="251">
        <f>$O$11</f>
        <v>2</v>
      </c>
      <c r="N135" s="251">
        <f>MROUND($C$5*$P$11,$C$9)</f>
        <v>120</v>
      </c>
      <c r="O135" s="251">
        <f>$Q$11</f>
        <v>2</v>
      </c>
      <c r="P135" s="251">
        <f>MROUND($C$5*$R$11,$C$9)</f>
        <v>120</v>
      </c>
      <c r="Q135" s="356" t="s">
        <v>11</v>
      </c>
      <c r="R135" s="357"/>
      <c r="S135" s="321" t="str">
        <f>IFERROR(F135/VLOOKUP(E135,Config!$C:$G,5,FALSE),"?")</f>
        <v>?</v>
      </c>
      <c r="T135" s="322"/>
      <c r="U135" s="13"/>
      <c r="V135" s="1"/>
    </row>
    <row r="136" spans="1:22" ht="18.75" customHeight="1" thickBot="1" x14ac:dyDescent="0.3">
      <c r="A136" s="13"/>
      <c r="B136" s="307"/>
      <c r="C136" s="291"/>
      <c r="D136" s="247" t="str">
        <f>START!$C$26</f>
        <v>Leg Press</v>
      </c>
      <c r="E136" s="247">
        <v>10</v>
      </c>
      <c r="F136" s="44"/>
      <c r="G136" s="247">
        <v>10</v>
      </c>
      <c r="H136" s="44"/>
      <c r="I136" s="148" t="s">
        <v>19</v>
      </c>
      <c r="J136" s="44"/>
      <c r="K136" s="43"/>
      <c r="L136" s="43"/>
      <c r="M136" s="43"/>
      <c r="N136" s="43"/>
      <c r="O136" s="43"/>
      <c r="P136" s="43"/>
      <c r="Q136" s="358"/>
      <c r="R136" s="359"/>
      <c r="S136" s="323"/>
      <c r="T136" s="324"/>
      <c r="U136" s="13"/>
      <c r="V136" s="1"/>
    </row>
    <row r="137" spans="1:22" ht="18.75" customHeight="1" x14ac:dyDescent="0.25">
      <c r="A137" s="13"/>
      <c r="B137" s="307"/>
      <c r="C137" s="291"/>
      <c r="D137" s="247" t="str">
        <f>START!$C$28</f>
        <v>Lying Leg Curls</v>
      </c>
      <c r="E137" s="247">
        <v>12</v>
      </c>
      <c r="F137" s="44"/>
      <c r="G137" s="247">
        <v>12</v>
      </c>
      <c r="H137" s="44"/>
      <c r="I137" s="247">
        <v>12</v>
      </c>
      <c r="J137" s="44"/>
      <c r="K137" s="148" t="s">
        <v>21</v>
      </c>
      <c r="L137" s="44"/>
      <c r="M137" s="43"/>
      <c r="N137" s="43"/>
      <c r="O137" s="43"/>
      <c r="P137" s="43"/>
      <c r="Q137" s="336" t="s">
        <v>28</v>
      </c>
      <c r="R137" s="337"/>
      <c r="S137" s="337"/>
      <c r="T137" s="129" t="str">
        <f>IFERROR(E135+G135+I135+E136+G136+I136,"?")</f>
        <v>?</v>
      </c>
      <c r="U137" s="13"/>
      <c r="V137" s="1"/>
    </row>
    <row r="138" spans="1:22" ht="18.75" customHeight="1" x14ac:dyDescent="0.25">
      <c r="A138" s="13"/>
      <c r="B138" s="307"/>
      <c r="C138" s="291"/>
      <c r="D138" s="247" t="str">
        <f>START!$C$30</f>
        <v>Standing Calve Raises</v>
      </c>
      <c r="E138" s="247">
        <v>12</v>
      </c>
      <c r="F138" s="44"/>
      <c r="G138" s="247">
        <v>12</v>
      </c>
      <c r="H138" s="44"/>
      <c r="I138" s="247">
        <v>12</v>
      </c>
      <c r="J138" s="44"/>
      <c r="K138" s="148" t="s">
        <v>21</v>
      </c>
      <c r="L138" s="44"/>
      <c r="M138" s="43"/>
      <c r="N138" s="43"/>
      <c r="O138" s="43"/>
      <c r="P138" s="43"/>
      <c r="Q138" s="310" t="s">
        <v>29</v>
      </c>
      <c r="R138" s="311"/>
      <c r="S138" s="311"/>
      <c r="T138" s="117" t="str">
        <f>IFERROR(E137+G137+I137+K137,"?")</f>
        <v>?</v>
      </c>
      <c r="U138" s="13"/>
      <c r="V138" s="1"/>
    </row>
    <row r="139" spans="1:22" ht="18.75" customHeight="1" thickBot="1" x14ac:dyDescent="0.3">
      <c r="A139" s="13"/>
      <c r="B139" s="307"/>
      <c r="C139" s="292"/>
      <c r="D139" s="249"/>
      <c r="E139" s="249"/>
      <c r="F139" s="249"/>
      <c r="G139" s="249"/>
      <c r="H139" s="249"/>
      <c r="I139" s="249"/>
      <c r="J139" s="249"/>
      <c r="K139" s="249"/>
      <c r="L139" s="249"/>
      <c r="M139" s="53"/>
      <c r="N139" s="53"/>
      <c r="O139" s="53"/>
      <c r="P139" s="53"/>
      <c r="Q139" s="312" t="s">
        <v>30</v>
      </c>
      <c r="R139" s="313"/>
      <c r="S139" s="313"/>
      <c r="T139" s="118" t="str">
        <f>IFERROR(E138+G138+I138+K138,"?")</f>
        <v>?</v>
      </c>
      <c r="U139" s="13"/>
      <c r="V139" s="1"/>
    </row>
    <row r="140" spans="1:22" ht="18.75" customHeight="1" x14ac:dyDescent="0.25">
      <c r="A140" s="13"/>
      <c r="B140" s="307"/>
      <c r="C140" s="344" t="s">
        <v>31</v>
      </c>
      <c r="D140" s="345"/>
      <c r="E140" s="345"/>
      <c r="F140" s="345"/>
      <c r="G140" s="345"/>
      <c r="H140" s="345"/>
      <c r="I140" s="345"/>
      <c r="J140" s="345"/>
      <c r="K140" s="345"/>
      <c r="L140" s="345"/>
      <c r="M140" s="345"/>
      <c r="N140" s="345"/>
      <c r="O140" s="345"/>
      <c r="P140" s="345"/>
      <c r="Q140" s="345"/>
      <c r="R140" s="345"/>
      <c r="S140" s="345"/>
      <c r="T140" s="346"/>
      <c r="U140" s="13"/>
      <c r="V140" s="1"/>
    </row>
    <row r="141" spans="1:22" ht="18.75" customHeight="1" thickBot="1" x14ac:dyDescent="0.3">
      <c r="A141" s="13"/>
      <c r="B141" s="307"/>
      <c r="C141" s="341"/>
      <c r="D141" s="342"/>
      <c r="E141" s="342"/>
      <c r="F141" s="342"/>
      <c r="G141" s="342"/>
      <c r="H141" s="342"/>
      <c r="I141" s="342"/>
      <c r="J141" s="342"/>
      <c r="K141" s="342"/>
      <c r="L141" s="342"/>
      <c r="M141" s="342"/>
      <c r="N141" s="342"/>
      <c r="O141" s="342"/>
      <c r="P141" s="342"/>
      <c r="Q141" s="342"/>
      <c r="R141" s="342"/>
      <c r="S141" s="342"/>
      <c r="T141" s="343"/>
      <c r="U141" s="13"/>
      <c r="V141" s="1"/>
    </row>
    <row r="142" spans="1:22" ht="18.75" customHeight="1" x14ac:dyDescent="0.25">
      <c r="A142" s="13"/>
      <c r="B142" s="307"/>
      <c r="C142" s="347" t="s">
        <v>32</v>
      </c>
      <c r="D142" s="253" t="str">
        <f>D17</f>
        <v>Seated OHP</v>
      </c>
      <c r="E142" s="151" t="str">
        <f>$G$11</f>
        <v>2+</v>
      </c>
      <c r="F142" s="253">
        <f>MROUND($C$7*$H$11,$C$9)</f>
        <v>65</v>
      </c>
      <c r="G142" s="253">
        <f>$I$11</f>
        <v>2</v>
      </c>
      <c r="H142" s="253">
        <f>MROUND($C$7*$J$11,$C$9)</f>
        <v>65</v>
      </c>
      <c r="I142" s="253">
        <f>$K$11</f>
        <v>2</v>
      </c>
      <c r="J142" s="253">
        <f>MROUND($C$7*$L$11,$C$9)</f>
        <v>60</v>
      </c>
      <c r="K142" s="253">
        <f>$M$11</f>
        <v>2</v>
      </c>
      <c r="L142" s="253">
        <f>MROUND($C$7*$N$11,$C$9)</f>
        <v>60</v>
      </c>
      <c r="M142" s="253">
        <f>$O$11</f>
        <v>2</v>
      </c>
      <c r="N142" s="253">
        <f>MROUND($C$7*$P$11,$C$9)</f>
        <v>60</v>
      </c>
      <c r="O142" s="253">
        <f>$Q$11</f>
        <v>2</v>
      </c>
      <c r="P142" s="253">
        <f>MROUND($C$7*$R$11,$C$9)</f>
        <v>60</v>
      </c>
      <c r="Q142" s="350" t="s">
        <v>11</v>
      </c>
      <c r="R142" s="351"/>
      <c r="S142" s="321" t="str">
        <f>IFERROR(F142/VLOOKUP(E142,Config!$C:$G,5,FALSE),"?")</f>
        <v>?</v>
      </c>
      <c r="T142" s="322"/>
      <c r="U142" s="13"/>
      <c r="V142" s="1"/>
    </row>
    <row r="143" spans="1:22" ht="18.75" customHeight="1" thickBot="1" x14ac:dyDescent="0.3">
      <c r="A143" s="13"/>
      <c r="B143" s="307"/>
      <c r="C143" s="363"/>
      <c r="D143" s="245" t="str">
        <f>START!$C$11</f>
        <v>Incline Bench Press</v>
      </c>
      <c r="E143" s="245">
        <f>$G$4</f>
        <v>10</v>
      </c>
      <c r="F143" s="245">
        <f>IF(D35="Bench Press",MROUND($C$4*$H$10,$C$9),MROUND($C$4*$H$10*85%,$C$9))</f>
        <v>55</v>
      </c>
      <c r="G143" s="245">
        <f>$I$4</f>
        <v>10</v>
      </c>
      <c r="H143" s="245">
        <f>IF(D35="Bench Press",MROUND($C$4*$J$8,$C$9),MROUND($C$4*$J$8*85%,$C$9))</f>
        <v>55</v>
      </c>
      <c r="I143" s="245">
        <f>$K$4</f>
        <v>10</v>
      </c>
      <c r="J143" s="245">
        <f>IF(D35="Bench Press",MROUND($C$4*$L$10,$C$9),MROUND($C$4*$L$10*85%,$C$9))</f>
        <v>55</v>
      </c>
      <c r="K143" s="43"/>
      <c r="L143" s="43"/>
      <c r="M143" s="43"/>
      <c r="N143" s="43"/>
      <c r="O143" s="43"/>
      <c r="P143" s="43"/>
      <c r="Q143" s="352"/>
      <c r="R143" s="353"/>
      <c r="S143" s="323"/>
      <c r="T143" s="324"/>
      <c r="U143" s="13"/>
      <c r="V143" s="1"/>
    </row>
    <row r="144" spans="1:22" ht="18.75" customHeight="1" x14ac:dyDescent="0.25">
      <c r="A144" s="13"/>
      <c r="B144" s="307"/>
      <c r="C144" s="363"/>
      <c r="D144" s="245" t="str">
        <f>START!$C$15</f>
        <v>Lateral Dumbbell Raise</v>
      </c>
      <c r="E144" s="245">
        <v>10</v>
      </c>
      <c r="F144" s="44"/>
      <c r="G144" s="245">
        <v>10</v>
      </c>
      <c r="H144" s="44"/>
      <c r="I144" s="245">
        <v>10</v>
      </c>
      <c r="J144" s="44"/>
      <c r="K144" s="148" t="s">
        <v>19</v>
      </c>
      <c r="L144" s="44"/>
      <c r="M144" s="43"/>
      <c r="N144" s="43"/>
      <c r="O144" s="43"/>
      <c r="P144" s="43"/>
      <c r="Q144" s="360" t="s">
        <v>18</v>
      </c>
      <c r="R144" s="361"/>
      <c r="S144" s="361"/>
      <c r="T144" s="254" t="str">
        <f>IFERROR(E143+G143+I143+E145+G145+I145+K145,"?")</f>
        <v>?</v>
      </c>
      <c r="U144" s="13"/>
      <c r="V144" s="1"/>
    </row>
    <row r="145" spans="1:22" ht="18.75" customHeight="1" x14ac:dyDescent="0.25">
      <c r="A145" s="13"/>
      <c r="B145" s="307"/>
      <c r="C145" s="363"/>
      <c r="D145" s="245" t="str">
        <f>START!$C$12</f>
        <v>Cable Crossovers</v>
      </c>
      <c r="E145" s="245">
        <v>12</v>
      </c>
      <c r="F145" s="44"/>
      <c r="G145" s="245">
        <v>12</v>
      </c>
      <c r="H145" s="44"/>
      <c r="I145" s="245">
        <v>12</v>
      </c>
      <c r="J145" s="44"/>
      <c r="K145" s="148" t="s">
        <v>21</v>
      </c>
      <c r="L145" s="44"/>
      <c r="M145" s="43"/>
      <c r="N145" s="43"/>
      <c r="O145" s="43"/>
      <c r="P145" s="43"/>
      <c r="Q145" s="295" t="s">
        <v>20</v>
      </c>
      <c r="R145" s="296"/>
      <c r="S145" s="296"/>
      <c r="T145" s="256" t="str">
        <f>IFERROR(E142+G142+I142+E144+G144+I144+K144,"?")</f>
        <v>?</v>
      </c>
      <c r="U145" s="13"/>
      <c r="V145" s="1"/>
    </row>
    <row r="146" spans="1:22" ht="18.75" customHeight="1" thickBot="1" x14ac:dyDescent="0.3">
      <c r="A146" s="13"/>
      <c r="B146" s="307"/>
      <c r="C146" s="364"/>
      <c r="D146" s="252" t="str">
        <f>START!$C$13</f>
        <v>Dips</v>
      </c>
      <c r="E146" s="252">
        <v>12</v>
      </c>
      <c r="F146" s="52"/>
      <c r="G146" s="252">
        <v>12</v>
      </c>
      <c r="H146" s="52"/>
      <c r="I146" s="252">
        <v>12</v>
      </c>
      <c r="J146" s="52"/>
      <c r="K146" s="149" t="s">
        <v>21</v>
      </c>
      <c r="L146" s="52"/>
      <c r="M146" s="53"/>
      <c r="N146" s="53"/>
      <c r="O146" s="53"/>
      <c r="P146" s="53"/>
      <c r="Q146" s="354" t="s">
        <v>22</v>
      </c>
      <c r="R146" s="355"/>
      <c r="S146" s="355"/>
      <c r="T146" s="115" t="str">
        <f>IFERROR(E146+G146+I146+K146,"?")</f>
        <v>?</v>
      </c>
      <c r="U146" s="13"/>
      <c r="V146" s="1"/>
    </row>
    <row r="147" spans="1:22" ht="18.75" customHeight="1" x14ac:dyDescent="0.25">
      <c r="A147" s="13"/>
      <c r="B147" s="307"/>
      <c r="C147" s="297" t="s">
        <v>191</v>
      </c>
      <c r="D147" s="137" t="str">
        <f>START!$F$11</f>
        <v>Deadlift</v>
      </c>
      <c r="E147" s="151" t="str">
        <f>$G$11</f>
        <v>2+</v>
      </c>
      <c r="F147" s="137">
        <f>MROUND($C$6*$H$11,$C$9)</f>
        <v>135</v>
      </c>
      <c r="G147" s="137">
        <f>$I$11</f>
        <v>2</v>
      </c>
      <c r="H147" s="137">
        <f>MROUND($C$6*$J$11,$C$9)</f>
        <v>135</v>
      </c>
      <c r="I147" s="137">
        <f>$K$11</f>
        <v>2</v>
      </c>
      <c r="J147" s="137">
        <f>MROUND($C$6*$L$11,$C$9)</f>
        <v>125</v>
      </c>
      <c r="K147" s="137">
        <f>$M$11</f>
        <v>2</v>
      </c>
      <c r="L147" s="137">
        <f>MROUND($C$6*$N$11,$C$9)</f>
        <v>125</v>
      </c>
      <c r="M147" s="137">
        <f>$O$11</f>
        <v>2</v>
      </c>
      <c r="N147" s="137">
        <f>MROUND($C$6*$P$11,$C$9)</f>
        <v>125</v>
      </c>
      <c r="O147" s="137">
        <f>$Q$11</f>
        <v>2</v>
      </c>
      <c r="P147" s="137">
        <f>MROUND($C$6*$R$11,$C$9)</f>
        <v>125</v>
      </c>
      <c r="Q147" s="300" t="s">
        <v>11</v>
      </c>
      <c r="R147" s="302"/>
      <c r="S147" s="321" t="str">
        <f>IFERROR(F147/VLOOKUP(E147,Config!$C:$G,5,FALSE),"?")</f>
        <v>?</v>
      </c>
      <c r="T147" s="322"/>
      <c r="U147" s="13"/>
      <c r="V147" s="1"/>
    </row>
    <row r="148" spans="1:22" ht="18.75" customHeight="1" thickBot="1" x14ac:dyDescent="0.3">
      <c r="A148" s="13"/>
      <c r="B148" s="307"/>
      <c r="C148" s="298"/>
      <c r="D148" s="250" t="str">
        <f>START!$C$24</f>
        <v>Barbell Shrugs</v>
      </c>
      <c r="E148" s="250">
        <v>8</v>
      </c>
      <c r="F148" s="44"/>
      <c r="G148" s="250">
        <v>8</v>
      </c>
      <c r="H148" s="44"/>
      <c r="I148" s="250">
        <v>8</v>
      </c>
      <c r="J148" s="44"/>
      <c r="K148" s="43"/>
      <c r="L148" s="43"/>
      <c r="M148" s="43"/>
      <c r="N148" s="43"/>
      <c r="O148" s="43"/>
      <c r="P148" s="43"/>
      <c r="Q148" s="365"/>
      <c r="R148" s="366"/>
      <c r="S148" s="323"/>
      <c r="T148" s="324"/>
      <c r="U148" s="13"/>
      <c r="V148" s="1"/>
    </row>
    <row r="149" spans="1:22" ht="18.75" customHeight="1" x14ac:dyDescent="0.25">
      <c r="A149" s="13"/>
      <c r="B149" s="307"/>
      <c r="C149" s="298"/>
      <c r="D149" s="250" t="str">
        <f>START!$C$18</f>
        <v>Pull-Ups</v>
      </c>
      <c r="E149" s="250">
        <v>10</v>
      </c>
      <c r="F149" s="44"/>
      <c r="G149" s="148" t="s">
        <v>19</v>
      </c>
      <c r="H149" s="44"/>
      <c r="I149" s="43"/>
      <c r="J149" s="43"/>
      <c r="K149" s="43"/>
      <c r="L149" s="43"/>
      <c r="M149" s="43"/>
      <c r="N149" s="43"/>
      <c r="O149" s="43"/>
      <c r="P149" s="43"/>
      <c r="Q149" s="316" t="s">
        <v>24</v>
      </c>
      <c r="R149" s="315"/>
      <c r="S149" s="315"/>
      <c r="T149" s="51" t="str">
        <f>IFERROR(+G150+E150+E149+G149,"?")</f>
        <v>?</v>
      </c>
      <c r="U149" s="13"/>
      <c r="V149" s="1"/>
    </row>
    <row r="150" spans="1:22" ht="18.75" customHeight="1" x14ac:dyDescent="0.25">
      <c r="A150" s="13"/>
      <c r="B150" s="307"/>
      <c r="C150" s="298"/>
      <c r="D150" s="250" t="str">
        <f>START!$C$20</f>
        <v>T-Bar Rows</v>
      </c>
      <c r="E150" s="250">
        <v>10</v>
      </c>
      <c r="F150" s="44"/>
      <c r="G150" s="148" t="s">
        <v>19</v>
      </c>
      <c r="H150" s="44"/>
      <c r="I150" s="43"/>
      <c r="J150" s="43"/>
      <c r="K150" s="43"/>
      <c r="L150" s="43"/>
      <c r="M150" s="43"/>
      <c r="N150" s="43"/>
      <c r="O150" s="43"/>
      <c r="P150" s="43"/>
      <c r="Q150" s="314" t="s">
        <v>26</v>
      </c>
      <c r="R150" s="315"/>
      <c r="S150" s="315"/>
      <c r="T150" s="51">
        <f>IFERROR(E148+G148+I148,"?")</f>
        <v>24</v>
      </c>
      <c r="U150" s="13"/>
      <c r="V150" s="1"/>
    </row>
    <row r="151" spans="1:22" ht="18.75" customHeight="1" thickBot="1" x14ac:dyDescent="0.3">
      <c r="A151" s="13"/>
      <c r="B151" s="307"/>
      <c r="C151" s="299"/>
      <c r="D151" s="243" t="str">
        <f>START!$C$22</f>
        <v>Preacher Curls</v>
      </c>
      <c r="E151" s="243">
        <v>12</v>
      </c>
      <c r="F151" s="52"/>
      <c r="G151" s="243">
        <v>12</v>
      </c>
      <c r="H151" s="52"/>
      <c r="I151" s="243">
        <v>12</v>
      </c>
      <c r="J151" s="52"/>
      <c r="K151" s="149" t="s">
        <v>21</v>
      </c>
      <c r="L151" s="52"/>
      <c r="M151" s="53"/>
      <c r="N151" s="53"/>
      <c r="O151" s="53"/>
      <c r="P151" s="53"/>
      <c r="Q151" s="293" t="s">
        <v>27</v>
      </c>
      <c r="R151" s="294"/>
      <c r="S151" s="294"/>
      <c r="T151" s="54" t="str">
        <f>IFERROR(E151+G151+I151+K151,"?")</f>
        <v>?</v>
      </c>
      <c r="U151" s="13"/>
      <c r="V151" s="1"/>
    </row>
    <row r="152" spans="1:22" ht="18.75" customHeight="1" x14ac:dyDescent="0.25">
      <c r="A152" s="13"/>
      <c r="B152" s="307"/>
      <c r="C152" s="290" t="s">
        <v>94</v>
      </c>
      <c r="D152" s="251" t="str">
        <f>D27</f>
        <v>Squat</v>
      </c>
      <c r="E152" s="251">
        <f>$G$10</f>
        <v>10</v>
      </c>
      <c r="F152" s="251">
        <f>MROUND($C$5*$H$10,$C$9)</f>
        <v>85</v>
      </c>
      <c r="G152" s="251">
        <f>$I$10</f>
        <v>10</v>
      </c>
      <c r="H152" s="251">
        <f>MROUND($C$5*$J$10,$C$9)</f>
        <v>85</v>
      </c>
      <c r="I152" s="251">
        <f>$K$10</f>
        <v>10</v>
      </c>
      <c r="J152" s="251">
        <f>MROUND($C$5*$L$10,$C$9)</f>
        <v>85</v>
      </c>
      <c r="K152" s="48"/>
      <c r="L152" s="48"/>
      <c r="M152" s="48"/>
      <c r="N152" s="48"/>
      <c r="O152" s="48"/>
      <c r="P152" s="48"/>
      <c r="Q152" s="336"/>
      <c r="R152" s="337"/>
      <c r="S152" s="337"/>
      <c r="T152" s="129"/>
      <c r="U152" s="13"/>
      <c r="V152" s="1"/>
    </row>
    <row r="153" spans="1:22" ht="18.75" customHeight="1" x14ac:dyDescent="0.25">
      <c r="A153" s="13"/>
      <c r="B153" s="307"/>
      <c r="C153" s="291"/>
      <c r="D153" s="247" t="str">
        <f>START!$C$29</f>
        <v>Stiff-Leg Deadlifts</v>
      </c>
      <c r="E153" s="247">
        <v>10</v>
      </c>
      <c r="F153" s="44"/>
      <c r="G153" s="247">
        <v>10</v>
      </c>
      <c r="H153" s="44"/>
      <c r="I153" s="148" t="s">
        <v>19</v>
      </c>
      <c r="J153" s="44"/>
      <c r="K153" s="43"/>
      <c r="L153" s="43"/>
      <c r="M153" s="43"/>
      <c r="N153" s="43"/>
      <c r="O153" s="43"/>
      <c r="P153" s="43"/>
      <c r="Q153" s="310" t="s">
        <v>28</v>
      </c>
      <c r="R153" s="311"/>
      <c r="S153" s="311"/>
      <c r="T153" s="117" t="str">
        <f>IFERROR(G154+I154+K154+E152+G152+I152+E154,"?")</f>
        <v>?</v>
      </c>
      <c r="U153" s="13"/>
      <c r="V153" s="1"/>
    </row>
    <row r="154" spans="1:22" ht="18.75" customHeight="1" x14ac:dyDescent="0.25">
      <c r="A154" s="13"/>
      <c r="B154" s="307"/>
      <c r="C154" s="291"/>
      <c r="D154" s="247" t="str">
        <f>START!$C$27</f>
        <v>Leg Extensions</v>
      </c>
      <c r="E154" s="247">
        <v>12</v>
      </c>
      <c r="F154" s="44"/>
      <c r="G154" s="247">
        <v>12</v>
      </c>
      <c r="H154" s="44"/>
      <c r="I154" s="247">
        <v>12</v>
      </c>
      <c r="J154" s="44"/>
      <c r="K154" s="148" t="s">
        <v>21</v>
      </c>
      <c r="L154" s="44"/>
      <c r="M154" s="43"/>
      <c r="N154" s="43"/>
      <c r="O154" s="43"/>
      <c r="P154" s="43"/>
      <c r="Q154" s="310" t="s">
        <v>29</v>
      </c>
      <c r="R154" s="311"/>
      <c r="S154" s="311"/>
      <c r="T154" s="117" t="str">
        <f>IFERROR(E155+G155+I155+K155+E153+G153+I153+K153,"?")</f>
        <v>?</v>
      </c>
      <c r="U154" s="13"/>
      <c r="V154" s="1"/>
    </row>
    <row r="155" spans="1:22" ht="18.75" customHeight="1" x14ac:dyDescent="0.25">
      <c r="A155" s="13"/>
      <c r="B155" s="307"/>
      <c r="C155" s="291"/>
      <c r="D155" s="247" t="str">
        <f>START!$C$28</f>
        <v>Lying Leg Curls</v>
      </c>
      <c r="E155" s="247">
        <v>12</v>
      </c>
      <c r="F155" s="44"/>
      <c r="G155" s="247">
        <v>12</v>
      </c>
      <c r="H155" s="44"/>
      <c r="I155" s="247">
        <v>12</v>
      </c>
      <c r="J155" s="45"/>
      <c r="K155" s="148" t="s">
        <v>21</v>
      </c>
      <c r="L155" s="45"/>
      <c r="M155" s="43"/>
      <c r="N155" s="43"/>
      <c r="O155" s="43"/>
      <c r="P155" s="43"/>
      <c r="Q155" s="310" t="s">
        <v>30</v>
      </c>
      <c r="R155" s="311"/>
      <c r="S155" s="311"/>
      <c r="T155" s="117" t="str">
        <f>IFERROR(E156+G156+I156+K156,"?")</f>
        <v>?</v>
      </c>
      <c r="U155" s="13"/>
      <c r="V155" s="1"/>
    </row>
    <row r="156" spans="1:22" ht="18.75" customHeight="1" thickBot="1" x14ac:dyDescent="0.3">
      <c r="A156" s="13"/>
      <c r="B156" s="307"/>
      <c r="C156" s="292"/>
      <c r="D156" s="249" t="str">
        <f>START!$C$30</f>
        <v>Standing Calve Raises</v>
      </c>
      <c r="E156" s="249">
        <v>12</v>
      </c>
      <c r="F156" s="55"/>
      <c r="G156" s="249">
        <v>12</v>
      </c>
      <c r="H156" s="55"/>
      <c r="I156" s="249">
        <v>12</v>
      </c>
      <c r="J156" s="55"/>
      <c r="K156" s="149" t="s">
        <v>21</v>
      </c>
      <c r="L156" s="55"/>
      <c r="M156" s="53"/>
      <c r="N156" s="53"/>
      <c r="O156" s="53"/>
      <c r="P156" s="53"/>
      <c r="Q156" s="248"/>
      <c r="R156" s="249"/>
      <c r="S156" s="249"/>
      <c r="T156" s="118"/>
      <c r="U156" s="13"/>
      <c r="V156" s="1"/>
    </row>
    <row r="157" spans="1:22" ht="18.75" customHeight="1" x14ac:dyDescent="0.25">
      <c r="A157" s="13"/>
      <c r="B157" s="307"/>
      <c r="C157" s="338" t="s">
        <v>31</v>
      </c>
      <c r="D157" s="339"/>
      <c r="E157" s="339"/>
      <c r="F157" s="339"/>
      <c r="G157" s="339"/>
      <c r="H157" s="339"/>
      <c r="I157" s="339"/>
      <c r="J157" s="339"/>
      <c r="K157" s="339"/>
      <c r="L157" s="339"/>
      <c r="M157" s="339"/>
      <c r="N157" s="339"/>
      <c r="O157" s="339"/>
      <c r="P157" s="339"/>
      <c r="Q157" s="339"/>
      <c r="R157" s="339"/>
      <c r="S157" s="339"/>
      <c r="T157" s="340"/>
      <c r="U157" s="13"/>
      <c r="V157" s="1"/>
    </row>
    <row r="158" spans="1:22" ht="18.75" customHeight="1" thickBot="1" x14ac:dyDescent="0.3">
      <c r="A158" s="13"/>
      <c r="B158" s="308"/>
      <c r="C158" s="341"/>
      <c r="D158" s="342"/>
      <c r="E158" s="342"/>
      <c r="F158" s="342"/>
      <c r="G158" s="342"/>
      <c r="H158" s="342"/>
      <c r="I158" s="342"/>
      <c r="J158" s="342"/>
      <c r="K158" s="342"/>
      <c r="L158" s="342"/>
      <c r="M158" s="342"/>
      <c r="N158" s="342"/>
      <c r="O158" s="342"/>
      <c r="P158" s="342"/>
      <c r="Q158" s="342"/>
      <c r="R158" s="342"/>
      <c r="S158" s="342"/>
      <c r="T158" s="343"/>
      <c r="U158" s="13"/>
      <c r="V158" s="1"/>
    </row>
    <row r="159" spans="1:22" ht="18.75" customHeight="1" x14ac:dyDescent="0.25">
      <c r="A159" s="13"/>
      <c r="B159" s="389" t="s">
        <v>120</v>
      </c>
      <c r="C159" s="338" t="s">
        <v>31</v>
      </c>
      <c r="D159" s="339"/>
      <c r="E159" s="339"/>
      <c r="F159" s="339"/>
      <c r="G159" s="339"/>
      <c r="H159" s="339"/>
      <c r="I159" s="339"/>
      <c r="J159" s="339"/>
      <c r="K159" s="339"/>
      <c r="L159" s="339"/>
      <c r="M159" s="339"/>
      <c r="N159" s="339"/>
      <c r="O159" s="339"/>
      <c r="P159" s="339"/>
      <c r="Q159" s="339"/>
      <c r="R159" s="339"/>
      <c r="S159" s="339"/>
      <c r="T159" s="340"/>
      <c r="U159" s="13"/>
      <c r="V159" s="1"/>
    </row>
    <row r="160" spans="1:22" ht="18.75" customHeight="1" thickBot="1" x14ac:dyDescent="0.3">
      <c r="A160" s="13"/>
      <c r="B160" s="390"/>
      <c r="C160" s="341"/>
      <c r="D160" s="342"/>
      <c r="E160" s="342"/>
      <c r="F160" s="342"/>
      <c r="G160" s="342"/>
      <c r="H160" s="342"/>
      <c r="I160" s="342"/>
      <c r="J160" s="342"/>
      <c r="K160" s="342"/>
      <c r="L160" s="342"/>
      <c r="M160" s="342"/>
      <c r="N160" s="342"/>
      <c r="O160" s="342"/>
      <c r="P160" s="342"/>
      <c r="Q160" s="342"/>
      <c r="R160" s="342"/>
      <c r="S160" s="342"/>
      <c r="T160" s="343"/>
      <c r="U160" s="13"/>
      <c r="V160" s="1"/>
    </row>
    <row r="161" spans="1:22" ht="18.75" customHeight="1" x14ac:dyDescent="0.25">
      <c r="A161" s="13"/>
      <c r="B161" s="390"/>
      <c r="C161" s="347" t="s">
        <v>124</v>
      </c>
      <c r="D161" s="253" t="str">
        <f>$D$16</f>
        <v>Bench Press</v>
      </c>
      <c r="E161" s="253">
        <v>8</v>
      </c>
      <c r="F161" s="253">
        <f>MROUND($C$4*MID($G$12,9,3),$C$9)</f>
        <v>75</v>
      </c>
      <c r="G161" s="253">
        <v>8</v>
      </c>
      <c r="H161" s="253">
        <f>MROUND($C$4*MID($G$12,9,3),$C$9)</f>
        <v>75</v>
      </c>
      <c r="I161" s="253">
        <v>8</v>
      </c>
      <c r="J161" s="253">
        <f>MROUND($C$4*MID($G$12,9,3),$C$9)</f>
        <v>75</v>
      </c>
      <c r="K161" s="48"/>
      <c r="L161" s="48"/>
      <c r="M161" s="48"/>
      <c r="N161" s="48"/>
      <c r="O161" s="48"/>
      <c r="P161" s="48"/>
      <c r="Q161" s="360" t="s">
        <v>18</v>
      </c>
      <c r="R161" s="361"/>
      <c r="S161" s="361"/>
      <c r="T161" s="254">
        <f t="shared" ref="T161:T166" si="4">IFERROR(E161+G161+I161,"?")</f>
        <v>24</v>
      </c>
      <c r="U161" s="13"/>
      <c r="V161" s="1"/>
    </row>
    <row r="162" spans="1:22" ht="18.75" customHeight="1" x14ac:dyDescent="0.25">
      <c r="A162" s="13"/>
      <c r="B162" s="390"/>
      <c r="C162" s="348"/>
      <c r="D162" s="113" t="s">
        <v>129</v>
      </c>
      <c r="E162" s="245">
        <v>10</v>
      </c>
      <c r="F162" s="44"/>
      <c r="G162" s="245">
        <v>10</v>
      </c>
      <c r="H162" s="44"/>
      <c r="I162" s="245">
        <v>10</v>
      </c>
      <c r="J162" s="44"/>
      <c r="K162" s="43"/>
      <c r="L162" s="43"/>
      <c r="M162" s="43"/>
      <c r="N162" s="43"/>
      <c r="O162" s="43"/>
      <c r="P162" s="43"/>
      <c r="Q162" s="295" t="s">
        <v>20</v>
      </c>
      <c r="R162" s="296"/>
      <c r="S162" s="296"/>
      <c r="T162" s="256">
        <f t="shared" si="4"/>
        <v>30</v>
      </c>
      <c r="U162" s="13"/>
      <c r="V162" s="1"/>
    </row>
    <row r="163" spans="1:22" ht="18.75" customHeight="1" thickBot="1" x14ac:dyDescent="0.3">
      <c r="A163" s="13"/>
      <c r="B163" s="390"/>
      <c r="C163" s="348"/>
      <c r="D163" s="245" t="str">
        <f>$D$21</f>
        <v>Cable Tricep Extensions</v>
      </c>
      <c r="E163" s="245">
        <v>10</v>
      </c>
      <c r="F163" s="52"/>
      <c r="G163" s="245">
        <v>10</v>
      </c>
      <c r="H163" s="52"/>
      <c r="I163" s="245">
        <v>10</v>
      </c>
      <c r="J163" s="52"/>
      <c r="K163" s="43"/>
      <c r="L163" s="43"/>
      <c r="M163" s="43"/>
      <c r="N163" s="43"/>
      <c r="O163" s="43"/>
      <c r="P163" s="43"/>
      <c r="Q163" s="354" t="s">
        <v>22</v>
      </c>
      <c r="R163" s="355"/>
      <c r="S163" s="355"/>
      <c r="T163" s="115">
        <f t="shared" si="4"/>
        <v>30</v>
      </c>
      <c r="U163" s="13"/>
      <c r="V163" s="1"/>
    </row>
    <row r="164" spans="1:22" ht="18.75" customHeight="1" x14ac:dyDescent="0.25">
      <c r="A164" s="13"/>
      <c r="B164" s="390"/>
      <c r="C164" s="297" t="s">
        <v>125</v>
      </c>
      <c r="D164" s="137" t="str">
        <f>$D$39</f>
        <v>Deadlift</v>
      </c>
      <c r="E164" s="137">
        <v>8</v>
      </c>
      <c r="F164" s="137">
        <f>MROUND($C$6*MID($G$12,9,3),$C$9)</f>
        <v>95</v>
      </c>
      <c r="G164" s="137">
        <v>8</v>
      </c>
      <c r="H164" s="137">
        <f>MROUND($C$6*MID($G$12,9,3),$C$9)</f>
        <v>95</v>
      </c>
      <c r="I164" s="137">
        <v>8</v>
      </c>
      <c r="J164" s="137">
        <f>MROUND($C$6*MID($G$12,9,3),$C$9)</f>
        <v>95</v>
      </c>
      <c r="K164" s="110"/>
      <c r="L164" s="110"/>
      <c r="M164" s="48"/>
      <c r="N164" s="48"/>
      <c r="O164" s="48"/>
      <c r="P164" s="48"/>
      <c r="Q164" s="314" t="s">
        <v>25</v>
      </c>
      <c r="R164" s="315"/>
      <c r="S164" s="315"/>
      <c r="T164" s="51">
        <f t="shared" si="4"/>
        <v>24</v>
      </c>
      <c r="U164" s="13"/>
      <c r="V164" s="1"/>
    </row>
    <row r="165" spans="1:22" ht="18.75" customHeight="1" x14ac:dyDescent="0.25">
      <c r="A165" s="13"/>
      <c r="B165" s="390"/>
      <c r="C165" s="298"/>
      <c r="D165" s="250" t="str">
        <f>$D$41</f>
        <v>Pull-Ups</v>
      </c>
      <c r="E165" s="250">
        <v>10</v>
      </c>
      <c r="F165" s="44"/>
      <c r="G165" s="250">
        <v>10</v>
      </c>
      <c r="H165" s="44"/>
      <c r="I165" s="250">
        <v>10</v>
      </c>
      <c r="J165" s="44"/>
      <c r="K165" s="111"/>
      <c r="L165" s="111"/>
      <c r="M165" s="43"/>
      <c r="N165" s="43"/>
      <c r="O165" s="43"/>
      <c r="P165" s="43"/>
      <c r="Q165" s="314" t="s">
        <v>24</v>
      </c>
      <c r="R165" s="315"/>
      <c r="S165" s="315"/>
      <c r="T165" s="51">
        <f t="shared" si="4"/>
        <v>30</v>
      </c>
      <c r="U165" s="13"/>
      <c r="V165" s="1"/>
    </row>
    <row r="166" spans="1:22" ht="18.75" customHeight="1" thickBot="1" x14ac:dyDescent="0.3">
      <c r="A166" s="13"/>
      <c r="B166" s="390"/>
      <c r="C166" s="298"/>
      <c r="D166" s="250" t="str">
        <f>$D$26</f>
        <v>Dumbbell Curls</v>
      </c>
      <c r="E166" s="250">
        <v>10</v>
      </c>
      <c r="F166" s="55"/>
      <c r="G166" s="250">
        <v>10</v>
      </c>
      <c r="H166" s="55"/>
      <c r="I166" s="250">
        <v>10</v>
      </c>
      <c r="J166" s="55"/>
      <c r="K166" s="111"/>
      <c r="L166" s="111"/>
      <c r="M166" s="43"/>
      <c r="N166" s="43"/>
      <c r="O166" s="43"/>
      <c r="P166" s="43"/>
      <c r="Q166" s="293" t="s">
        <v>27</v>
      </c>
      <c r="R166" s="294"/>
      <c r="S166" s="294"/>
      <c r="T166" s="54">
        <f t="shared" si="4"/>
        <v>30</v>
      </c>
      <c r="U166" s="13"/>
      <c r="V166" s="1"/>
    </row>
    <row r="167" spans="1:22" ht="18.75" customHeight="1" x14ac:dyDescent="0.25">
      <c r="A167" s="13"/>
      <c r="B167" s="390"/>
      <c r="C167" s="338" t="s">
        <v>31</v>
      </c>
      <c r="D167" s="339"/>
      <c r="E167" s="339"/>
      <c r="F167" s="339"/>
      <c r="G167" s="339"/>
      <c r="H167" s="339"/>
      <c r="I167" s="339"/>
      <c r="J167" s="339"/>
      <c r="K167" s="339"/>
      <c r="L167" s="339"/>
      <c r="M167" s="339"/>
      <c r="N167" s="339"/>
      <c r="O167" s="339"/>
      <c r="P167" s="339"/>
      <c r="Q167" s="339"/>
      <c r="R167" s="339"/>
      <c r="S167" s="339"/>
      <c r="T167" s="340"/>
      <c r="U167" s="13"/>
      <c r="V167" s="1"/>
    </row>
    <row r="168" spans="1:22" ht="18.75" customHeight="1" thickBot="1" x14ac:dyDescent="0.3">
      <c r="A168" s="13"/>
      <c r="B168" s="390"/>
      <c r="C168" s="341"/>
      <c r="D168" s="342"/>
      <c r="E168" s="342"/>
      <c r="F168" s="342"/>
      <c r="G168" s="342"/>
      <c r="H168" s="342"/>
      <c r="I168" s="342"/>
      <c r="J168" s="342"/>
      <c r="K168" s="342"/>
      <c r="L168" s="342"/>
      <c r="M168" s="342"/>
      <c r="N168" s="342"/>
      <c r="O168" s="342"/>
      <c r="P168" s="342"/>
      <c r="Q168" s="342"/>
      <c r="R168" s="342"/>
      <c r="S168" s="342"/>
      <c r="T168" s="343"/>
      <c r="U168" s="13"/>
      <c r="V168" s="1"/>
    </row>
    <row r="169" spans="1:22" ht="18.75" customHeight="1" x14ac:dyDescent="0.25">
      <c r="A169" s="13"/>
      <c r="B169" s="390"/>
      <c r="C169" s="290" t="s">
        <v>126</v>
      </c>
      <c r="D169" s="247" t="str">
        <f>$D$27</f>
        <v>Squat</v>
      </c>
      <c r="E169" s="247">
        <v>8</v>
      </c>
      <c r="F169" s="247">
        <f>MROUND($C$5*MID($G$12,9,3),$C$9)</f>
        <v>90</v>
      </c>
      <c r="G169" s="247">
        <v>8</v>
      </c>
      <c r="H169" s="247">
        <f>MROUND($C$5*MID($G$12,9,3),$C$9)</f>
        <v>90</v>
      </c>
      <c r="I169" s="247">
        <v>8</v>
      </c>
      <c r="J169" s="247">
        <f>MROUND($C$5*MID($G$12,9,3),$C$9)</f>
        <v>90</v>
      </c>
      <c r="K169" s="43"/>
      <c r="L169" s="43"/>
      <c r="M169" s="48"/>
      <c r="N169" s="48"/>
      <c r="O169" s="48"/>
      <c r="P169" s="48"/>
      <c r="Q169" s="336" t="s">
        <v>28</v>
      </c>
      <c r="R169" s="337"/>
      <c r="S169" s="337"/>
      <c r="T169" s="129">
        <f>IFERROR(+E169+G169+I169,"?")</f>
        <v>24</v>
      </c>
      <c r="U169" s="13"/>
      <c r="V169" s="1"/>
    </row>
    <row r="170" spans="1:22" ht="18.75" customHeight="1" x14ac:dyDescent="0.25">
      <c r="A170" s="13"/>
      <c r="B170" s="390"/>
      <c r="C170" s="291"/>
      <c r="D170" s="247" t="str">
        <f>$D$29</f>
        <v>Lying Leg Curls</v>
      </c>
      <c r="E170" s="247">
        <v>10</v>
      </c>
      <c r="F170" s="44"/>
      <c r="G170" s="247">
        <v>10</v>
      </c>
      <c r="H170" s="44"/>
      <c r="I170" s="247">
        <v>10</v>
      </c>
      <c r="J170" s="44"/>
      <c r="K170" s="43"/>
      <c r="L170" s="43"/>
      <c r="M170" s="43"/>
      <c r="N170" s="43"/>
      <c r="O170" s="43"/>
      <c r="P170" s="43"/>
      <c r="Q170" s="310" t="s">
        <v>29</v>
      </c>
      <c r="R170" s="311"/>
      <c r="S170" s="311"/>
      <c r="T170" s="117">
        <f>IFERROR(+E170+G170+I170,"?")</f>
        <v>30</v>
      </c>
      <c r="U170" s="13"/>
      <c r="V170" s="1"/>
    </row>
    <row r="171" spans="1:22" ht="18.75" customHeight="1" thickBot="1" x14ac:dyDescent="0.3">
      <c r="A171" s="13"/>
      <c r="B171" s="390"/>
      <c r="C171" s="291"/>
      <c r="D171" s="247" t="str">
        <f>$D$30</f>
        <v>Standing Calve Raises</v>
      </c>
      <c r="E171" s="247">
        <v>10</v>
      </c>
      <c r="F171" s="52"/>
      <c r="G171" s="247">
        <v>10</v>
      </c>
      <c r="H171" s="52"/>
      <c r="I171" s="247">
        <v>10</v>
      </c>
      <c r="J171" s="52"/>
      <c r="K171" s="43"/>
      <c r="L171" s="43"/>
      <c r="M171" s="43"/>
      <c r="N171" s="43"/>
      <c r="O171" s="43"/>
      <c r="P171" s="43"/>
      <c r="Q171" s="310" t="s">
        <v>30</v>
      </c>
      <c r="R171" s="311"/>
      <c r="S171" s="311"/>
      <c r="T171" s="117">
        <f>IFERROR(+E171+G171+I171,"?")</f>
        <v>30</v>
      </c>
      <c r="U171" s="13"/>
      <c r="V171" s="1"/>
    </row>
    <row r="172" spans="1:22" ht="18.75" customHeight="1" x14ac:dyDescent="0.25">
      <c r="A172" s="13"/>
      <c r="B172" s="390"/>
      <c r="C172" s="347" t="s">
        <v>127</v>
      </c>
      <c r="D172" s="253" t="str">
        <f>$D$17</f>
        <v>Seated OHP</v>
      </c>
      <c r="E172" s="253">
        <v>8</v>
      </c>
      <c r="F172" s="253">
        <f>MROUND($C$7*MID($G$12,9,3),$C$9)</f>
        <v>45</v>
      </c>
      <c r="G172" s="253">
        <v>8</v>
      </c>
      <c r="H172" s="253">
        <f>MROUND($C$7*MID($G$12,9,3),$C$9)</f>
        <v>45</v>
      </c>
      <c r="I172" s="253">
        <v>8</v>
      </c>
      <c r="J172" s="253">
        <f>MROUND($C$7*MID($G$12,9,3),$C$9)</f>
        <v>45</v>
      </c>
      <c r="K172" s="48"/>
      <c r="L172" s="48"/>
      <c r="M172" s="48"/>
      <c r="N172" s="48"/>
      <c r="O172" s="48"/>
      <c r="P172" s="48"/>
      <c r="Q172" s="360" t="s">
        <v>18</v>
      </c>
      <c r="R172" s="361"/>
      <c r="S172" s="361"/>
      <c r="T172" s="254">
        <f>IFERROR(E172+G172+I172,"?")</f>
        <v>24</v>
      </c>
      <c r="U172" s="13"/>
      <c r="V172" s="1"/>
    </row>
    <row r="173" spans="1:22" ht="18.75" customHeight="1" x14ac:dyDescent="0.25">
      <c r="A173" s="13"/>
      <c r="B173" s="390"/>
      <c r="C173" s="363"/>
      <c r="D173" s="245" t="str">
        <f>$D$18</f>
        <v>Dumbbell Bench Press</v>
      </c>
      <c r="E173" s="245">
        <v>10</v>
      </c>
      <c r="F173" s="44"/>
      <c r="G173" s="245">
        <v>10</v>
      </c>
      <c r="H173" s="44"/>
      <c r="I173" s="245">
        <v>10</v>
      </c>
      <c r="J173" s="44"/>
      <c r="K173" s="43"/>
      <c r="L173" s="43"/>
      <c r="M173" s="43"/>
      <c r="N173" s="43"/>
      <c r="O173" s="43"/>
      <c r="P173" s="43"/>
      <c r="Q173" s="295" t="s">
        <v>20</v>
      </c>
      <c r="R173" s="296"/>
      <c r="S173" s="296"/>
      <c r="T173" s="256">
        <f>IFERROR(E173+G173+I173,"?")</f>
        <v>30</v>
      </c>
      <c r="U173" s="13"/>
      <c r="V173" s="1"/>
    </row>
    <row r="174" spans="1:22" ht="18.75" customHeight="1" thickBot="1" x14ac:dyDescent="0.3">
      <c r="A174" s="13"/>
      <c r="B174" s="390"/>
      <c r="C174" s="363"/>
      <c r="D174" s="245" t="str">
        <f>$D$38</f>
        <v>Dips</v>
      </c>
      <c r="E174" s="245">
        <v>10</v>
      </c>
      <c r="F174" s="52"/>
      <c r="G174" s="245">
        <v>10</v>
      </c>
      <c r="H174" s="52"/>
      <c r="I174" s="245">
        <v>10</v>
      </c>
      <c r="J174" s="52"/>
      <c r="K174" s="43"/>
      <c r="L174" s="43"/>
      <c r="M174" s="43"/>
      <c r="N174" s="43"/>
      <c r="O174" s="43"/>
      <c r="P174" s="43"/>
      <c r="Q174" s="295" t="s">
        <v>22</v>
      </c>
      <c r="R174" s="296"/>
      <c r="S174" s="296"/>
      <c r="T174" s="256">
        <f>IFERROR(E174+G174+I174,"?")</f>
        <v>30</v>
      </c>
      <c r="U174" s="13"/>
      <c r="V174" s="1"/>
    </row>
    <row r="175" spans="1:22" ht="18.75" customHeight="1" x14ac:dyDescent="0.25">
      <c r="A175" s="13"/>
      <c r="B175" s="390"/>
      <c r="C175" s="338" t="s">
        <v>31</v>
      </c>
      <c r="D175" s="339"/>
      <c r="E175" s="339"/>
      <c r="F175" s="339"/>
      <c r="G175" s="339"/>
      <c r="H175" s="339"/>
      <c r="I175" s="339"/>
      <c r="J175" s="339"/>
      <c r="K175" s="339"/>
      <c r="L175" s="339"/>
      <c r="M175" s="339"/>
      <c r="N175" s="339"/>
      <c r="O175" s="339"/>
      <c r="P175" s="339"/>
      <c r="Q175" s="339"/>
      <c r="R175" s="339"/>
      <c r="S175" s="339"/>
      <c r="T175" s="340"/>
      <c r="U175" s="13"/>
      <c r="V175" s="1"/>
    </row>
    <row r="176" spans="1:22" ht="18.75" customHeight="1" thickBot="1" x14ac:dyDescent="0.3">
      <c r="A176" s="13"/>
      <c r="B176" s="390"/>
      <c r="C176" s="341"/>
      <c r="D176" s="342"/>
      <c r="E176" s="342"/>
      <c r="F176" s="342"/>
      <c r="G176" s="342"/>
      <c r="H176" s="342"/>
      <c r="I176" s="342"/>
      <c r="J176" s="342"/>
      <c r="K176" s="342"/>
      <c r="L176" s="342"/>
      <c r="M176" s="342"/>
      <c r="N176" s="342"/>
      <c r="O176" s="342"/>
      <c r="P176" s="342"/>
      <c r="Q176" s="342"/>
      <c r="R176" s="342"/>
      <c r="S176" s="342"/>
      <c r="T176" s="343"/>
      <c r="U176" s="13"/>
      <c r="V176" s="1"/>
    </row>
    <row r="177" spans="1:22" ht="18.75" customHeight="1" x14ac:dyDescent="0.25">
      <c r="A177" s="13"/>
      <c r="B177" s="390"/>
      <c r="C177" s="338" t="s">
        <v>31</v>
      </c>
      <c r="D177" s="339"/>
      <c r="E177" s="339"/>
      <c r="F177" s="339"/>
      <c r="G177" s="339"/>
      <c r="H177" s="339"/>
      <c r="I177" s="339"/>
      <c r="J177" s="339"/>
      <c r="K177" s="339"/>
      <c r="L177" s="339"/>
      <c r="M177" s="339"/>
      <c r="N177" s="339"/>
      <c r="O177" s="339"/>
      <c r="P177" s="339"/>
      <c r="Q177" s="339"/>
      <c r="R177" s="339"/>
      <c r="S177" s="339"/>
      <c r="T177" s="340"/>
      <c r="U177" s="13"/>
      <c r="V177" s="1"/>
    </row>
    <row r="178" spans="1:22" ht="18.75" customHeight="1" thickBot="1" x14ac:dyDescent="0.3">
      <c r="A178" s="13"/>
      <c r="B178" s="391"/>
      <c r="C178" s="341"/>
      <c r="D178" s="342"/>
      <c r="E178" s="342"/>
      <c r="F178" s="342"/>
      <c r="G178" s="342"/>
      <c r="H178" s="342"/>
      <c r="I178" s="342"/>
      <c r="J178" s="342"/>
      <c r="K178" s="342"/>
      <c r="L178" s="342"/>
      <c r="M178" s="342"/>
      <c r="N178" s="342"/>
      <c r="O178" s="342"/>
      <c r="P178" s="342"/>
      <c r="Q178" s="342"/>
      <c r="R178" s="342"/>
      <c r="S178" s="342"/>
      <c r="T178" s="343"/>
      <c r="U178" s="13"/>
      <c r="V178" s="1"/>
    </row>
    <row r="179" spans="1:22" ht="18.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
    </row>
    <row r="180" spans="1:22" ht="18.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
    </row>
    <row r="181" spans="1:22" ht="18.75" customHeight="1" x14ac:dyDescent="0.25">
      <c r="B181" s="1"/>
      <c r="C181" s="133"/>
      <c r="D181" s="1"/>
      <c r="E181" s="1"/>
      <c r="F181" s="1"/>
      <c r="G181" s="1"/>
      <c r="H181" s="1"/>
      <c r="I181" s="1"/>
      <c r="J181" s="1"/>
      <c r="K181" s="1"/>
      <c r="L181" s="1"/>
      <c r="M181" s="1"/>
      <c r="N181" s="1"/>
      <c r="O181" s="1"/>
      <c r="P181" s="1"/>
      <c r="Q181" s="1"/>
      <c r="R181" s="1"/>
      <c r="S181" s="1"/>
      <c r="T181" s="1"/>
      <c r="U181" s="1"/>
      <c r="V181" s="1"/>
    </row>
    <row r="182" spans="1:22" ht="18.75" customHeight="1" x14ac:dyDescent="0.25">
      <c r="B182" s="1"/>
      <c r="C182" s="133"/>
      <c r="D182" s="1"/>
      <c r="E182" s="1"/>
      <c r="F182" s="1"/>
      <c r="G182" s="1"/>
      <c r="H182" s="1"/>
      <c r="I182" s="1"/>
      <c r="J182" s="1"/>
      <c r="K182" s="1"/>
      <c r="L182" s="1"/>
      <c r="M182" s="1"/>
      <c r="N182" s="1"/>
      <c r="O182" s="1"/>
      <c r="P182" s="1"/>
      <c r="Q182" s="1"/>
      <c r="R182" s="1"/>
      <c r="S182" s="1"/>
      <c r="T182" s="1"/>
      <c r="U182" s="1"/>
      <c r="V182" s="1"/>
    </row>
    <row r="183" spans="1:22" ht="18.75" customHeight="1" x14ac:dyDescent="0.25">
      <c r="B183" s="1"/>
      <c r="C183" s="133"/>
      <c r="D183" s="1"/>
      <c r="E183" s="1"/>
      <c r="F183" s="1"/>
      <c r="G183" s="1"/>
      <c r="H183" s="1"/>
      <c r="I183" s="1"/>
      <c r="J183" s="1"/>
      <c r="K183" s="1"/>
      <c r="L183" s="1"/>
      <c r="M183" s="1"/>
      <c r="N183" s="1"/>
      <c r="O183" s="1"/>
      <c r="P183" s="1"/>
      <c r="Q183" s="1"/>
      <c r="R183" s="1"/>
      <c r="S183" s="1"/>
      <c r="T183" s="1"/>
      <c r="U183" s="1"/>
      <c r="V183" s="1"/>
    </row>
    <row r="184" spans="1:22" ht="18.75" customHeight="1" x14ac:dyDescent="0.25">
      <c r="B184" s="1"/>
      <c r="C184" s="133"/>
      <c r="D184" s="1"/>
      <c r="E184" s="1"/>
      <c r="F184" s="1"/>
      <c r="G184" s="1"/>
      <c r="H184" s="1"/>
      <c r="I184" s="1"/>
      <c r="J184" s="1"/>
      <c r="K184" s="1"/>
      <c r="L184" s="1"/>
      <c r="M184" s="1"/>
      <c r="N184" s="1"/>
      <c r="O184" s="1"/>
      <c r="P184" s="1"/>
      <c r="Q184" s="1"/>
      <c r="R184" s="1"/>
      <c r="S184" s="1"/>
      <c r="T184" s="1"/>
      <c r="U184" s="1"/>
      <c r="V184" s="1"/>
    </row>
    <row r="185" spans="1:22" ht="18.75" customHeight="1" x14ac:dyDescent="0.25">
      <c r="B185" s="1"/>
      <c r="C185" s="133"/>
      <c r="D185" s="1"/>
      <c r="E185" s="1"/>
      <c r="F185" s="1"/>
      <c r="G185" s="1"/>
      <c r="H185" s="1"/>
      <c r="I185" s="1"/>
      <c r="J185" s="1"/>
      <c r="K185" s="1"/>
      <c r="L185" s="1"/>
      <c r="M185" s="1"/>
      <c r="N185" s="1"/>
      <c r="O185" s="1"/>
      <c r="P185" s="1"/>
      <c r="Q185" s="1"/>
      <c r="R185" s="1"/>
      <c r="S185" s="1"/>
      <c r="T185" s="1"/>
      <c r="U185" s="1"/>
      <c r="V185" s="1"/>
    </row>
    <row r="186" spans="1:22" ht="18.75" customHeight="1" x14ac:dyDescent="0.25">
      <c r="B186" s="1"/>
      <c r="C186" s="133"/>
      <c r="D186" s="1"/>
      <c r="E186" s="1"/>
      <c r="F186" s="1"/>
      <c r="G186" s="1"/>
      <c r="H186" s="1"/>
      <c r="I186" s="1"/>
      <c r="J186" s="1"/>
      <c r="K186" s="1"/>
      <c r="L186" s="1"/>
      <c r="M186" s="1"/>
      <c r="N186" s="1"/>
      <c r="O186" s="1"/>
      <c r="P186" s="1"/>
      <c r="Q186" s="1"/>
      <c r="R186" s="1"/>
      <c r="S186" s="1"/>
      <c r="T186" s="1"/>
      <c r="U186" s="1"/>
      <c r="V186" s="1"/>
    </row>
    <row r="187" spans="1:22" ht="18.75" customHeight="1" x14ac:dyDescent="0.25">
      <c r="B187" s="1"/>
      <c r="C187" s="133"/>
      <c r="D187" s="1"/>
      <c r="E187" s="1"/>
      <c r="F187" s="1"/>
      <c r="G187" s="1"/>
      <c r="H187" s="1"/>
      <c r="I187" s="1"/>
      <c r="J187" s="1"/>
      <c r="K187" s="1"/>
      <c r="L187" s="1"/>
      <c r="M187" s="1"/>
      <c r="N187" s="1"/>
      <c r="O187" s="1"/>
      <c r="P187" s="1"/>
      <c r="Q187" s="1"/>
      <c r="R187" s="1"/>
      <c r="S187" s="1"/>
      <c r="T187" s="1"/>
      <c r="U187" s="1"/>
      <c r="V187" s="1"/>
    </row>
    <row r="188" spans="1:22" ht="18.75" customHeight="1" x14ac:dyDescent="0.25">
      <c r="B188" s="1"/>
      <c r="C188" s="133"/>
      <c r="D188" s="1"/>
      <c r="E188" s="1"/>
      <c r="F188" s="1"/>
      <c r="G188" s="1"/>
      <c r="H188" s="1"/>
      <c r="I188" s="1"/>
      <c r="J188" s="1"/>
      <c r="K188" s="1"/>
      <c r="L188" s="1"/>
      <c r="M188" s="1"/>
      <c r="N188" s="1"/>
      <c r="O188" s="1"/>
      <c r="P188" s="1"/>
      <c r="Q188" s="1"/>
      <c r="R188" s="1"/>
      <c r="S188" s="1"/>
      <c r="T188" s="1"/>
      <c r="U188" s="1"/>
      <c r="V188" s="1"/>
    </row>
    <row r="189" spans="1:22" ht="18.75" customHeight="1" x14ac:dyDescent="0.25">
      <c r="B189" s="1"/>
      <c r="C189" s="133"/>
      <c r="D189" s="1"/>
      <c r="E189" s="1"/>
      <c r="F189" s="1"/>
      <c r="G189" s="1"/>
      <c r="H189" s="1"/>
      <c r="I189" s="1"/>
      <c r="J189" s="1"/>
      <c r="K189" s="1"/>
      <c r="L189" s="1"/>
      <c r="M189" s="1"/>
      <c r="N189" s="1"/>
      <c r="O189" s="1"/>
      <c r="P189" s="1"/>
      <c r="Q189" s="1"/>
      <c r="R189" s="1"/>
      <c r="S189" s="1"/>
      <c r="T189" s="1"/>
      <c r="U189" s="1"/>
      <c r="V189" s="1"/>
    </row>
    <row r="190" spans="1:22" ht="18.75" customHeight="1" x14ac:dyDescent="0.25">
      <c r="B190" s="1"/>
      <c r="C190" s="133"/>
      <c r="D190" s="1"/>
      <c r="E190" s="1"/>
      <c r="F190" s="1"/>
      <c r="G190" s="1"/>
      <c r="H190" s="1"/>
      <c r="I190" s="1"/>
      <c r="J190" s="1"/>
      <c r="K190" s="1"/>
      <c r="L190" s="1"/>
      <c r="M190" s="1"/>
      <c r="N190" s="1"/>
      <c r="O190" s="1"/>
      <c r="P190" s="1"/>
      <c r="Q190" s="1"/>
      <c r="R190" s="1"/>
      <c r="S190" s="1"/>
      <c r="T190" s="1"/>
      <c r="U190" s="1"/>
      <c r="V190" s="1"/>
    </row>
    <row r="191" spans="1:22" ht="18.75" customHeight="1" x14ac:dyDescent="0.25">
      <c r="B191" s="1"/>
      <c r="C191" s="133"/>
      <c r="D191" s="1"/>
      <c r="E191" s="1"/>
      <c r="F191" s="1"/>
      <c r="G191" s="1"/>
      <c r="H191" s="1"/>
      <c r="I191" s="1"/>
      <c r="J191" s="1"/>
      <c r="K191" s="1"/>
      <c r="L191" s="1"/>
      <c r="M191" s="1"/>
      <c r="N191" s="1"/>
      <c r="O191" s="1"/>
      <c r="P191" s="1"/>
      <c r="Q191" s="1"/>
      <c r="R191" s="1"/>
      <c r="S191" s="1"/>
      <c r="T191" s="1"/>
      <c r="U191" s="1"/>
      <c r="V191" s="1"/>
    </row>
    <row r="192" spans="1:22" ht="18.75" customHeight="1" x14ac:dyDescent="0.25">
      <c r="B192" s="1"/>
      <c r="C192" s="133"/>
      <c r="D192" s="1"/>
      <c r="E192" s="1"/>
      <c r="F192" s="1"/>
      <c r="G192" s="1"/>
      <c r="H192" s="1"/>
      <c r="I192" s="1"/>
      <c r="J192" s="1"/>
      <c r="K192" s="1"/>
      <c r="L192" s="1"/>
      <c r="M192" s="1"/>
      <c r="N192" s="1"/>
      <c r="O192" s="1"/>
      <c r="P192" s="1"/>
      <c r="Q192" s="1"/>
      <c r="R192" s="1"/>
      <c r="S192" s="1"/>
      <c r="T192" s="1"/>
      <c r="U192" s="1"/>
      <c r="V192" s="1"/>
    </row>
    <row r="193" spans="2:22" ht="18.75" customHeight="1" x14ac:dyDescent="0.25">
      <c r="B193" s="1"/>
      <c r="C193" s="133"/>
      <c r="D193" s="1"/>
      <c r="E193" s="1"/>
      <c r="F193" s="1"/>
      <c r="G193" s="1"/>
      <c r="H193" s="1"/>
      <c r="I193" s="1"/>
      <c r="J193" s="1"/>
      <c r="K193" s="1"/>
      <c r="L193" s="1"/>
      <c r="M193" s="1"/>
      <c r="N193" s="1"/>
      <c r="O193" s="1"/>
      <c r="P193" s="1"/>
      <c r="Q193" s="1"/>
      <c r="R193" s="1"/>
      <c r="S193" s="1"/>
      <c r="T193" s="1"/>
      <c r="U193" s="1"/>
      <c r="V193" s="1"/>
    </row>
    <row r="194" spans="2:22" ht="18.75" customHeight="1" x14ac:dyDescent="0.25">
      <c r="B194" s="1"/>
      <c r="C194" s="133"/>
      <c r="D194" s="1"/>
      <c r="E194" s="1"/>
      <c r="F194" s="1"/>
      <c r="G194" s="1"/>
      <c r="H194" s="1"/>
      <c r="I194" s="1"/>
      <c r="J194" s="1"/>
      <c r="K194" s="1"/>
      <c r="L194" s="1"/>
      <c r="M194" s="1"/>
      <c r="N194" s="1"/>
      <c r="O194" s="1"/>
      <c r="P194" s="1"/>
      <c r="Q194" s="1"/>
      <c r="R194" s="1"/>
      <c r="S194" s="1"/>
      <c r="T194" s="1"/>
      <c r="U194" s="1"/>
      <c r="V194" s="1"/>
    </row>
    <row r="195" spans="2:22" ht="18.75" customHeight="1" x14ac:dyDescent="0.25">
      <c r="B195" s="1"/>
      <c r="C195" s="133"/>
      <c r="D195" s="1"/>
      <c r="E195" s="1"/>
      <c r="F195" s="1"/>
      <c r="G195" s="1"/>
      <c r="H195" s="1"/>
      <c r="I195" s="1"/>
      <c r="J195" s="1"/>
      <c r="K195" s="1"/>
      <c r="L195" s="1"/>
      <c r="M195" s="1"/>
      <c r="N195" s="1"/>
      <c r="O195" s="1"/>
      <c r="P195" s="1"/>
      <c r="Q195" s="1"/>
      <c r="R195" s="1"/>
      <c r="S195" s="1"/>
      <c r="T195" s="1"/>
      <c r="U195" s="1"/>
      <c r="V195" s="1"/>
    </row>
    <row r="196" spans="2:22" ht="18.75" customHeight="1" x14ac:dyDescent="0.25">
      <c r="B196" s="1"/>
      <c r="C196" s="133"/>
      <c r="D196" s="1"/>
      <c r="E196" s="1"/>
      <c r="F196" s="1"/>
      <c r="G196" s="1"/>
      <c r="H196" s="1"/>
      <c r="I196" s="1"/>
      <c r="J196" s="1"/>
      <c r="K196" s="1"/>
      <c r="L196" s="1"/>
      <c r="M196" s="1"/>
      <c r="N196" s="1"/>
      <c r="O196" s="1"/>
      <c r="P196" s="1"/>
      <c r="Q196" s="1"/>
      <c r="R196" s="1"/>
      <c r="S196" s="1"/>
      <c r="T196" s="1"/>
      <c r="U196" s="1"/>
      <c r="V196" s="1"/>
    </row>
    <row r="197" spans="2:22" ht="18.75" customHeight="1" x14ac:dyDescent="0.25">
      <c r="B197" s="1"/>
      <c r="C197" s="133"/>
      <c r="D197" s="1"/>
      <c r="E197" s="1"/>
      <c r="F197" s="1"/>
      <c r="G197" s="1"/>
      <c r="H197" s="1"/>
      <c r="I197" s="1"/>
      <c r="J197" s="1"/>
      <c r="K197" s="1"/>
      <c r="L197" s="1"/>
      <c r="M197" s="1"/>
      <c r="N197" s="1"/>
      <c r="O197" s="1"/>
      <c r="P197" s="1"/>
      <c r="Q197" s="1"/>
      <c r="R197" s="1"/>
      <c r="S197" s="1"/>
      <c r="T197" s="1"/>
      <c r="U197" s="1"/>
      <c r="V197" s="1"/>
    </row>
    <row r="198" spans="2:22" ht="18.75" customHeight="1" x14ac:dyDescent="0.25">
      <c r="B198" s="1"/>
      <c r="C198" s="133"/>
      <c r="D198" s="1"/>
      <c r="E198" s="1"/>
      <c r="F198" s="1"/>
      <c r="G198" s="1"/>
      <c r="H198" s="1"/>
      <c r="I198" s="1"/>
      <c r="J198" s="1"/>
      <c r="K198" s="1"/>
      <c r="L198" s="1"/>
      <c r="M198" s="1"/>
      <c r="N198" s="1"/>
      <c r="O198" s="1"/>
      <c r="P198" s="1"/>
      <c r="Q198" s="1"/>
      <c r="R198" s="1"/>
      <c r="S198" s="1"/>
      <c r="T198" s="1"/>
      <c r="U198" s="1"/>
      <c r="V198" s="1"/>
    </row>
    <row r="199" spans="2:22" ht="18.75" customHeight="1" x14ac:dyDescent="0.25">
      <c r="B199" s="1"/>
      <c r="C199" s="133"/>
      <c r="D199" s="1"/>
      <c r="E199" s="1"/>
      <c r="F199" s="1"/>
      <c r="G199" s="1"/>
      <c r="H199" s="1"/>
      <c r="I199" s="1"/>
      <c r="J199" s="1"/>
      <c r="K199" s="1"/>
      <c r="L199" s="1"/>
      <c r="M199" s="1"/>
      <c r="N199" s="1"/>
      <c r="O199" s="1"/>
      <c r="P199" s="1"/>
      <c r="Q199" s="1"/>
      <c r="R199" s="1"/>
      <c r="S199" s="1"/>
      <c r="T199" s="1"/>
      <c r="U199" s="1"/>
      <c r="V199" s="1"/>
    </row>
    <row r="200" spans="2:22" ht="18.75" customHeight="1" x14ac:dyDescent="0.25">
      <c r="B200" s="1"/>
      <c r="C200" s="133"/>
      <c r="D200" s="1"/>
      <c r="E200" s="1"/>
      <c r="F200" s="1"/>
      <c r="G200" s="1"/>
      <c r="H200" s="1"/>
      <c r="I200" s="1"/>
      <c r="J200" s="1"/>
      <c r="K200" s="1"/>
      <c r="L200" s="1"/>
      <c r="M200" s="1"/>
      <c r="N200" s="1"/>
      <c r="O200" s="1"/>
      <c r="P200" s="1"/>
      <c r="Q200" s="1"/>
      <c r="R200" s="1"/>
      <c r="S200" s="1"/>
      <c r="T200" s="1"/>
      <c r="U200" s="1"/>
      <c r="V200" s="1"/>
    </row>
    <row r="201" spans="2:22" ht="18.75" customHeight="1" x14ac:dyDescent="0.25">
      <c r="B201" s="1"/>
      <c r="C201" s="133"/>
      <c r="D201" s="1"/>
      <c r="E201" s="1"/>
      <c r="F201" s="1"/>
      <c r="G201" s="1"/>
      <c r="H201" s="1"/>
      <c r="I201" s="1"/>
      <c r="J201" s="1"/>
      <c r="K201" s="1"/>
      <c r="L201" s="1"/>
      <c r="M201" s="1"/>
      <c r="N201" s="1"/>
      <c r="O201" s="1"/>
      <c r="P201" s="1"/>
      <c r="Q201" s="1"/>
      <c r="R201" s="1"/>
      <c r="S201" s="1"/>
      <c r="T201" s="1"/>
      <c r="U201" s="1"/>
      <c r="V201" s="1"/>
    </row>
    <row r="202" spans="2:22" ht="18.75" customHeight="1" x14ac:dyDescent="0.25">
      <c r="B202" s="1"/>
      <c r="C202" s="133"/>
      <c r="D202" s="1"/>
      <c r="E202" s="1"/>
      <c r="F202" s="1"/>
      <c r="G202" s="1"/>
      <c r="H202" s="1"/>
      <c r="I202" s="1"/>
      <c r="J202" s="1"/>
      <c r="K202" s="1"/>
      <c r="L202" s="1"/>
      <c r="M202" s="1"/>
      <c r="N202" s="1"/>
      <c r="O202" s="1"/>
      <c r="P202" s="1"/>
      <c r="Q202" s="1"/>
      <c r="R202" s="1"/>
      <c r="S202" s="1"/>
      <c r="T202" s="1"/>
      <c r="U202" s="1"/>
      <c r="V202" s="1"/>
    </row>
    <row r="203" spans="2:22" ht="18.75" customHeight="1" x14ac:dyDescent="0.25">
      <c r="B203" s="1"/>
      <c r="C203" s="133"/>
      <c r="D203" s="1"/>
      <c r="E203" s="1"/>
      <c r="F203" s="1"/>
      <c r="G203" s="1"/>
      <c r="H203" s="1"/>
      <c r="I203" s="1"/>
      <c r="J203" s="1"/>
      <c r="K203" s="1"/>
      <c r="L203" s="1"/>
      <c r="M203" s="1"/>
      <c r="N203" s="1"/>
      <c r="O203" s="1"/>
      <c r="P203" s="1"/>
      <c r="Q203" s="1"/>
      <c r="R203" s="1"/>
      <c r="S203" s="1"/>
      <c r="T203" s="1"/>
      <c r="U203" s="1"/>
      <c r="V203" s="1"/>
    </row>
    <row r="204" spans="2:22" ht="18.75" customHeight="1" x14ac:dyDescent="0.25">
      <c r="B204" s="1"/>
      <c r="C204" s="133"/>
      <c r="D204" s="1"/>
      <c r="E204" s="1"/>
      <c r="F204" s="1"/>
      <c r="G204" s="1"/>
      <c r="H204" s="1"/>
      <c r="I204" s="1"/>
      <c r="J204" s="1"/>
      <c r="K204" s="1"/>
      <c r="L204" s="1"/>
      <c r="M204" s="1"/>
      <c r="N204" s="1"/>
      <c r="O204" s="1"/>
      <c r="P204" s="1"/>
      <c r="Q204" s="1"/>
      <c r="R204" s="1"/>
      <c r="S204" s="1"/>
      <c r="T204" s="1"/>
      <c r="U204" s="1"/>
      <c r="V204" s="1"/>
    </row>
    <row r="205" spans="2:22" ht="18.75" customHeight="1" x14ac:dyDescent="0.25">
      <c r="B205" s="1"/>
      <c r="C205" s="133"/>
      <c r="D205" s="1"/>
      <c r="E205" s="1"/>
      <c r="F205" s="1"/>
      <c r="G205" s="1"/>
      <c r="H205" s="1"/>
      <c r="I205" s="1"/>
      <c r="J205" s="1"/>
      <c r="K205" s="1"/>
      <c r="L205" s="1"/>
      <c r="M205" s="1"/>
      <c r="N205" s="1"/>
      <c r="O205" s="1"/>
      <c r="P205" s="1"/>
      <c r="Q205" s="1"/>
      <c r="R205" s="1"/>
      <c r="S205" s="1"/>
      <c r="T205" s="1"/>
      <c r="U205" s="1"/>
      <c r="V205" s="1"/>
    </row>
    <row r="206" spans="2:22" ht="18.75" customHeight="1" x14ac:dyDescent="0.25">
      <c r="B206" s="1"/>
      <c r="C206" s="133"/>
      <c r="D206" s="1"/>
      <c r="E206" s="1"/>
      <c r="F206" s="1"/>
      <c r="G206" s="1"/>
      <c r="H206" s="1"/>
      <c r="I206" s="1"/>
      <c r="J206" s="1"/>
      <c r="K206" s="1"/>
      <c r="L206" s="1"/>
      <c r="M206" s="1"/>
      <c r="N206" s="1"/>
      <c r="O206" s="1"/>
      <c r="P206" s="1"/>
      <c r="Q206" s="1"/>
      <c r="R206" s="1"/>
      <c r="S206" s="1"/>
      <c r="T206" s="1"/>
      <c r="U206" s="1"/>
      <c r="V206" s="1"/>
    </row>
    <row r="207" spans="2:22" ht="18.75" customHeight="1" x14ac:dyDescent="0.25">
      <c r="B207" s="1"/>
      <c r="C207" s="133"/>
      <c r="D207" s="1"/>
      <c r="E207" s="1"/>
      <c r="F207" s="1"/>
      <c r="G207" s="1"/>
      <c r="H207" s="1"/>
      <c r="I207" s="1"/>
      <c r="J207" s="1"/>
      <c r="K207" s="1"/>
      <c r="L207" s="1"/>
      <c r="M207" s="1"/>
      <c r="N207" s="1"/>
      <c r="O207" s="1"/>
      <c r="P207" s="1"/>
      <c r="Q207" s="1"/>
      <c r="R207" s="1"/>
      <c r="S207" s="1"/>
      <c r="T207" s="1"/>
      <c r="U207" s="1"/>
      <c r="V207" s="1"/>
    </row>
    <row r="208" spans="2:22" ht="18.75" customHeight="1" x14ac:dyDescent="0.25">
      <c r="B208" s="1"/>
      <c r="C208" s="133"/>
      <c r="D208" s="1"/>
      <c r="E208" s="1"/>
      <c r="F208" s="1"/>
      <c r="G208" s="1"/>
      <c r="H208" s="1"/>
      <c r="I208" s="1"/>
      <c r="J208" s="1"/>
      <c r="K208" s="1"/>
      <c r="L208" s="1"/>
      <c r="M208" s="1"/>
      <c r="N208" s="1"/>
      <c r="O208" s="1"/>
      <c r="P208" s="1"/>
      <c r="Q208" s="1"/>
      <c r="R208" s="1"/>
      <c r="S208" s="1"/>
      <c r="T208" s="1"/>
      <c r="U208" s="1"/>
      <c r="V208" s="1"/>
    </row>
    <row r="209" spans="2:22" ht="18.75" customHeight="1" x14ac:dyDescent="0.25">
      <c r="B209" s="1"/>
      <c r="C209" s="133"/>
      <c r="D209" s="1"/>
      <c r="E209" s="1"/>
      <c r="F209" s="1"/>
      <c r="G209" s="1"/>
      <c r="H209" s="1"/>
      <c r="I209" s="1"/>
      <c r="J209" s="1"/>
      <c r="K209" s="1"/>
      <c r="L209" s="1"/>
      <c r="M209" s="1"/>
      <c r="N209" s="1"/>
      <c r="O209" s="1"/>
      <c r="P209" s="1"/>
      <c r="Q209" s="1"/>
      <c r="R209" s="1"/>
      <c r="S209" s="1"/>
      <c r="T209" s="1"/>
      <c r="U209" s="1"/>
      <c r="V209" s="1"/>
    </row>
    <row r="210" spans="2:22" ht="18.75" customHeight="1" x14ac:dyDescent="0.25">
      <c r="B210" s="1"/>
      <c r="C210" s="133"/>
      <c r="D210" s="1"/>
      <c r="E210" s="1"/>
      <c r="F210" s="1"/>
      <c r="G210" s="1"/>
      <c r="H210" s="1"/>
      <c r="I210" s="1"/>
      <c r="J210" s="1"/>
      <c r="K210" s="1"/>
      <c r="L210" s="1"/>
      <c r="M210" s="1"/>
      <c r="N210" s="1"/>
      <c r="O210" s="1"/>
      <c r="P210" s="1"/>
      <c r="Q210" s="1"/>
      <c r="R210" s="1"/>
      <c r="S210" s="1"/>
      <c r="T210" s="1"/>
      <c r="U210" s="1"/>
      <c r="V210" s="1"/>
    </row>
    <row r="211" spans="2:22" ht="18.75" customHeight="1" x14ac:dyDescent="0.25">
      <c r="B211" s="1"/>
      <c r="C211" s="133"/>
      <c r="D211" s="1"/>
      <c r="E211" s="1"/>
      <c r="F211" s="1"/>
      <c r="G211" s="1"/>
      <c r="H211" s="1"/>
      <c r="I211" s="1"/>
      <c r="J211" s="1"/>
      <c r="K211" s="1"/>
      <c r="L211" s="1"/>
      <c r="M211" s="1"/>
      <c r="N211" s="1"/>
      <c r="O211" s="1"/>
      <c r="P211" s="1"/>
      <c r="Q211" s="1"/>
      <c r="R211" s="1"/>
      <c r="S211" s="1"/>
      <c r="T211" s="1"/>
      <c r="U211" s="1"/>
      <c r="V211" s="1"/>
    </row>
    <row r="212" spans="2:22" ht="18.75" customHeight="1" x14ac:dyDescent="0.25">
      <c r="B212" s="1"/>
      <c r="C212" s="133"/>
      <c r="D212" s="1"/>
      <c r="E212" s="1"/>
      <c r="F212" s="1"/>
      <c r="G212" s="1"/>
      <c r="H212" s="1"/>
      <c r="I212" s="1"/>
      <c r="J212" s="1"/>
      <c r="K212" s="1"/>
      <c r="L212" s="1"/>
      <c r="M212" s="1"/>
      <c r="N212" s="1"/>
      <c r="O212" s="1"/>
      <c r="P212" s="1"/>
      <c r="Q212" s="1"/>
      <c r="R212" s="1"/>
      <c r="S212" s="1"/>
      <c r="T212" s="1"/>
      <c r="U212" s="1"/>
      <c r="V212" s="1"/>
    </row>
    <row r="213" spans="2:22" ht="18.75" customHeight="1" x14ac:dyDescent="0.25">
      <c r="B213" s="1"/>
      <c r="C213" s="133"/>
      <c r="D213" s="1"/>
      <c r="E213" s="1"/>
      <c r="F213" s="1"/>
      <c r="G213" s="1"/>
      <c r="H213" s="1"/>
      <c r="I213" s="1"/>
      <c r="J213" s="1"/>
      <c r="K213" s="1"/>
      <c r="L213" s="1"/>
      <c r="M213" s="1"/>
      <c r="N213" s="1"/>
      <c r="O213" s="1"/>
      <c r="P213" s="1"/>
      <c r="Q213" s="1"/>
      <c r="R213" s="1"/>
      <c r="S213" s="1"/>
      <c r="T213" s="1"/>
      <c r="U213" s="1"/>
      <c r="V213" s="1"/>
    </row>
    <row r="214" spans="2:22" ht="18.75" customHeight="1" x14ac:dyDescent="0.25">
      <c r="B214" s="1"/>
      <c r="C214" s="133"/>
      <c r="D214" s="1"/>
      <c r="E214" s="1"/>
      <c r="F214" s="1"/>
      <c r="G214" s="1"/>
      <c r="H214" s="1"/>
      <c r="I214" s="1"/>
      <c r="J214" s="1"/>
      <c r="K214" s="1"/>
      <c r="L214" s="1"/>
      <c r="M214" s="1"/>
      <c r="N214" s="1"/>
      <c r="O214" s="1"/>
      <c r="P214" s="1"/>
      <c r="Q214" s="1"/>
      <c r="R214" s="1"/>
      <c r="S214" s="1"/>
      <c r="T214" s="1"/>
      <c r="U214" s="1"/>
      <c r="V214" s="1"/>
    </row>
    <row r="215" spans="2:22" ht="18.75" customHeight="1" x14ac:dyDescent="0.25">
      <c r="B215" s="1"/>
      <c r="C215" s="133"/>
      <c r="D215" s="1"/>
      <c r="E215" s="1"/>
      <c r="F215" s="1"/>
      <c r="G215" s="1"/>
      <c r="H215" s="1"/>
      <c r="I215" s="1"/>
      <c r="J215" s="1"/>
      <c r="K215" s="1"/>
      <c r="L215" s="1"/>
      <c r="M215" s="1"/>
      <c r="N215" s="1"/>
      <c r="O215" s="1"/>
      <c r="P215" s="1"/>
      <c r="Q215" s="1"/>
      <c r="R215" s="1"/>
      <c r="S215" s="1"/>
      <c r="T215" s="1"/>
      <c r="U215" s="1"/>
      <c r="V215" s="1"/>
    </row>
    <row r="216" spans="2:22" ht="18.75" customHeight="1" x14ac:dyDescent="0.25">
      <c r="B216" s="1"/>
      <c r="C216" s="133"/>
      <c r="D216" s="1"/>
      <c r="E216" s="1"/>
      <c r="F216" s="1"/>
      <c r="G216" s="1"/>
      <c r="H216" s="1"/>
      <c r="I216" s="1"/>
      <c r="J216" s="1"/>
      <c r="K216" s="1"/>
      <c r="L216" s="1"/>
      <c r="M216" s="1"/>
      <c r="N216" s="1"/>
      <c r="O216" s="1"/>
      <c r="P216" s="1"/>
      <c r="Q216" s="1"/>
      <c r="R216" s="1"/>
      <c r="S216" s="1"/>
      <c r="T216" s="1"/>
      <c r="U216" s="1"/>
      <c r="V216" s="1"/>
    </row>
    <row r="217" spans="2:22" ht="18.75" customHeight="1" x14ac:dyDescent="0.25">
      <c r="B217" s="1"/>
      <c r="C217" s="133"/>
      <c r="D217" s="1"/>
      <c r="E217" s="1"/>
      <c r="F217" s="1"/>
      <c r="G217" s="1"/>
      <c r="H217" s="1"/>
      <c r="I217" s="1"/>
      <c r="J217" s="1"/>
      <c r="K217" s="1"/>
      <c r="L217" s="1"/>
      <c r="M217" s="1"/>
      <c r="N217" s="1"/>
      <c r="O217" s="1"/>
      <c r="P217" s="1"/>
      <c r="Q217" s="1"/>
      <c r="R217" s="1"/>
      <c r="S217" s="1"/>
      <c r="T217" s="1"/>
      <c r="U217" s="1"/>
      <c r="V217" s="1"/>
    </row>
    <row r="218" spans="2:22" ht="18.75" customHeight="1" x14ac:dyDescent="0.25">
      <c r="B218" s="1"/>
      <c r="C218" s="133"/>
      <c r="D218" s="1"/>
      <c r="E218" s="1"/>
      <c r="F218" s="1"/>
      <c r="G218" s="1"/>
      <c r="H218" s="1"/>
      <c r="I218" s="1"/>
      <c r="J218" s="1"/>
      <c r="K218" s="1"/>
      <c r="L218" s="1"/>
      <c r="M218" s="1"/>
      <c r="N218" s="1"/>
      <c r="O218" s="1"/>
      <c r="P218" s="1"/>
      <c r="Q218" s="1"/>
      <c r="R218" s="1"/>
      <c r="S218" s="1"/>
      <c r="T218" s="1"/>
      <c r="U218" s="1"/>
      <c r="V218" s="1"/>
    </row>
    <row r="219" spans="2:22" ht="18.75" customHeight="1" x14ac:dyDescent="0.25">
      <c r="B219" s="1"/>
      <c r="C219" s="133"/>
      <c r="D219" s="1"/>
      <c r="E219" s="1"/>
      <c r="F219" s="1"/>
      <c r="G219" s="1"/>
      <c r="H219" s="1"/>
      <c r="I219" s="1"/>
      <c r="J219" s="1"/>
      <c r="K219" s="1"/>
      <c r="L219" s="1"/>
      <c r="M219" s="1"/>
      <c r="N219" s="1"/>
      <c r="O219" s="1"/>
      <c r="P219" s="1"/>
      <c r="Q219" s="1"/>
      <c r="R219" s="1"/>
      <c r="S219" s="1"/>
      <c r="T219" s="1"/>
      <c r="U219" s="1"/>
      <c r="V219" s="1"/>
    </row>
    <row r="220" spans="2:22" ht="18.75" customHeight="1" x14ac:dyDescent="0.25">
      <c r="B220" s="1"/>
      <c r="C220" s="133"/>
      <c r="D220" s="1"/>
      <c r="E220" s="1"/>
      <c r="F220" s="1"/>
      <c r="G220" s="1"/>
      <c r="H220" s="1"/>
      <c r="I220" s="1"/>
      <c r="J220" s="1"/>
      <c r="K220" s="1"/>
      <c r="L220" s="1"/>
      <c r="M220" s="1"/>
      <c r="N220" s="1"/>
      <c r="O220" s="1"/>
      <c r="P220" s="1"/>
      <c r="Q220" s="1"/>
      <c r="R220" s="1"/>
      <c r="S220" s="1"/>
      <c r="T220" s="1"/>
      <c r="U220" s="1"/>
      <c r="V220" s="1"/>
    </row>
    <row r="221" spans="2:22" ht="18.75" customHeight="1" x14ac:dyDescent="0.25">
      <c r="B221" s="1"/>
      <c r="C221" s="133"/>
      <c r="D221" s="1"/>
      <c r="E221" s="1"/>
      <c r="F221" s="1"/>
      <c r="G221" s="1"/>
      <c r="H221" s="1"/>
      <c r="I221" s="1"/>
      <c r="J221" s="1"/>
      <c r="K221" s="1"/>
      <c r="L221" s="1"/>
      <c r="M221" s="1"/>
      <c r="N221" s="1"/>
      <c r="O221" s="1"/>
      <c r="P221" s="1"/>
      <c r="Q221" s="1"/>
      <c r="R221" s="1"/>
      <c r="S221" s="1"/>
      <c r="T221" s="1"/>
      <c r="U221" s="1"/>
      <c r="V221" s="1"/>
    </row>
    <row r="222" spans="2:22" ht="18.75" customHeight="1" x14ac:dyDescent="0.25">
      <c r="B222" s="1"/>
      <c r="C222" s="133"/>
      <c r="D222" s="1"/>
      <c r="E222" s="1"/>
      <c r="F222" s="1"/>
      <c r="G222" s="1"/>
      <c r="H222" s="1"/>
      <c r="I222" s="1"/>
      <c r="J222" s="1"/>
      <c r="K222" s="1"/>
      <c r="L222" s="1"/>
      <c r="M222" s="1"/>
      <c r="N222" s="1"/>
      <c r="O222" s="1"/>
      <c r="P222" s="1"/>
      <c r="Q222" s="1"/>
      <c r="R222" s="1"/>
      <c r="S222" s="1"/>
      <c r="T222" s="1"/>
      <c r="U222" s="1"/>
      <c r="V222" s="1"/>
    </row>
    <row r="223" spans="2:22" ht="18.75" customHeight="1" x14ac:dyDescent="0.25">
      <c r="B223" s="1"/>
      <c r="C223" s="133"/>
      <c r="D223" s="1"/>
      <c r="E223" s="1"/>
      <c r="F223" s="1"/>
      <c r="G223" s="1"/>
      <c r="H223" s="1"/>
      <c r="I223" s="1"/>
      <c r="J223" s="1"/>
      <c r="K223" s="1"/>
      <c r="L223" s="1"/>
      <c r="M223" s="1"/>
      <c r="N223" s="1"/>
      <c r="O223" s="1"/>
      <c r="P223" s="1"/>
      <c r="Q223" s="1"/>
      <c r="R223" s="1"/>
      <c r="S223" s="1"/>
      <c r="T223" s="1"/>
      <c r="U223" s="1"/>
      <c r="V223" s="1"/>
    </row>
    <row r="224" spans="2:22" ht="18.75" customHeight="1" x14ac:dyDescent="0.25">
      <c r="B224" s="1"/>
      <c r="C224" s="133"/>
      <c r="D224" s="1"/>
      <c r="E224" s="1"/>
      <c r="F224" s="1"/>
      <c r="G224" s="1"/>
      <c r="H224" s="1"/>
      <c r="I224" s="1"/>
      <c r="J224" s="1"/>
      <c r="K224" s="1"/>
      <c r="L224" s="1"/>
      <c r="M224" s="1"/>
      <c r="N224" s="1"/>
      <c r="O224" s="1"/>
      <c r="P224" s="1"/>
      <c r="Q224" s="1"/>
      <c r="R224" s="1"/>
      <c r="S224" s="1"/>
      <c r="T224" s="1"/>
      <c r="U224" s="1"/>
      <c r="V224" s="1"/>
    </row>
    <row r="225" spans="2:22" ht="18.75" customHeight="1" x14ac:dyDescent="0.25">
      <c r="B225" s="1"/>
      <c r="C225" s="133"/>
      <c r="D225" s="1"/>
      <c r="E225" s="1"/>
      <c r="F225" s="1"/>
      <c r="G225" s="1"/>
      <c r="H225" s="1"/>
      <c r="I225" s="1"/>
      <c r="J225" s="1"/>
      <c r="K225" s="1"/>
      <c r="L225" s="1"/>
      <c r="M225" s="1"/>
      <c r="N225" s="1"/>
      <c r="O225" s="1"/>
      <c r="P225" s="1"/>
      <c r="Q225" s="1"/>
      <c r="R225" s="1"/>
      <c r="S225" s="1"/>
      <c r="T225" s="1"/>
      <c r="U225" s="1"/>
      <c r="V225" s="1"/>
    </row>
    <row r="226" spans="2:22" ht="18.75" customHeight="1" x14ac:dyDescent="0.25">
      <c r="B226" s="1"/>
      <c r="C226" s="133"/>
      <c r="D226" s="1"/>
      <c r="E226" s="1"/>
      <c r="F226" s="1"/>
      <c r="G226" s="1"/>
      <c r="H226" s="1"/>
      <c r="I226" s="1"/>
      <c r="J226" s="1"/>
      <c r="K226" s="1"/>
      <c r="L226" s="1"/>
      <c r="M226" s="1"/>
      <c r="N226" s="1"/>
      <c r="O226" s="1"/>
      <c r="P226" s="1"/>
      <c r="Q226" s="1"/>
      <c r="R226" s="1"/>
      <c r="S226" s="1"/>
      <c r="T226" s="1"/>
      <c r="U226" s="1"/>
      <c r="V226" s="1"/>
    </row>
    <row r="227" spans="2:22" ht="18.75" customHeight="1" x14ac:dyDescent="0.25">
      <c r="B227" s="1"/>
      <c r="C227" s="133"/>
      <c r="D227" s="1"/>
      <c r="E227" s="1"/>
      <c r="F227" s="1"/>
      <c r="G227" s="1"/>
      <c r="H227" s="1"/>
      <c r="I227" s="1"/>
      <c r="J227" s="1"/>
      <c r="K227" s="1"/>
      <c r="L227" s="1"/>
      <c r="M227" s="1"/>
      <c r="N227" s="1"/>
      <c r="O227" s="1"/>
      <c r="P227" s="1"/>
      <c r="Q227" s="1"/>
      <c r="R227" s="1"/>
      <c r="S227" s="1"/>
      <c r="T227" s="1"/>
      <c r="U227" s="1"/>
      <c r="V227" s="1"/>
    </row>
    <row r="228" spans="2:22" ht="18.75" customHeight="1" x14ac:dyDescent="0.25">
      <c r="B228" s="1"/>
      <c r="C228" s="133"/>
      <c r="D228" s="1"/>
      <c r="E228" s="1"/>
      <c r="F228" s="1"/>
      <c r="G228" s="1"/>
      <c r="H228" s="1"/>
      <c r="I228" s="1"/>
      <c r="J228" s="1"/>
      <c r="K228" s="1"/>
      <c r="L228" s="1"/>
      <c r="M228" s="1"/>
      <c r="N228" s="1"/>
      <c r="O228" s="1"/>
      <c r="P228" s="1"/>
      <c r="Q228" s="1"/>
      <c r="R228" s="1"/>
      <c r="S228" s="1"/>
      <c r="T228" s="1"/>
      <c r="U228" s="1"/>
      <c r="V228" s="1"/>
    </row>
    <row r="229" spans="2:22" ht="18.75" customHeight="1" x14ac:dyDescent="0.25">
      <c r="B229" s="1"/>
      <c r="C229" s="133"/>
      <c r="D229" s="1"/>
      <c r="E229" s="1"/>
      <c r="F229" s="1"/>
      <c r="G229" s="1"/>
      <c r="H229" s="1"/>
      <c r="I229" s="1"/>
      <c r="J229" s="1"/>
      <c r="K229" s="1"/>
      <c r="L229" s="1"/>
      <c r="M229" s="1"/>
      <c r="N229" s="1"/>
      <c r="O229" s="1"/>
      <c r="P229" s="1"/>
      <c r="Q229" s="1"/>
      <c r="R229" s="1"/>
      <c r="S229" s="1"/>
      <c r="T229" s="1"/>
      <c r="U229" s="1"/>
      <c r="V229" s="1"/>
    </row>
    <row r="230" spans="2:22" ht="18.75" customHeight="1" x14ac:dyDescent="0.25">
      <c r="B230" s="1"/>
      <c r="C230" s="133"/>
      <c r="D230" s="1"/>
      <c r="E230" s="1"/>
      <c r="F230" s="1"/>
      <c r="G230" s="1"/>
      <c r="H230" s="1"/>
      <c r="I230" s="1"/>
      <c r="J230" s="1"/>
      <c r="K230" s="1"/>
      <c r="L230" s="1"/>
      <c r="M230" s="1"/>
      <c r="N230" s="1"/>
      <c r="O230" s="1"/>
      <c r="P230" s="1"/>
      <c r="Q230" s="1"/>
      <c r="R230" s="1"/>
      <c r="S230" s="1"/>
      <c r="T230" s="1"/>
      <c r="U230" s="1"/>
      <c r="V230" s="1"/>
    </row>
    <row r="231" spans="2:22" ht="18.75" customHeight="1" x14ac:dyDescent="0.25">
      <c r="B231" s="1"/>
      <c r="C231" s="133"/>
      <c r="D231" s="1"/>
      <c r="E231" s="1"/>
      <c r="F231" s="1"/>
      <c r="G231" s="1"/>
      <c r="H231" s="1"/>
      <c r="I231" s="1"/>
      <c r="J231" s="1"/>
      <c r="K231" s="1"/>
      <c r="L231" s="1"/>
      <c r="M231" s="1"/>
      <c r="N231" s="1"/>
      <c r="O231" s="1"/>
      <c r="P231" s="1"/>
      <c r="Q231" s="1"/>
      <c r="R231" s="1"/>
      <c r="S231" s="1"/>
      <c r="T231" s="1"/>
      <c r="U231" s="1"/>
      <c r="V231" s="1"/>
    </row>
    <row r="232" spans="2:22" ht="18.75" customHeight="1" x14ac:dyDescent="0.25">
      <c r="B232" s="1"/>
      <c r="C232" s="133"/>
      <c r="D232" s="1"/>
      <c r="E232" s="1"/>
      <c r="F232" s="1"/>
      <c r="G232" s="1"/>
      <c r="H232" s="1"/>
      <c r="I232" s="1"/>
      <c r="J232" s="1"/>
      <c r="K232" s="1"/>
      <c r="L232" s="1"/>
      <c r="M232" s="1"/>
      <c r="N232" s="1"/>
      <c r="O232" s="1"/>
      <c r="P232" s="1"/>
      <c r="Q232" s="1"/>
      <c r="R232" s="1"/>
      <c r="S232" s="1"/>
      <c r="T232" s="1"/>
      <c r="U232" s="1"/>
      <c r="V232" s="1"/>
    </row>
    <row r="233" spans="2:22" ht="18.75" customHeight="1" x14ac:dyDescent="0.25">
      <c r="B233" s="1"/>
      <c r="C233" s="133"/>
      <c r="D233" s="1"/>
      <c r="E233" s="1"/>
      <c r="F233" s="1"/>
      <c r="G233" s="1"/>
      <c r="H233" s="1"/>
      <c r="I233" s="1"/>
      <c r="J233" s="1"/>
      <c r="K233" s="1"/>
      <c r="L233" s="1"/>
      <c r="M233" s="1"/>
      <c r="N233" s="1"/>
      <c r="O233" s="1"/>
      <c r="P233" s="1"/>
      <c r="Q233" s="1"/>
      <c r="R233" s="1"/>
      <c r="S233" s="1"/>
      <c r="T233" s="1"/>
      <c r="U233" s="1"/>
      <c r="V233" s="1"/>
    </row>
    <row r="234" spans="2:22" ht="18.75" customHeight="1" x14ac:dyDescent="0.25">
      <c r="B234" s="1"/>
      <c r="C234" s="133"/>
      <c r="D234" s="1"/>
      <c r="E234" s="1"/>
      <c r="F234" s="1"/>
      <c r="G234" s="1"/>
      <c r="H234" s="1"/>
      <c r="I234" s="1"/>
      <c r="J234" s="1"/>
      <c r="K234" s="1"/>
      <c r="L234" s="1"/>
      <c r="M234" s="1"/>
      <c r="N234" s="1"/>
      <c r="O234" s="1"/>
      <c r="P234" s="1"/>
      <c r="Q234" s="1"/>
      <c r="R234" s="1"/>
      <c r="S234" s="1"/>
      <c r="T234" s="1"/>
      <c r="U234" s="1"/>
      <c r="V234" s="1"/>
    </row>
    <row r="235" spans="2:22" ht="18.75" customHeight="1" x14ac:dyDescent="0.25">
      <c r="B235" s="1"/>
      <c r="C235" s="133"/>
      <c r="D235" s="1"/>
      <c r="E235" s="1"/>
      <c r="F235" s="1"/>
      <c r="G235" s="1"/>
      <c r="H235" s="1"/>
      <c r="I235" s="1"/>
      <c r="J235" s="1"/>
      <c r="K235" s="1"/>
      <c r="L235" s="1"/>
      <c r="M235" s="1"/>
      <c r="N235" s="1"/>
      <c r="O235" s="1"/>
      <c r="P235" s="1"/>
      <c r="Q235" s="1"/>
      <c r="R235" s="1"/>
      <c r="S235" s="1"/>
      <c r="T235" s="1"/>
      <c r="U235" s="1"/>
      <c r="V235" s="1"/>
    </row>
    <row r="236" spans="2:22" ht="18.75" customHeight="1" x14ac:dyDescent="0.25">
      <c r="B236" s="1"/>
      <c r="C236" s="133"/>
      <c r="D236" s="1"/>
      <c r="E236" s="1"/>
      <c r="F236" s="1"/>
      <c r="G236" s="1"/>
      <c r="H236" s="1"/>
      <c r="I236" s="1"/>
      <c r="J236" s="1"/>
      <c r="K236" s="1"/>
      <c r="L236" s="1"/>
      <c r="M236" s="1"/>
      <c r="N236" s="1"/>
      <c r="O236" s="1"/>
      <c r="P236" s="1"/>
      <c r="Q236" s="1"/>
      <c r="R236" s="1"/>
      <c r="S236" s="1"/>
      <c r="T236" s="1"/>
      <c r="U236" s="1"/>
      <c r="V236" s="1"/>
    </row>
    <row r="237" spans="2:22" ht="18.75" customHeight="1" x14ac:dyDescent="0.25">
      <c r="B237" s="1"/>
      <c r="C237" s="133"/>
      <c r="D237" s="1"/>
      <c r="E237" s="1"/>
      <c r="F237" s="1"/>
      <c r="G237" s="1"/>
      <c r="H237" s="1"/>
      <c r="I237" s="1"/>
      <c r="J237" s="1"/>
      <c r="K237" s="1"/>
      <c r="L237" s="1"/>
      <c r="M237" s="1"/>
      <c r="N237" s="1"/>
      <c r="O237" s="1"/>
      <c r="P237" s="1"/>
      <c r="Q237" s="1"/>
      <c r="R237" s="1"/>
      <c r="S237" s="1"/>
      <c r="T237" s="1"/>
      <c r="U237" s="1"/>
      <c r="V237" s="1"/>
    </row>
    <row r="238" spans="2:22" ht="18.75" customHeight="1" x14ac:dyDescent="0.25">
      <c r="B238" s="1"/>
      <c r="C238" s="133"/>
      <c r="D238" s="1"/>
      <c r="E238" s="1"/>
      <c r="F238" s="1"/>
      <c r="G238" s="1"/>
      <c r="H238" s="1"/>
      <c r="I238" s="1"/>
      <c r="J238" s="1"/>
      <c r="K238" s="1"/>
      <c r="L238" s="1"/>
      <c r="M238" s="1"/>
      <c r="N238" s="1"/>
      <c r="O238" s="1"/>
      <c r="P238" s="1"/>
      <c r="Q238" s="1"/>
      <c r="R238" s="1"/>
      <c r="S238" s="1"/>
      <c r="T238" s="1"/>
      <c r="U238" s="1"/>
      <c r="V238" s="1"/>
    </row>
    <row r="239" spans="2:22" ht="18.75" customHeight="1" x14ac:dyDescent="0.25">
      <c r="B239" s="1"/>
      <c r="C239" s="133"/>
      <c r="D239" s="1"/>
      <c r="E239" s="1"/>
      <c r="F239" s="1"/>
      <c r="G239" s="1"/>
      <c r="H239" s="1"/>
      <c r="I239" s="1"/>
      <c r="J239" s="1"/>
      <c r="K239" s="1"/>
      <c r="L239" s="1"/>
      <c r="M239" s="1"/>
      <c r="N239" s="1"/>
      <c r="O239" s="1"/>
      <c r="P239" s="1"/>
      <c r="Q239" s="1"/>
      <c r="R239" s="1"/>
      <c r="S239" s="1"/>
      <c r="T239" s="1"/>
      <c r="U239" s="1"/>
      <c r="V239" s="1"/>
    </row>
    <row r="240" spans="2:22" ht="18.75" customHeight="1" x14ac:dyDescent="0.25">
      <c r="B240" s="1"/>
      <c r="C240" s="133"/>
      <c r="D240" s="1"/>
      <c r="E240" s="1"/>
      <c r="F240" s="1"/>
      <c r="G240" s="1"/>
      <c r="H240" s="1"/>
      <c r="I240" s="1"/>
      <c r="J240" s="1"/>
      <c r="K240" s="1"/>
      <c r="L240" s="1"/>
      <c r="M240" s="1"/>
      <c r="N240" s="1"/>
      <c r="O240" s="1"/>
      <c r="P240" s="1"/>
      <c r="Q240" s="1"/>
      <c r="R240" s="1"/>
      <c r="S240" s="1"/>
      <c r="T240" s="1"/>
      <c r="U240" s="1"/>
      <c r="V240" s="1"/>
    </row>
    <row r="241" spans="2:22" ht="18.75" customHeight="1" x14ac:dyDescent="0.25">
      <c r="B241" s="1"/>
      <c r="C241" s="133"/>
      <c r="D241" s="1"/>
      <c r="E241" s="1"/>
      <c r="F241" s="1"/>
      <c r="G241" s="1"/>
      <c r="H241" s="1"/>
      <c r="I241" s="1"/>
      <c r="J241" s="1"/>
      <c r="K241" s="1"/>
      <c r="L241" s="1"/>
      <c r="M241" s="1"/>
      <c r="N241" s="1"/>
      <c r="O241" s="1"/>
      <c r="P241" s="1"/>
      <c r="Q241" s="1"/>
      <c r="R241" s="1"/>
      <c r="S241" s="1"/>
      <c r="T241" s="1"/>
      <c r="U241" s="1"/>
      <c r="V241" s="1"/>
    </row>
    <row r="242" spans="2:22" ht="18.75" customHeight="1" x14ac:dyDescent="0.25">
      <c r="B242" s="1"/>
      <c r="C242" s="133"/>
      <c r="D242" s="1"/>
      <c r="E242" s="1"/>
      <c r="F242" s="1"/>
      <c r="G242" s="1"/>
      <c r="H242" s="1"/>
      <c r="I242" s="1"/>
      <c r="J242" s="1"/>
      <c r="K242" s="1"/>
      <c r="L242" s="1"/>
      <c r="M242" s="1"/>
      <c r="N242" s="1"/>
      <c r="O242" s="1"/>
      <c r="P242" s="1"/>
      <c r="Q242" s="1"/>
      <c r="R242" s="1"/>
      <c r="S242" s="1"/>
      <c r="T242" s="1"/>
      <c r="U242" s="1"/>
      <c r="V242" s="1"/>
    </row>
    <row r="243" spans="2:22" ht="18.75" customHeight="1" x14ac:dyDescent="0.25">
      <c r="B243" s="1"/>
      <c r="C243" s="133"/>
      <c r="D243" s="1"/>
      <c r="E243" s="1"/>
      <c r="F243" s="1"/>
      <c r="G243" s="1"/>
      <c r="H243" s="1"/>
      <c r="I243" s="1"/>
      <c r="J243" s="1"/>
      <c r="K243" s="1"/>
      <c r="L243" s="1"/>
      <c r="M243" s="1"/>
      <c r="N243" s="1"/>
      <c r="O243" s="1"/>
      <c r="P243" s="1"/>
      <c r="Q243" s="1"/>
      <c r="R243" s="1"/>
      <c r="S243" s="1"/>
      <c r="T243" s="1"/>
      <c r="U243" s="1"/>
      <c r="V243" s="1"/>
    </row>
    <row r="244" spans="2:22" ht="18.75" customHeight="1" x14ac:dyDescent="0.25">
      <c r="B244" s="1"/>
      <c r="C244" s="133"/>
      <c r="D244" s="1"/>
      <c r="E244" s="1"/>
      <c r="F244" s="1"/>
      <c r="G244" s="1"/>
      <c r="H244" s="1"/>
      <c r="I244" s="1"/>
      <c r="J244" s="1"/>
      <c r="K244" s="1"/>
      <c r="L244" s="1"/>
      <c r="M244" s="1"/>
      <c r="N244" s="1"/>
      <c r="O244" s="1"/>
      <c r="P244" s="1"/>
      <c r="Q244" s="1"/>
      <c r="R244" s="1"/>
      <c r="S244" s="1"/>
      <c r="T244" s="1"/>
      <c r="U244" s="1"/>
      <c r="V244" s="1"/>
    </row>
    <row r="245" spans="2:22" ht="18.75" customHeight="1" x14ac:dyDescent="0.25">
      <c r="B245" s="1"/>
      <c r="C245" s="133"/>
      <c r="D245" s="1"/>
      <c r="E245" s="1"/>
      <c r="F245" s="1"/>
      <c r="G245" s="1"/>
      <c r="H245" s="1"/>
      <c r="I245" s="1"/>
      <c r="J245" s="1"/>
      <c r="K245" s="1"/>
      <c r="L245" s="1"/>
      <c r="M245" s="1"/>
      <c r="N245" s="1"/>
      <c r="O245" s="1"/>
      <c r="P245" s="1"/>
      <c r="Q245" s="1"/>
      <c r="R245" s="1"/>
      <c r="S245" s="1"/>
      <c r="T245" s="1"/>
      <c r="U245" s="1"/>
      <c r="V245" s="1"/>
    </row>
    <row r="246" spans="2:22" ht="18.75" customHeight="1" x14ac:dyDescent="0.25">
      <c r="B246" s="1"/>
      <c r="C246" s="133"/>
      <c r="D246" s="1"/>
      <c r="E246" s="1"/>
      <c r="F246" s="1"/>
      <c r="G246" s="1"/>
      <c r="H246" s="1"/>
      <c r="I246" s="1"/>
      <c r="J246" s="1"/>
      <c r="K246" s="1"/>
      <c r="L246" s="1"/>
      <c r="M246" s="1"/>
      <c r="N246" s="1"/>
      <c r="O246" s="1"/>
      <c r="P246" s="1"/>
      <c r="Q246" s="1"/>
      <c r="R246" s="1"/>
      <c r="S246" s="1"/>
      <c r="T246" s="1"/>
      <c r="U246" s="1"/>
      <c r="V246" s="1"/>
    </row>
    <row r="247" spans="2:22" ht="18.75" customHeight="1" x14ac:dyDescent="0.25">
      <c r="B247" s="1"/>
      <c r="C247" s="133"/>
      <c r="D247" s="1"/>
      <c r="E247" s="1"/>
      <c r="F247" s="1"/>
      <c r="G247" s="1"/>
      <c r="H247" s="1"/>
      <c r="I247" s="1"/>
      <c r="J247" s="1"/>
      <c r="K247" s="1"/>
      <c r="L247" s="1"/>
      <c r="M247" s="1"/>
      <c r="N247" s="1"/>
      <c r="O247" s="1"/>
      <c r="P247" s="1"/>
      <c r="Q247" s="1"/>
      <c r="R247" s="1"/>
      <c r="S247" s="1"/>
      <c r="T247" s="1"/>
      <c r="U247" s="1"/>
      <c r="V247" s="1"/>
    </row>
    <row r="248" spans="2:22" ht="18.75" customHeight="1" x14ac:dyDescent="0.25">
      <c r="B248" s="1"/>
      <c r="C248" s="133"/>
      <c r="D248" s="1"/>
      <c r="E248" s="1"/>
      <c r="F248" s="1"/>
      <c r="G248" s="1"/>
      <c r="H248" s="1"/>
      <c r="I248" s="1"/>
      <c r="J248" s="1"/>
      <c r="K248" s="1"/>
      <c r="L248" s="1"/>
      <c r="M248" s="1"/>
      <c r="N248" s="1"/>
      <c r="O248" s="1"/>
      <c r="P248" s="1"/>
      <c r="Q248" s="1"/>
      <c r="R248" s="1"/>
      <c r="S248" s="1"/>
      <c r="T248" s="1"/>
      <c r="U248" s="1"/>
      <c r="V248" s="1"/>
    </row>
    <row r="249" spans="2:22" ht="18.75" customHeight="1" x14ac:dyDescent="0.25">
      <c r="B249" s="1"/>
      <c r="C249" s="133"/>
      <c r="D249" s="1"/>
      <c r="E249" s="1"/>
      <c r="F249" s="1"/>
      <c r="G249" s="1"/>
      <c r="H249" s="1"/>
      <c r="I249" s="1"/>
      <c r="J249" s="1"/>
      <c r="K249" s="1"/>
      <c r="L249" s="1"/>
      <c r="M249" s="1"/>
      <c r="N249" s="1"/>
      <c r="O249" s="1"/>
      <c r="P249" s="1"/>
      <c r="Q249" s="1"/>
      <c r="R249" s="1"/>
      <c r="S249" s="1"/>
      <c r="T249" s="1"/>
      <c r="U249" s="1"/>
      <c r="V249" s="1"/>
    </row>
    <row r="250" spans="2:22" ht="18.75" customHeight="1" x14ac:dyDescent="0.25">
      <c r="B250" s="1"/>
      <c r="C250" s="133"/>
      <c r="D250" s="1"/>
      <c r="E250" s="1"/>
      <c r="F250" s="1"/>
      <c r="G250" s="1"/>
      <c r="H250" s="1"/>
      <c r="I250" s="1"/>
      <c r="J250" s="1"/>
      <c r="K250" s="1"/>
      <c r="L250" s="1"/>
      <c r="M250" s="1"/>
      <c r="N250" s="1"/>
      <c r="O250" s="1"/>
      <c r="P250" s="1"/>
      <c r="Q250" s="1"/>
      <c r="R250" s="1"/>
      <c r="S250" s="1"/>
      <c r="T250" s="1"/>
      <c r="U250" s="1"/>
      <c r="V250" s="1"/>
    </row>
    <row r="251" spans="2:22" ht="18.75" customHeight="1" x14ac:dyDescent="0.25">
      <c r="B251" s="1"/>
      <c r="C251" s="133"/>
      <c r="D251" s="1"/>
      <c r="E251" s="1"/>
      <c r="F251" s="1"/>
      <c r="G251" s="1"/>
      <c r="H251" s="1"/>
      <c r="I251" s="1"/>
      <c r="J251" s="1"/>
      <c r="K251" s="1"/>
      <c r="L251" s="1"/>
      <c r="M251" s="1"/>
      <c r="N251" s="1"/>
      <c r="O251" s="1"/>
      <c r="P251" s="1"/>
      <c r="Q251" s="1"/>
      <c r="R251" s="1"/>
      <c r="S251" s="1"/>
      <c r="T251" s="1"/>
      <c r="U251" s="1"/>
      <c r="V251" s="1"/>
    </row>
    <row r="252" spans="2:22" ht="18.75" customHeight="1" x14ac:dyDescent="0.25">
      <c r="B252" s="1"/>
      <c r="C252" s="133"/>
      <c r="D252" s="1"/>
      <c r="E252" s="1"/>
      <c r="F252" s="1"/>
      <c r="G252" s="1"/>
      <c r="H252" s="1"/>
      <c r="I252" s="1"/>
      <c r="J252" s="1"/>
      <c r="K252" s="1"/>
      <c r="L252" s="1"/>
      <c r="M252" s="1"/>
      <c r="N252" s="1"/>
      <c r="O252" s="1"/>
      <c r="P252" s="1"/>
      <c r="Q252" s="1"/>
      <c r="R252" s="1"/>
      <c r="S252" s="1"/>
      <c r="T252" s="1"/>
      <c r="U252" s="1"/>
      <c r="V252" s="1"/>
    </row>
    <row r="253" spans="2:22" ht="18.75" customHeight="1" x14ac:dyDescent="0.25">
      <c r="B253" s="1"/>
      <c r="C253" s="133"/>
      <c r="D253" s="1"/>
      <c r="E253" s="1"/>
      <c r="F253" s="1"/>
      <c r="G253" s="1"/>
      <c r="H253" s="1"/>
      <c r="I253" s="1"/>
      <c r="J253" s="1"/>
      <c r="K253" s="1"/>
      <c r="L253" s="1"/>
      <c r="M253" s="1"/>
      <c r="N253" s="1"/>
      <c r="O253" s="1"/>
      <c r="P253" s="1"/>
      <c r="Q253" s="1"/>
      <c r="R253" s="1"/>
      <c r="S253" s="1"/>
      <c r="T253" s="1"/>
      <c r="U253" s="1"/>
      <c r="V253" s="1"/>
    </row>
    <row r="254" spans="2:22" ht="18.75" customHeight="1" x14ac:dyDescent="0.25">
      <c r="B254" s="1"/>
      <c r="C254" s="133"/>
      <c r="D254" s="1"/>
      <c r="E254" s="1"/>
      <c r="F254" s="1"/>
      <c r="G254" s="1"/>
      <c r="H254" s="1"/>
      <c r="I254" s="1"/>
      <c r="J254" s="1"/>
      <c r="K254" s="1"/>
      <c r="L254" s="1"/>
      <c r="M254" s="1"/>
      <c r="N254" s="1"/>
      <c r="O254" s="1"/>
      <c r="P254" s="1"/>
      <c r="Q254" s="1"/>
      <c r="R254" s="1"/>
      <c r="S254" s="1"/>
      <c r="T254" s="1"/>
      <c r="U254" s="1"/>
      <c r="V254" s="1"/>
    </row>
    <row r="255" spans="2:22" ht="18.75" customHeight="1" x14ac:dyDescent="0.25">
      <c r="B255" s="1"/>
      <c r="C255" s="133"/>
      <c r="D255" s="1"/>
      <c r="E255" s="1"/>
      <c r="F255" s="1"/>
      <c r="G255" s="1"/>
      <c r="H255" s="1"/>
      <c r="I255" s="1"/>
      <c r="J255" s="1"/>
      <c r="K255" s="1"/>
      <c r="L255" s="1"/>
      <c r="M255" s="1"/>
      <c r="N255" s="1"/>
      <c r="O255" s="1"/>
      <c r="P255" s="1"/>
      <c r="Q255" s="1"/>
      <c r="R255" s="1"/>
      <c r="S255" s="1"/>
      <c r="T255" s="1"/>
      <c r="U255" s="1"/>
      <c r="V255" s="1"/>
    </row>
    <row r="256" spans="2:22" ht="18.75" customHeight="1" x14ac:dyDescent="0.25">
      <c r="B256" s="1"/>
      <c r="C256" s="133"/>
      <c r="D256" s="1"/>
      <c r="E256" s="1"/>
      <c r="F256" s="1"/>
      <c r="G256" s="1"/>
      <c r="H256" s="1"/>
      <c r="I256" s="1"/>
      <c r="J256" s="1"/>
      <c r="K256" s="1"/>
      <c r="L256" s="1"/>
      <c r="M256" s="1"/>
      <c r="N256" s="1"/>
      <c r="O256" s="1"/>
      <c r="P256" s="1"/>
      <c r="Q256" s="1"/>
      <c r="R256" s="1"/>
      <c r="S256" s="1"/>
      <c r="T256" s="1"/>
      <c r="U256" s="1"/>
      <c r="V256" s="1"/>
    </row>
    <row r="257" spans="2:22" ht="18.75" customHeight="1" x14ac:dyDescent="0.25">
      <c r="B257" s="1"/>
      <c r="C257" s="133"/>
      <c r="D257" s="1"/>
      <c r="E257" s="1"/>
      <c r="F257" s="1"/>
      <c r="G257" s="1"/>
      <c r="H257" s="1"/>
      <c r="I257" s="1"/>
      <c r="J257" s="1"/>
      <c r="K257" s="1"/>
      <c r="L257" s="1"/>
      <c r="M257" s="1"/>
      <c r="N257" s="1"/>
      <c r="O257" s="1"/>
      <c r="P257" s="1"/>
      <c r="Q257" s="1"/>
      <c r="R257" s="1"/>
      <c r="S257" s="1"/>
      <c r="T257" s="1"/>
      <c r="U257" s="1"/>
      <c r="V257" s="1"/>
    </row>
    <row r="258" spans="2:22" ht="18.75" customHeight="1" x14ac:dyDescent="0.25">
      <c r="B258" s="1"/>
      <c r="C258" s="133"/>
      <c r="D258" s="1"/>
      <c r="E258" s="1"/>
      <c r="F258" s="1"/>
      <c r="G258" s="1"/>
      <c r="H258" s="1"/>
      <c r="I258" s="1"/>
      <c r="J258" s="1"/>
      <c r="K258" s="1"/>
      <c r="L258" s="1"/>
      <c r="M258" s="1"/>
      <c r="N258" s="1"/>
      <c r="O258" s="1"/>
      <c r="P258" s="1"/>
      <c r="Q258" s="1"/>
      <c r="R258" s="1"/>
      <c r="S258" s="1"/>
      <c r="T258" s="1"/>
      <c r="U258" s="1"/>
      <c r="V258" s="1"/>
    </row>
    <row r="259" spans="2:22" ht="18.75" customHeight="1" x14ac:dyDescent="0.25">
      <c r="B259" s="1"/>
      <c r="C259" s="133"/>
      <c r="D259" s="1"/>
      <c r="E259" s="1"/>
      <c r="F259" s="1"/>
      <c r="G259" s="1"/>
      <c r="H259" s="1"/>
      <c r="I259" s="1"/>
      <c r="J259" s="1"/>
      <c r="K259" s="1"/>
      <c r="L259" s="1"/>
      <c r="M259" s="1"/>
      <c r="N259" s="1"/>
      <c r="O259" s="1"/>
      <c r="P259" s="1"/>
      <c r="Q259" s="1"/>
      <c r="R259" s="1"/>
      <c r="S259" s="1"/>
      <c r="T259" s="1"/>
      <c r="U259" s="1"/>
      <c r="V259" s="1"/>
    </row>
    <row r="260" spans="2:22" ht="18.75" customHeight="1" x14ac:dyDescent="0.25">
      <c r="B260" s="1"/>
      <c r="C260" s="133"/>
      <c r="D260" s="1"/>
      <c r="E260" s="1"/>
      <c r="F260" s="1"/>
      <c r="G260" s="1"/>
      <c r="H260" s="1"/>
      <c r="I260" s="1"/>
      <c r="J260" s="1"/>
      <c r="K260" s="1"/>
      <c r="L260" s="1"/>
      <c r="M260" s="1"/>
      <c r="N260" s="1"/>
      <c r="O260" s="1"/>
      <c r="P260" s="1"/>
      <c r="Q260" s="1"/>
      <c r="R260" s="1"/>
      <c r="S260" s="1"/>
      <c r="T260" s="1"/>
      <c r="U260" s="1"/>
      <c r="V260" s="1"/>
    </row>
    <row r="261" spans="2:22" ht="18.75" customHeight="1" x14ac:dyDescent="0.25">
      <c r="B261" s="1"/>
      <c r="C261" s="133"/>
      <c r="D261" s="1"/>
      <c r="E261" s="1"/>
      <c r="F261" s="1"/>
      <c r="G261" s="1"/>
      <c r="H261" s="1"/>
      <c r="I261" s="1"/>
      <c r="J261" s="1"/>
      <c r="K261" s="1"/>
      <c r="L261" s="1"/>
      <c r="M261" s="1"/>
      <c r="N261" s="1"/>
      <c r="O261" s="1"/>
      <c r="P261" s="1"/>
      <c r="Q261" s="1"/>
      <c r="R261" s="1"/>
      <c r="S261" s="1"/>
      <c r="T261" s="1"/>
      <c r="U261" s="1"/>
      <c r="V261" s="1"/>
    </row>
    <row r="262" spans="2:22" ht="18.75" customHeight="1" x14ac:dyDescent="0.25">
      <c r="B262" s="1"/>
      <c r="C262" s="133"/>
      <c r="D262" s="1"/>
      <c r="E262" s="1"/>
      <c r="F262" s="1"/>
      <c r="G262" s="1"/>
      <c r="H262" s="1"/>
      <c r="I262" s="1"/>
      <c r="J262" s="1"/>
      <c r="K262" s="1"/>
      <c r="L262" s="1"/>
      <c r="M262" s="1"/>
      <c r="N262" s="1"/>
      <c r="O262" s="1"/>
      <c r="P262" s="1"/>
      <c r="Q262" s="1"/>
      <c r="R262" s="1"/>
      <c r="S262" s="1"/>
      <c r="T262" s="1"/>
      <c r="U262" s="1"/>
      <c r="V262" s="1"/>
    </row>
    <row r="263" spans="2:22" ht="18.75" customHeight="1" x14ac:dyDescent="0.25">
      <c r="B263" s="1"/>
      <c r="C263" s="133"/>
      <c r="D263" s="1"/>
      <c r="E263" s="1"/>
      <c r="F263" s="1"/>
      <c r="G263" s="1"/>
      <c r="H263" s="1"/>
      <c r="I263" s="1"/>
      <c r="J263" s="1"/>
      <c r="K263" s="1"/>
      <c r="L263" s="1"/>
      <c r="M263" s="1"/>
      <c r="N263" s="1"/>
      <c r="O263" s="1"/>
      <c r="P263" s="1"/>
      <c r="Q263" s="1"/>
      <c r="R263" s="1"/>
      <c r="S263" s="1"/>
      <c r="T263" s="1"/>
      <c r="U263" s="1"/>
      <c r="V263" s="1"/>
    </row>
    <row r="264" spans="2:22" ht="18.75" customHeight="1" x14ac:dyDescent="0.25">
      <c r="B264" s="1"/>
      <c r="C264" s="133"/>
      <c r="D264" s="1"/>
      <c r="E264" s="1"/>
      <c r="F264" s="1"/>
      <c r="G264" s="1"/>
      <c r="H264" s="1"/>
      <c r="I264" s="1"/>
      <c r="J264" s="1"/>
      <c r="K264" s="1"/>
      <c r="L264" s="1"/>
      <c r="M264" s="1"/>
      <c r="N264" s="1"/>
      <c r="O264" s="1"/>
      <c r="P264" s="1"/>
      <c r="Q264" s="1"/>
      <c r="R264" s="1"/>
      <c r="S264" s="1"/>
      <c r="T264" s="1"/>
      <c r="U264" s="1"/>
      <c r="V264" s="1"/>
    </row>
    <row r="265" spans="2:22" ht="18.75" customHeight="1" x14ac:dyDescent="0.25">
      <c r="B265" s="1"/>
      <c r="C265" s="133"/>
      <c r="D265" s="1"/>
      <c r="E265" s="1"/>
      <c r="F265" s="1"/>
      <c r="G265" s="1"/>
      <c r="H265" s="1"/>
      <c r="I265" s="1"/>
      <c r="J265" s="1"/>
      <c r="K265" s="1"/>
      <c r="L265" s="1"/>
      <c r="M265" s="1"/>
      <c r="N265" s="1"/>
      <c r="O265" s="1"/>
      <c r="P265" s="1"/>
      <c r="Q265" s="1"/>
      <c r="R265" s="1"/>
      <c r="S265" s="1"/>
      <c r="T265" s="1"/>
      <c r="U265" s="1"/>
      <c r="V265" s="1"/>
    </row>
    <row r="266" spans="2:22" ht="18.75" customHeight="1" x14ac:dyDescent="0.25">
      <c r="B266" s="1"/>
      <c r="C266" s="133"/>
      <c r="D266" s="1"/>
      <c r="E266" s="1"/>
      <c r="F266" s="1"/>
      <c r="G266" s="1"/>
      <c r="H266" s="1"/>
      <c r="I266" s="1"/>
      <c r="J266" s="1"/>
      <c r="K266" s="1"/>
      <c r="L266" s="1"/>
      <c r="M266" s="1"/>
      <c r="N266" s="1"/>
      <c r="O266" s="1"/>
      <c r="P266" s="1"/>
      <c r="Q266" s="1"/>
      <c r="R266" s="1"/>
      <c r="S266" s="1"/>
      <c r="T266" s="1"/>
      <c r="U266" s="1"/>
      <c r="V266" s="1"/>
    </row>
    <row r="267" spans="2:22" ht="18.75" customHeight="1" x14ac:dyDescent="0.25">
      <c r="B267" s="1"/>
      <c r="C267" s="133"/>
      <c r="D267" s="1"/>
      <c r="E267" s="1"/>
      <c r="F267" s="1"/>
      <c r="G267" s="1"/>
      <c r="H267" s="1"/>
      <c r="I267" s="1"/>
      <c r="J267" s="1"/>
      <c r="K267" s="1"/>
      <c r="L267" s="1"/>
      <c r="M267" s="1"/>
      <c r="N267" s="1"/>
      <c r="O267" s="1"/>
      <c r="P267" s="1"/>
      <c r="Q267" s="1"/>
      <c r="R267" s="1"/>
      <c r="S267" s="1"/>
      <c r="T267" s="1"/>
      <c r="U267" s="1"/>
      <c r="V267" s="1"/>
    </row>
    <row r="268" spans="2:22" ht="18.75" customHeight="1" x14ac:dyDescent="0.25">
      <c r="B268" s="1"/>
      <c r="C268" s="133"/>
      <c r="D268" s="1"/>
      <c r="E268" s="1"/>
      <c r="F268" s="1"/>
      <c r="G268" s="1"/>
      <c r="H268" s="1"/>
      <c r="I268" s="1"/>
      <c r="J268" s="1"/>
      <c r="K268" s="1"/>
      <c r="L268" s="1"/>
      <c r="M268" s="1"/>
      <c r="N268" s="1"/>
      <c r="O268" s="1"/>
      <c r="P268" s="1"/>
      <c r="Q268" s="1"/>
      <c r="R268" s="1"/>
      <c r="S268" s="1"/>
      <c r="T268" s="1"/>
      <c r="U268" s="1"/>
      <c r="V268" s="1"/>
    </row>
    <row r="269" spans="2:22" ht="18.75" customHeight="1" x14ac:dyDescent="0.25">
      <c r="B269" s="1"/>
      <c r="C269" s="133"/>
      <c r="D269" s="1"/>
      <c r="E269" s="1"/>
      <c r="F269" s="1"/>
      <c r="G269" s="1"/>
      <c r="H269" s="1"/>
      <c r="I269" s="1"/>
      <c r="J269" s="1"/>
      <c r="K269" s="1"/>
      <c r="L269" s="1"/>
      <c r="M269" s="1"/>
      <c r="N269" s="1"/>
      <c r="O269" s="1"/>
      <c r="P269" s="1"/>
      <c r="Q269" s="1"/>
      <c r="R269" s="1"/>
      <c r="S269" s="1"/>
      <c r="T269" s="1"/>
      <c r="U269" s="1"/>
      <c r="V269" s="1"/>
    </row>
    <row r="270" spans="2:22" ht="18.75" customHeight="1" x14ac:dyDescent="0.25">
      <c r="B270" s="1"/>
      <c r="C270" s="133"/>
      <c r="D270" s="1"/>
      <c r="E270" s="1"/>
      <c r="F270" s="1"/>
      <c r="G270" s="1"/>
      <c r="H270" s="1"/>
      <c r="I270" s="1"/>
      <c r="J270" s="1"/>
      <c r="K270" s="1"/>
      <c r="L270" s="1"/>
      <c r="M270" s="1"/>
      <c r="N270" s="1"/>
      <c r="O270" s="1"/>
      <c r="P270" s="1"/>
      <c r="Q270" s="1"/>
      <c r="R270" s="1"/>
      <c r="S270" s="1"/>
      <c r="T270" s="1"/>
      <c r="U270" s="1"/>
      <c r="V270" s="1"/>
    </row>
    <row r="271" spans="2:22" ht="18.75" customHeight="1" x14ac:dyDescent="0.25">
      <c r="B271" s="1"/>
      <c r="C271" s="133"/>
      <c r="D271" s="1"/>
      <c r="E271" s="1"/>
      <c r="F271" s="1"/>
      <c r="G271" s="1"/>
      <c r="H271" s="1"/>
      <c r="I271" s="1"/>
      <c r="J271" s="1"/>
      <c r="K271" s="1"/>
      <c r="L271" s="1"/>
      <c r="M271" s="1"/>
      <c r="N271" s="1"/>
      <c r="O271" s="1"/>
      <c r="P271" s="1"/>
      <c r="Q271" s="1"/>
      <c r="R271" s="1"/>
      <c r="S271" s="1"/>
      <c r="T271" s="1"/>
      <c r="U271" s="1"/>
      <c r="V271" s="1"/>
    </row>
    <row r="272" spans="2:22" ht="18.75" customHeight="1" x14ac:dyDescent="0.25">
      <c r="B272" s="1"/>
      <c r="C272" s="133"/>
      <c r="D272" s="1"/>
      <c r="E272" s="1"/>
      <c r="F272" s="1"/>
      <c r="G272" s="1"/>
      <c r="H272" s="1"/>
      <c r="I272" s="1"/>
      <c r="J272" s="1"/>
      <c r="K272" s="1"/>
      <c r="L272" s="1"/>
      <c r="M272" s="1"/>
      <c r="N272" s="1"/>
      <c r="O272" s="1"/>
      <c r="P272" s="1"/>
      <c r="Q272" s="1"/>
      <c r="R272" s="1"/>
      <c r="S272" s="1"/>
      <c r="T272" s="1"/>
      <c r="U272" s="1"/>
      <c r="V272" s="1"/>
    </row>
    <row r="273" spans="2:22" ht="18.75" customHeight="1" x14ac:dyDescent="0.25">
      <c r="B273" s="1"/>
      <c r="C273" s="133"/>
      <c r="D273" s="1"/>
      <c r="E273" s="1"/>
      <c r="F273" s="1"/>
      <c r="G273" s="1"/>
      <c r="H273" s="1"/>
      <c r="I273" s="1"/>
      <c r="J273" s="1"/>
      <c r="K273" s="1"/>
      <c r="L273" s="1"/>
      <c r="M273" s="1"/>
      <c r="N273" s="1"/>
      <c r="O273" s="1"/>
      <c r="P273" s="1"/>
      <c r="Q273" s="1"/>
      <c r="R273" s="1"/>
      <c r="S273" s="1"/>
      <c r="T273" s="1"/>
      <c r="U273" s="1"/>
      <c r="V273" s="1"/>
    </row>
    <row r="274" spans="2:22" ht="18.75" customHeight="1" x14ac:dyDescent="0.25">
      <c r="B274" s="1"/>
      <c r="C274" s="133"/>
      <c r="D274" s="1"/>
      <c r="E274" s="1"/>
      <c r="F274" s="1"/>
      <c r="G274" s="1"/>
      <c r="H274" s="1"/>
      <c r="I274" s="1"/>
      <c r="J274" s="1"/>
      <c r="K274" s="1"/>
      <c r="L274" s="1"/>
      <c r="M274" s="1"/>
      <c r="N274" s="1"/>
      <c r="O274" s="1"/>
      <c r="P274" s="1"/>
      <c r="Q274" s="1"/>
      <c r="R274" s="1"/>
      <c r="S274" s="1"/>
      <c r="T274" s="1"/>
      <c r="U274" s="1"/>
      <c r="V274" s="1"/>
    </row>
    <row r="275" spans="2:22" ht="18.75" customHeight="1" x14ac:dyDescent="0.25">
      <c r="B275" s="1"/>
      <c r="C275" s="133"/>
      <c r="D275" s="1"/>
      <c r="E275" s="1"/>
      <c r="F275" s="1"/>
      <c r="G275" s="1"/>
      <c r="H275" s="1"/>
      <c r="I275" s="1"/>
      <c r="J275" s="1"/>
      <c r="K275" s="1"/>
      <c r="L275" s="1"/>
      <c r="M275" s="1"/>
      <c r="N275" s="1"/>
      <c r="O275" s="1"/>
      <c r="P275" s="1"/>
      <c r="Q275" s="1"/>
      <c r="R275" s="1"/>
      <c r="S275" s="1"/>
      <c r="T275" s="1"/>
      <c r="U275" s="1"/>
      <c r="V275" s="1"/>
    </row>
    <row r="276" spans="2:22" ht="18.75" customHeight="1" x14ac:dyDescent="0.25">
      <c r="B276" s="1"/>
      <c r="C276" s="133"/>
      <c r="D276" s="1"/>
      <c r="E276" s="1"/>
      <c r="F276" s="1"/>
      <c r="G276" s="1"/>
      <c r="H276" s="1"/>
      <c r="I276" s="1"/>
      <c r="J276" s="1"/>
      <c r="K276" s="1"/>
      <c r="L276" s="1"/>
      <c r="M276" s="1"/>
      <c r="N276" s="1"/>
      <c r="O276" s="1"/>
      <c r="P276" s="1"/>
      <c r="Q276" s="1"/>
      <c r="R276" s="1"/>
      <c r="S276" s="1"/>
      <c r="T276" s="1"/>
      <c r="U276" s="1"/>
      <c r="V276" s="1"/>
    </row>
    <row r="277" spans="2:22" ht="18.75" customHeight="1" x14ac:dyDescent="0.25">
      <c r="B277" s="1"/>
      <c r="C277" s="133"/>
      <c r="D277" s="1"/>
      <c r="E277" s="1"/>
      <c r="F277" s="1"/>
      <c r="G277" s="1"/>
      <c r="H277" s="1"/>
      <c r="I277" s="1"/>
      <c r="J277" s="1"/>
      <c r="K277" s="1"/>
      <c r="L277" s="1"/>
      <c r="M277" s="1"/>
      <c r="N277" s="1"/>
      <c r="O277" s="1"/>
      <c r="P277" s="1"/>
      <c r="Q277" s="1"/>
      <c r="R277" s="1"/>
      <c r="S277" s="1"/>
      <c r="T277" s="1"/>
      <c r="U277" s="1"/>
      <c r="V277" s="1"/>
    </row>
    <row r="278" spans="2:22" ht="18.75" customHeight="1" x14ac:dyDescent="0.25">
      <c r="B278" s="1"/>
      <c r="C278" s="133"/>
      <c r="D278" s="1"/>
      <c r="E278" s="1"/>
      <c r="F278" s="1"/>
      <c r="G278" s="1"/>
      <c r="H278" s="1"/>
      <c r="I278" s="1"/>
      <c r="J278" s="1"/>
      <c r="K278" s="1"/>
      <c r="L278" s="1"/>
      <c r="M278" s="1"/>
      <c r="N278" s="1"/>
      <c r="O278" s="1"/>
      <c r="P278" s="1"/>
      <c r="Q278" s="1"/>
      <c r="R278" s="1"/>
      <c r="S278" s="1"/>
      <c r="T278" s="1"/>
      <c r="U278" s="1"/>
      <c r="V278" s="1"/>
    </row>
    <row r="279" spans="2:22" ht="18.75" customHeight="1" x14ac:dyDescent="0.25">
      <c r="B279" s="1"/>
      <c r="C279" s="133"/>
      <c r="D279" s="1"/>
      <c r="E279" s="1"/>
      <c r="F279" s="1"/>
      <c r="G279" s="1"/>
      <c r="H279" s="1"/>
      <c r="I279" s="1"/>
      <c r="J279" s="1"/>
      <c r="K279" s="1"/>
      <c r="L279" s="1"/>
      <c r="M279" s="1"/>
      <c r="N279" s="1"/>
      <c r="O279" s="1"/>
      <c r="P279" s="1"/>
      <c r="Q279" s="1"/>
      <c r="R279" s="1"/>
      <c r="S279" s="1"/>
      <c r="T279" s="1"/>
      <c r="U279" s="1"/>
      <c r="V279" s="1"/>
    </row>
    <row r="280" spans="2:22" ht="18.75" customHeight="1" x14ac:dyDescent="0.25">
      <c r="B280" s="1"/>
      <c r="C280" s="133"/>
      <c r="D280" s="1"/>
      <c r="E280" s="1"/>
      <c r="F280" s="1"/>
      <c r="G280" s="1"/>
      <c r="H280" s="1"/>
      <c r="I280" s="1"/>
      <c r="J280" s="1"/>
      <c r="K280" s="1"/>
      <c r="L280" s="1"/>
      <c r="M280" s="1"/>
      <c r="N280" s="1"/>
      <c r="O280" s="1"/>
      <c r="P280" s="1"/>
      <c r="Q280" s="1"/>
      <c r="R280" s="1"/>
      <c r="S280" s="1"/>
      <c r="T280" s="1"/>
      <c r="U280" s="1"/>
      <c r="V280" s="1"/>
    </row>
    <row r="281" spans="2:22" ht="18.75" customHeight="1" x14ac:dyDescent="0.25">
      <c r="B281" s="1"/>
      <c r="C281" s="133"/>
      <c r="D281" s="1"/>
      <c r="E281" s="1"/>
      <c r="F281" s="1"/>
      <c r="G281" s="1"/>
      <c r="H281" s="1"/>
      <c r="I281" s="1"/>
      <c r="J281" s="1"/>
      <c r="K281" s="1"/>
      <c r="L281" s="1"/>
      <c r="M281" s="1"/>
      <c r="N281" s="1"/>
      <c r="O281" s="1"/>
      <c r="P281" s="1"/>
      <c r="Q281" s="1"/>
      <c r="R281" s="1"/>
      <c r="S281" s="1"/>
      <c r="T281" s="1"/>
      <c r="U281" s="1"/>
      <c r="V281" s="1"/>
    </row>
    <row r="282" spans="2:22" ht="18.75" customHeight="1" x14ac:dyDescent="0.25">
      <c r="B282" s="1"/>
      <c r="C282" s="133"/>
      <c r="D282" s="1"/>
      <c r="E282" s="1"/>
      <c r="F282" s="1"/>
      <c r="G282" s="1"/>
      <c r="H282" s="1"/>
      <c r="I282" s="1"/>
      <c r="J282" s="1"/>
      <c r="K282" s="1"/>
      <c r="L282" s="1"/>
      <c r="M282" s="1"/>
      <c r="N282" s="1"/>
      <c r="O282" s="1"/>
      <c r="P282" s="1"/>
      <c r="Q282" s="1"/>
      <c r="R282" s="1"/>
      <c r="S282" s="1"/>
      <c r="T282" s="1"/>
      <c r="U282" s="1"/>
      <c r="V282" s="1"/>
    </row>
    <row r="283" spans="2:22" ht="18.75" customHeight="1" x14ac:dyDescent="0.25">
      <c r="B283" s="1"/>
      <c r="C283" s="133"/>
      <c r="D283" s="1"/>
      <c r="E283" s="1"/>
      <c r="F283" s="1"/>
      <c r="G283" s="1"/>
      <c r="H283" s="1"/>
      <c r="I283" s="1"/>
      <c r="J283" s="1"/>
      <c r="K283" s="1"/>
      <c r="L283" s="1"/>
      <c r="M283" s="1"/>
      <c r="N283" s="1"/>
      <c r="O283" s="1"/>
      <c r="P283" s="1"/>
      <c r="Q283" s="1"/>
      <c r="R283" s="1"/>
      <c r="S283" s="1"/>
      <c r="T283" s="1"/>
      <c r="U283" s="1"/>
      <c r="V283" s="1"/>
    </row>
    <row r="284" spans="2:22" ht="18.75" customHeight="1" x14ac:dyDescent="0.25">
      <c r="B284" s="1"/>
      <c r="C284" s="133"/>
      <c r="D284" s="1"/>
      <c r="E284" s="1"/>
      <c r="F284" s="1"/>
      <c r="G284" s="1"/>
      <c r="H284" s="1"/>
      <c r="I284" s="1"/>
      <c r="J284" s="1"/>
      <c r="K284" s="1"/>
      <c r="L284" s="1"/>
      <c r="M284" s="1"/>
      <c r="N284" s="1"/>
      <c r="O284" s="1"/>
      <c r="P284" s="1"/>
      <c r="Q284" s="1"/>
      <c r="R284" s="1"/>
      <c r="S284" s="1"/>
      <c r="T284" s="1"/>
      <c r="U284" s="1"/>
      <c r="V284" s="1"/>
    </row>
    <row r="285" spans="2:22" ht="18.75" customHeight="1" x14ac:dyDescent="0.25">
      <c r="B285" s="1"/>
      <c r="C285" s="133"/>
      <c r="D285" s="1"/>
      <c r="E285" s="1"/>
      <c r="F285" s="1"/>
      <c r="G285" s="1"/>
      <c r="H285" s="1"/>
      <c r="I285" s="1"/>
      <c r="J285" s="1"/>
      <c r="K285" s="1"/>
      <c r="L285" s="1"/>
      <c r="M285" s="1"/>
      <c r="N285" s="1"/>
      <c r="O285" s="1"/>
      <c r="P285" s="1"/>
      <c r="Q285" s="1"/>
      <c r="R285" s="1"/>
      <c r="S285" s="1"/>
      <c r="T285" s="1"/>
      <c r="U285" s="1"/>
      <c r="V285" s="1"/>
    </row>
    <row r="286" spans="2:22" ht="18.75" customHeight="1" x14ac:dyDescent="0.25">
      <c r="B286" s="1"/>
      <c r="C286" s="133"/>
      <c r="D286" s="1"/>
      <c r="E286" s="1"/>
      <c r="F286" s="1"/>
      <c r="G286" s="1"/>
      <c r="H286" s="1"/>
      <c r="I286" s="1"/>
      <c r="J286" s="1"/>
      <c r="K286" s="1"/>
      <c r="L286" s="1"/>
      <c r="M286" s="1"/>
      <c r="N286" s="1"/>
      <c r="O286" s="1"/>
      <c r="P286" s="1"/>
      <c r="Q286" s="1"/>
      <c r="R286" s="1"/>
      <c r="S286" s="1"/>
      <c r="T286" s="1"/>
      <c r="U286" s="1"/>
      <c r="V286" s="1"/>
    </row>
    <row r="287" spans="2:22" ht="18.75" customHeight="1" x14ac:dyDescent="0.25">
      <c r="B287" s="1"/>
      <c r="C287" s="133"/>
      <c r="D287" s="1"/>
      <c r="E287" s="1"/>
      <c r="F287" s="1"/>
      <c r="G287" s="1"/>
      <c r="H287" s="1"/>
      <c r="I287" s="1"/>
      <c r="J287" s="1"/>
      <c r="K287" s="1"/>
      <c r="L287" s="1"/>
      <c r="M287" s="1"/>
      <c r="N287" s="1"/>
      <c r="O287" s="1"/>
      <c r="P287" s="1"/>
      <c r="Q287" s="1"/>
      <c r="R287" s="1"/>
      <c r="S287" s="1"/>
      <c r="T287" s="1"/>
      <c r="U287" s="1"/>
      <c r="V287" s="1"/>
    </row>
    <row r="288" spans="2:22" ht="18.75" customHeight="1" x14ac:dyDescent="0.25">
      <c r="B288" s="1"/>
      <c r="C288" s="133"/>
      <c r="D288" s="1"/>
      <c r="E288" s="1"/>
      <c r="F288" s="1"/>
      <c r="G288" s="1"/>
      <c r="H288" s="1"/>
      <c r="I288" s="1"/>
      <c r="J288" s="1"/>
      <c r="K288" s="1"/>
      <c r="L288" s="1"/>
      <c r="M288" s="1"/>
      <c r="N288" s="1"/>
      <c r="O288" s="1"/>
      <c r="P288" s="1"/>
      <c r="Q288" s="1"/>
      <c r="R288" s="1"/>
      <c r="S288" s="1"/>
      <c r="T288" s="1"/>
      <c r="U288" s="1"/>
      <c r="V288" s="1"/>
    </row>
    <row r="289" spans="2:22" ht="18.75" customHeight="1" x14ac:dyDescent="0.25">
      <c r="B289" s="1"/>
      <c r="C289" s="133"/>
      <c r="D289" s="1"/>
      <c r="E289" s="1"/>
      <c r="F289" s="1"/>
      <c r="G289" s="1"/>
      <c r="H289" s="1"/>
      <c r="I289" s="1"/>
      <c r="J289" s="1"/>
      <c r="K289" s="1"/>
      <c r="L289" s="1"/>
      <c r="M289" s="1"/>
      <c r="N289" s="1"/>
      <c r="O289" s="1"/>
      <c r="P289" s="1"/>
      <c r="Q289" s="1"/>
      <c r="R289" s="1"/>
      <c r="S289" s="1"/>
      <c r="T289" s="1"/>
      <c r="U289" s="1"/>
      <c r="V289" s="1"/>
    </row>
    <row r="290" spans="2:22" ht="18.75" customHeight="1" x14ac:dyDescent="0.25">
      <c r="B290" s="1"/>
      <c r="C290" s="133"/>
      <c r="D290" s="1"/>
      <c r="E290" s="1"/>
      <c r="F290" s="1"/>
      <c r="G290" s="1"/>
      <c r="H290" s="1"/>
      <c r="I290" s="1"/>
      <c r="J290" s="1"/>
      <c r="K290" s="1"/>
      <c r="L290" s="1"/>
      <c r="M290" s="1"/>
      <c r="N290" s="1"/>
      <c r="O290" s="1"/>
      <c r="P290" s="1"/>
      <c r="Q290" s="1"/>
      <c r="R290" s="1"/>
      <c r="S290" s="1"/>
      <c r="T290" s="1"/>
      <c r="U290" s="1"/>
      <c r="V290" s="1"/>
    </row>
    <row r="291" spans="2:22" ht="18.75" customHeight="1" x14ac:dyDescent="0.25">
      <c r="B291" s="1"/>
      <c r="C291" s="133"/>
      <c r="D291" s="1"/>
      <c r="E291" s="1"/>
      <c r="F291" s="1"/>
      <c r="G291" s="1"/>
      <c r="H291" s="1"/>
      <c r="I291" s="1"/>
      <c r="J291" s="1"/>
      <c r="K291" s="1"/>
      <c r="L291" s="1"/>
      <c r="M291" s="1"/>
      <c r="N291" s="1"/>
      <c r="O291" s="1"/>
      <c r="P291" s="1"/>
      <c r="Q291" s="1"/>
      <c r="R291" s="1"/>
      <c r="S291" s="1"/>
      <c r="T291" s="1"/>
      <c r="U291" s="1"/>
      <c r="V291" s="1"/>
    </row>
    <row r="292" spans="2:22" ht="18.75" customHeight="1" x14ac:dyDescent="0.25">
      <c r="B292" s="1"/>
      <c r="C292" s="133"/>
      <c r="D292" s="1"/>
      <c r="E292" s="1"/>
      <c r="F292" s="1"/>
      <c r="G292" s="1"/>
      <c r="H292" s="1"/>
      <c r="I292" s="1"/>
      <c r="J292" s="1"/>
      <c r="K292" s="1"/>
      <c r="L292" s="1"/>
      <c r="M292" s="1"/>
      <c r="N292" s="1"/>
      <c r="O292" s="1"/>
      <c r="P292" s="1"/>
      <c r="Q292" s="1"/>
      <c r="R292" s="1"/>
      <c r="S292" s="1"/>
      <c r="T292" s="1"/>
      <c r="U292" s="1"/>
      <c r="V292" s="1"/>
    </row>
    <row r="293" spans="2:22" ht="18.75" customHeight="1" x14ac:dyDescent="0.25">
      <c r="B293" s="1"/>
      <c r="C293" s="133"/>
      <c r="D293" s="1"/>
      <c r="E293" s="1"/>
      <c r="F293" s="1"/>
      <c r="G293" s="1"/>
      <c r="H293" s="1"/>
      <c r="I293" s="1"/>
      <c r="J293" s="1"/>
      <c r="K293" s="1"/>
      <c r="L293" s="1"/>
      <c r="M293" s="1"/>
      <c r="N293" s="1"/>
      <c r="O293" s="1"/>
      <c r="P293" s="1"/>
      <c r="Q293" s="1"/>
      <c r="R293" s="1"/>
      <c r="S293" s="1"/>
      <c r="T293" s="1"/>
      <c r="U293" s="1"/>
      <c r="V293" s="1"/>
    </row>
    <row r="294" spans="2:22" ht="18.75" customHeight="1" x14ac:dyDescent="0.25">
      <c r="B294" s="1"/>
      <c r="C294" s="133"/>
      <c r="D294" s="1"/>
      <c r="E294" s="1"/>
      <c r="F294" s="1"/>
      <c r="G294" s="1"/>
      <c r="H294" s="1"/>
      <c r="I294" s="1"/>
      <c r="J294" s="1"/>
      <c r="K294" s="1"/>
      <c r="L294" s="1"/>
      <c r="M294" s="1"/>
      <c r="N294" s="1"/>
      <c r="O294" s="1"/>
      <c r="P294" s="1"/>
      <c r="Q294" s="1"/>
      <c r="R294" s="1"/>
      <c r="S294" s="1"/>
      <c r="T294" s="1"/>
      <c r="U294" s="1"/>
      <c r="V294" s="1"/>
    </row>
    <row r="295" spans="2:22" ht="18.75" customHeight="1" x14ac:dyDescent="0.25">
      <c r="B295" s="1"/>
      <c r="C295" s="133"/>
      <c r="D295" s="1"/>
      <c r="E295" s="1"/>
      <c r="F295" s="1"/>
      <c r="G295" s="1"/>
      <c r="H295" s="1"/>
      <c r="I295" s="1"/>
      <c r="J295" s="1"/>
      <c r="K295" s="1"/>
      <c r="L295" s="1"/>
      <c r="M295" s="1"/>
      <c r="N295" s="1"/>
      <c r="O295" s="1"/>
      <c r="P295" s="1"/>
      <c r="Q295" s="1"/>
      <c r="R295" s="1"/>
      <c r="S295" s="1"/>
      <c r="T295" s="1"/>
      <c r="U295" s="1"/>
      <c r="V295" s="1"/>
    </row>
    <row r="296" spans="2:22" ht="18.75" customHeight="1" x14ac:dyDescent="0.25">
      <c r="B296" s="1"/>
      <c r="C296" s="133"/>
      <c r="D296" s="1"/>
      <c r="E296" s="1"/>
      <c r="F296" s="1"/>
      <c r="G296" s="1"/>
      <c r="H296" s="1"/>
      <c r="I296" s="1"/>
      <c r="J296" s="1"/>
      <c r="K296" s="1"/>
      <c r="L296" s="1"/>
      <c r="M296" s="1"/>
      <c r="N296" s="1"/>
      <c r="O296" s="1"/>
      <c r="P296" s="1"/>
      <c r="Q296" s="1"/>
      <c r="R296" s="1"/>
      <c r="S296" s="1"/>
      <c r="T296" s="1"/>
      <c r="U296" s="1"/>
      <c r="V296" s="1"/>
    </row>
    <row r="297" spans="2:22" ht="18.75" customHeight="1" x14ac:dyDescent="0.25">
      <c r="B297" s="1"/>
      <c r="C297" s="133"/>
      <c r="D297" s="1"/>
      <c r="E297" s="1"/>
      <c r="F297" s="1"/>
      <c r="G297" s="1"/>
      <c r="H297" s="1"/>
      <c r="I297" s="1"/>
      <c r="J297" s="1"/>
      <c r="K297" s="1"/>
      <c r="L297" s="1"/>
      <c r="M297" s="1"/>
      <c r="N297" s="1"/>
      <c r="O297" s="1"/>
      <c r="P297" s="1"/>
      <c r="Q297" s="1"/>
      <c r="R297" s="1"/>
      <c r="S297" s="1"/>
      <c r="T297" s="1"/>
      <c r="U297" s="1"/>
      <c r="V297" s="1"/>
    </row>
    <row r="298" spans="2:22" ht="18.75" customHeight="1" x14ac:dyDescent="0.25">
      <c r="B298" s="1"/>
      <c r="C298" s="133"/>
      <c r="D298" s="1"/>
      <c r="E298" s="1"/>
      <c r="F298" s="1"/>
      <c r="G298" s="1"/>
      <c r="H298" s="1"/>
      <c r="I298" s="1"/>
      <c r="J298" s="1"/>
      <c r="K298" s="1"/>
      <c r="L298" s="1"/>
      <c r="M298" s="1"/>
      <c r="N298" s="1"/>
      <c r="O298" s="1"/>
      <c r="P298" s="1"/>
      <c r="Q298" s="1"/>
      <c r="R298" s="1"/>
      <c r="S298" s="1"/>
      <c r="T298" s="1"/>
      <c r="U298" s="1"/>
      <c r="V298" s="1"/>
    </row>
    <row r="299" spans="2:22" ht="18.75" customHeight="1" x14ac:dyDescent="0.25">
      <c r="B299" s="1"/>
      <c r="C299" s="133"/>
      <c r="D299" s="1"/>
      <c r="E299" s="1"/>
      <c r="F299" s="1"/>
      <c r="G299" s="1"/>
      <c r="H299" s="1"/>
      <c r="I299" s="1"/>
      <c r="J299" s="1"/>
      <c r="K299" s="1"/>
      <c r="L299" s="1"/>
      <c r="M299" s="1"/>
      <c r="N299" s="1"/>
      <c r="O299" s="1"/>
      <c r="P299" s="1"/>
      <c r="Q299" s="1"/>
      <c r="R299" s="1"/>
      <c r="S299" s="1"/>
      <c r="T299" s="1"/>
      <c r="U299" s="1"/>
      <c r="V299" s="1"/>
    </row>
    <row r="300" spans="2:22" ht="18.75" customHeight="1" x14ac:dyDescent="0.25">
      <c r="B300" s="1"/>
      <c r="C300" s="133"/>
      <c r="D300" s="1"/>
      <c r="E300" s="1"/>
      <c r="F300" s="1"/>
      <c r="G300" s="1"/>
      <c r="H300" s="1"/>
      <c r="I300" s="1"/>
      <c r="J300" s="1"/>
      <c r="K300" s="1"/>
      <c r="L300" s="1"/>
      <c r="M300" s="1"/>
      <c r="N300" s="1"/>
      <c r="O300" s="1"/>
      <c r="P300" s="1"/>
      <c r="Q300" s="1"/>
      <c r="R300" s="1"/>
      <c r="S300" s="1"/>
      <c r="T300" s="1"/>
      <c r="U300" s="1"/>
      <c r="V300" s="1"/>
    </row>
    <row r="301" spans="2:22" ht="18.75" customHeight="1" x14ac:dyDescent="0.25">
      <c r="B301" s="1"/>
      <c r="C301" s="133"/>
      <c r="D301" s="1"/>
      <c r="E301" s="1"/>
      <c r="F301" s="1"/>
      <c r="G301" s="1"/>
      <c r="H301" s="1"/>
      <c r="I301" s="1"/>
      <c r="J301" s="1"/>
      <c r="K301" s="1"/>
      <c r="L301" s="1"/>
      <c r="M301" s="1"/>
      <c r="N301" s="1"/>
      <c r="O301" s="1"/>
      <c r="P301" s="1"/>
      <c r="Q301" s="1"/>
      <c r="R301" s="1"/>
      <c r="S301" s="1"/>
      <c r="T301" s="1"/>
      <c r="U301" s="1"/>
      <c r="V301" s="1"/>
    </row>
    <row r="302" spans="2:22" ht="18.75" customHeight="1" x14ac:dyDescent="0.25">
      <c r="B302" s="1"/>
      <c r="C302" s="133"/>
      <c r="D302" s="1"/>
      <c r="E302" s="1"/>
      <c r="F302" s="1"/>
      <c r="G302" s="1"/>
      <c r="H302" s="1"/>
      <c r="I302" s="1"/>
      <c r="J302" s="1"/>
      <c r="K302" s="1"/>
      <c r="L302" s="1"/>
      <c r="M302" s="1"/>
      <c r="N302" s="1"/>
      <c r="O302" s="1"/>
      <c r="P302" s="1"/>
      <c r="Q302" s="1"/>
      <c r="R302" s="1"/>
      <c r="S302" s="1"/>
      <c r="T302" s="1"/>
      <c r="U302" s="1"/>
      <c r="V302" s="1"/>
    </row>
    <row r="303" spans="2:22" ht="18.75" customHeight="1" x14ac:dyDescent="0.25">
      <c r="B303" s="1"/>
      <c r="C303" s="133"/>
      <c r="D303" s="1"/>
      <c r="E303" s="1"/>
      <c r="F303" s="1"/>
      <c r="G303" s="1"/>
      <c r="H303" s="1"/>
      <c r="I303" s="1"/>
      <c r="J303" s="1"/>
      <c r="K303" s="1"/>
      <c r="L303" s="1"/>
      <c r="M303" s="1"/>
      <c r="N303" s="1"/>
      <c r="O303" s="1"/>
      <c r="P303" s="1"/>
      <c r="Q303" s="1"/>
      <c r="R303" s="1"/>
      <c r="S303" s="1"/>
      <c r="T303" s="1"/>
      <c r="U303" s="1"/>
      <c r="V303" s="1"/>
    </row>
    <row r="304" spans="2:22" ht="18.75" customHeight="1" x14ac:dyDescent="0.25">
      <c r="B304" s="1"/>
      <c r="C304" s="133"/>
      <c r="D304" s="1"/>
      <c r="E304" s="1"/>
      <c r="F304" s="1"/>
      <c r="G304" s="1"/>
      <c r="H304" s="1"/>
      <c r="I304" s="1"/>
      <c r="J304" s="1"/>
      <c r="K304" s="1"/>
      <c r="L304" s="1"/>
      <c r="M304" s="1"/>
      <c r="N304" s="1"/>
      <c r="O304" s="1"/>
      <c r="P304" s="1"/>
      <c r="Q304" s="1"/>
      <c r="R304" s="1"/>
      <c r="S304" s="1"/>
      <c r="T304" s="1"/>
      <c r="U304" s="1"/>
      <c r="V304" s="1"/>
    </row>
    <row r="305" spans="2:22" ht="18.75" customHeight="1" x14ac:dyDescent="0.25">
      <c r="B305" s="1"/>
      <c r="C305" s="133"/>
      <c r="D305" s="1"/>
      <c r="E305" s="1"/>
      <c r="F305" s="1"/>
      <c r="G305" s="1"/>
      <c r="H305" s="1"/>
      <c r="I305" s="1"/>
      <c r="J305" s="1"/>
      <c r="K305" s="1"/>
      <c r="L305" s="1"/>
      <c r="M305" s="1"/>
      <c r="N305" s="1"/>
      <c r="O305" s="1"/>
      <c r="P305" s="1"/>
      <c r="Q305" s="1"/>
      <c r="R305" s="1"/>
      <c r="S305" s="1"/>
      <c r="T305" s="1"/>
      <c r="U305" s="1"/>
      <c r="V305" s="1"/>
    </row>
    <row r="306" spans="2:22" ht="18.75" customHeight="1" x14ac:dyDescent="0.25">
      <c r="B306" s="1"/>
      <c r="C306" s="133"/>
      <c r="D306" s="1"/>
      <c r="E306" s="1"/>
      <c r="F306" s="1"/>
      <c r="G306" s="1"/>
      <c r="H306" s="1"/>
      <c r="I306" s="1"/>
      <c r="J306" s="1"/>
      <c r="K306" s="1"/>
      <c r="L306" s="1"/>
      <c r="M306" s="1"/>
      <c r="N306" s="1"/>
      <c r="O306" s="1"/>
      <c r="P306" s="1"/>
      <c r="Q306" s="1"/>
      <c r="R306" s="1"/>
      <c r="S306" s="1"/>
      <c r="T306" s="1"/>
      <c r="U306" s="1"/>
      <c r="V306" s="1"/>
    </row>
    <row r="307" spans="2:22" ht="18.75" customHeight="1" x14ac:dyDescent="0.25">
      <c r="B307" s="1"/>
      <c r="C307" s="133"/>
      <c r="D307" s="1"/>
      <c r="E307" s="1"/>
      <c r="F307" s="1"/>
      <c r="G307" s="1"/>
      <c r="H307" s="1"/>
      <c r="I307" s="1"/>
      <c r="J307" s="1"/>
      <c r="K307" s="1"/>
      <c r="L307" s="1"/>
      <c r="M307" s="1"/>
      <c r="N307" s="1"/>
      <c r="O307" s="1"/>
      <c r="P307" s="1"/>
      <c r="Q307" s="1"/>
      <c r="R307" s="1"/>
      <c r="S307" s="1"/>
      <c r="T307" s="1"/>
      <c r="U307" s="1"/>
      <c r="V307" s="1"/>
    </row>
    <row r="308" spans="2:22" ht="18.75" customHeight="1" x14ac:dyDescent="0.25">
      <c r="B308" s="1"/>
      <c r="C308" s="133"/>
      <c r="D308" s="1"/>
      <c r="E308" s="1"/>
      <c r="F308" s="1"/>
      <c r="G308" s="1"/>
      <c r="H308" s="1"/>
      <c r="I308" s="1"/>
      <c r="J308" s="1"/>
      <c r="K308" s="1"/>
      <c r="L308" s="1"/>
      <c r="M308" s="1"/>
      <c r="N308" s="1"/>
      <c r="O308" s="1"/>
      <c r="P308" s="1"/>
      <c r="Q308" s="1"/>
      <c r="R308" s="1"/>
      <c r="S308" s="1"/>
      <c r="T308" s="1"/>
      <c r="U308" s="1"/>
      <c r="V308" s="1"/>
    </row>
    <row r="309" spans="2:22" ht="18.75" customHeight="1" x14ac:dyDescent="0.25">
      <c r="B309" s="1"/>
      <c r="C309" s="133"/>
      <c r="D309" s="1"/>
      <c r="E309" s="1"/>
      <c r="F309" s="1"/>
      <c r="G309" s="1"/>
      <c r="H309" s="1"/>
      <c r="I309" s="1"/>
      <c r="J309" s="1"/>
      <c r="K309" s="1"/>
      <c r="L309" s="1"/>
      <c r="M309" s="1"/>
      <c r="N309" s="1"/>
      <c r="O309" s="1"/>
      <c r="P309" s="1"/>
      <c r="Q309" s="1"/>
      <c r="R309" s="1"/>
      <c r="S309" s="1"/>
      <c r="T309" s="1"/>
      <c r="U309" s="1"/>
      <c r="V309" s="1"/>
    </row>
    <row r="310" spans="2:22" ht="18.75" customHeight="1" x14ac:dyDescent="0.25">
      <c r="B310" s="1"/>
      <c r="C310" s="133"/>
      <c r="D310" s="1"/>
      <c r="E310" s="1"/>
      <c r="F310" s="1"/>
      <c r="G310" s="1"/>
      <c r="H310" s="1"/>
      <c r="I310" s="1"/>
      <c r="J310" s="1"/>
      <c r="K310" s="1"/>
      <c r="L310" s="1"/>
      <c r="M310" s="1"/>
      <c r="N310" s="1"/>
      <c r="O310" s="1"/>
      <c r="P310" s="1"/>
      <c r="Q310" s="1"/>
      <c r="R310" s="1"/>
      <c r="S310" s="1"/>
      <c r="T310" s="1"/>
      <c r="U310" s="1"/>
      <c r="V310" s="1"/>
    </row>
    <row r="311" spans="2:22" ht="18.75" customHeight="1" x14ac:dyDescent="0.25">
      <c r="B311" s="1"/>
      <c r="C311" s="133"/>
      <c r="D311" s="1"/>
      <c r="E311" s="1"/>
      <c r="F311" s="1"/>
      <c r="G311" s="1"/>
      <c r="H311" s="1"/>
      <c r="I311" s="1"/>
      <c r="J311" s="1"/>
      <c r="K311" s="1"/>
      <c r="L311" s="1"/>
      <c r="M311" s="1"/>
      <c r="N311" s="1"/>
      <c r="O311" s="1"/>
      <c r="P311" s="1"/>
      <c r="Q311" s="1"/>
      <c r="R311" s="1"/>
      <c r="S311" s="1"/>
      <c r="T311" s="1"/>
      <c r="U311" s="1"/>
      <c r="V311" s="1"/>
    </row>
    <row r="312" spans="2:22" ht="18.75" customHeight="1" x14ac:dyDescent="0.25">
      <c r="B312" s="1"/>
      <c r="C312" s="133"/>
      <c r="D312" s="1"/>
      <c r="E312" s="1"/>
      <c r="F312" s="1"/>
      <c r="G312" s="1"/>
      <c r="H312" s="1"/>
      <c r="I312" s="1"/>
      <c r="J312" s="1"/>
      <c r="K312" s="1"/>
      <c r="L312" s="1"/>
      <c r="M312" s="1"/>
      <c r="N312" s="1"/>
      <c r="O312" s="1"/>
      <c r="P312" s="1"/>
      <c r="Q312" s="1"/>
      <c r="R312" s="1"/>
      <c r="S312" s="1"/>
      <c r="T312" s="1"/>
      <c r="U312" s="1"/>
      <c r="V312" s="1"/>
    </row>
    <row r="313" spans="2:22" ht="18.75" customHeight="1" x14ac:dyDescent="0.25">
      <c r="B313" s="1"/>
      <c r="C313" s="133"/>
      <c r="D313" s="1"/>
      <c r="E313" s="1"/>
      <c r="F313" s="1"/>
      <c r="G313" s="1"/>
      <c r="H313" s="1"/>
      <c r="I313" s="1"/>
      <c r="J313" s="1"/>
      <c r="K313" s="1"/>
      <c r="L313" s="1"/>
      <c r="M313" s="1"/>
      <c r="N313" s="1"/>
      <c r="O313" s="1"/>
      <c r="P313" s="1"/>
      <c r="Q313" s="1"/>
      <c r="R313" s="1"/>
      <c r="S313" s="1"/>
      <c r="T313" s="1"/>
      <c r="U313" s="1"/>
      <c r="V313" s="1"/>
    </row>
    <row r="314" spans="2:22" ht="18.75" customHeight="1" x14ac:dyDescent="0.25">
      <c r="B314" s="1"/>
      <c r="C314" s="133"/>
      <c r="D314" s="1"/>
      <c r="E314" s="1"/>
      <c r="F314" s="1"/>
      <c r="G314" s="1"/>
      <c r="H314" s="1"/>
      <c r="I314" s="1"/>
      <c r="J314" s="1"/>
      <c r="K314" s="1"/>
      <c r="L314" s="1"/>
      <c r="M314" s="1"/>
      <c r="N314" s="1"/>
      <c r="O314" s="1"/>
      <c r="P314" s="1"/>
      <c r="Q314" s="1"/>
      <c r="R314" s="1"/>
      <c r="S314" s="1"/>
      <c r="T314" s="1"/>
      <c r="U314" s="1"/>
      <c r="V314" s="1"/>
    </row>
    <row r="315" spans="2:22" ht="18.75" customHeight="1" x14ac:dyDescent="0.25">
      <c r="B315" s="1"/>
      <c r="C315" s="133"/>
      <c r="D315" s="1"/>
      <c r="E315" s="1"/>
      <c r="F315" s="1"/>
      <c r="G315" s="1"/>
      <c r="H315" s="1"/>
      <c r="I315" s="1"/>
      <c r="J315" s="1"/>
      <c r="K315" s="1"/>
      <c r="L315" s="1"/>
      <c r="M315" s="1"/>
      <c r="N315" s="1"/>
      <c r="O315" s="1"/>
      <c r="P315" s="1"/>
      <c r="Q315" s="1"/>
      <c r="R315" s="1"/>
      <c r="S315" s="1"/>
      <c r="T315" s="1"/>
      <c r="U315" s="1"/>
      <c r="V315" s="1"/>
    </row>
    <row r="316" spans="2:22" ht="18.75" customHeight="1" x14ac:dyDescent="0.25">
      <c r="B316" s="1"/>
      <c r="C316" s="133"/>
      <c r="D316" s="1"/>
      <c r="E316" s="1"/>
      <c r="F316" s="1"/>
      <c r="G316" s="1"/>
      <c r="H316" s="1"/>
      <c r="I316" s="1"/>
      <c r="J316" s="1"/>
      <c r="K316" s="1"/>
      <c r="L316" s="1"/>
      <c r="M316" s="1"/>
      <c r="N316" s="1"/>
      <c r="O316" s="1"/>
      <c r="P316" s="1"/>
      <c r="Q316" s="1"/>
      <c r="R316" s="1"/>
      <c r="S316" s="1"/>
      <c r="T316" s="1"/>
      <c r="U316" s="1"/>
      <c r="V316" s="1"/>
    </row>
    <row r="317" spans="2:22" ht="18.75" customHeight="1" x14ac:dyDescent="0.25">
      <c r="B317" s="1"/>
      <c r="C317" s="133"/>
      <c r="D317" s="1"/>
      <c r="E317" s="1"/>
      <c r="F317" s="1"/>
      <c r="G317" s="1"/>
      <c r="H317" s="1"/>
      <c r="I317" s="1"/>
      <c r="J317" s="1"/>
      <c r="K317" s="1"/>
      <c r="L317" s="1"/>
      <c r="M317" s="1"/>
      <c r="N317" s="1"/>
      <c r="O317" s="1"/>
      <c r="P317" s="1"/>
      <c r="Q317" s="1"/>
      <c r="R317" s="1"/>
      <c r="S317" s="1"/>
      <c r="T317" s="1"/>
      <c r="U317" s="1"/>
      <c r="V317" s="1"/>
    </row>
    <row r="318" spans="2:22" ht="18.75" customHeight="1" x14ac:dyDescent="0.25">
      <c r="B318" s="1"/>
      <c r="C318" s="133"/>
      <c r="D318" s="1"/>
      <c r="E318" s="1"/>
      <c r="F318" s="1"/>
      <c r="G318" s="1"/>
      <c r="H318" s="1"/>
      <c r="I318" s="1"/>
      <c r="J318" s="1"/>
      <c r="K318" s="1"/>
      <c r="L318" s="1"/>
      <c r="M318" s="1"/>
      <c r="N318" s="1"/>
      <c r="O318" s="1"/>
      <c r="P318" s="1"/>
      <c r="Q318" s="1"/>
      <c r="R318" s="1"/>
      <c r="S318" s="1"/>
      <c r="T318" s="1"/>
      <c r="U318" s="1"/>
      <c r="V318" s="1"/>
    </row>
    <row r="319" spans="2:22" ht="18.75" customHeight="1" x14ac:dyDescent="0.25">
      <c r="B319" s="1"/>
      <c r="C319" s="133"/>
      <c r="D319" s="1"/>
      <c r="E319" s="1"/>
      <c r="F319" s="1"/>
      <c r="G319" s="1"/>
      <c r="H319" s="1"/>
      <c r="I319" s="1"/>
      <c r="J319" s="1"/>
      <c r="K319" s="1"/>
      <c r="L319" s="1"/>
      <c r="M319" s="1"/>
      <c r="N319" s="1"/>
      <c r="O319" s="1"/>
      <c r="P319" s="1"/>
      <c r="Q319" s="1"/>
      <c r="R319" s="1"/>
      <c r="S319" s="1"/>
      <c r="T319" s="1"/>
      <c r="U319" s="1"/>
      <c r="V319" s="1"/>
    </row>
    <row r="320" spans="2:22" ht="18.75" customHeight="1" x14ac:dyDescent="0.25">
      <c r="B320" s="1"/>
      <c r="C320" s="133"/>
      <c r="D320" s="1"/>
      <c r="E320" s="1"/>
      <c r="F320" s="1"/>
      <c r="G320" s="1"/>
      <c r="H320" s="1"/>
      <c r="I320" s="1"/>
      <c r="J320" s="1"/>
      <c r="K320" s="1"/>
      <c r="L320" s="1"/>
      <c r="M320" s="1"/>
      <c r="N320" s="1"/>
      <c r="O320" s="1"/>
      <c r="P320" s="1"/>
      <c r="Q320" s="1"/>
      <c r="R320" s="1"/>
      <c r="S320" s="1"/>
      <c r="T320" s="1"/>
      <c r="U320" s="1"/>
      <c r="V320" s="1"/>
    </row>
    <row r="321" spans="2:22" ht="18.75" customHeight="1" x14ac:dyDescent="0.25">
      <c r="B321" s="2"/>
      <c r="C321" s="134"/>
      <c r="D321" s="2"/>
      <c r="E321" s="2"/>
      <c r="F321" s="2"/>
      <c r="G321" s="2"/>
      <c r="H321" s="2"/>
      <c r="I321" s="2"/>
      <c r="J321" s="2"/>
      <c r="K321" s="2"/>
      <c r="L321" s="2"/>
      <c r="M321" s="2"/>
      <c r="N321" s="2"/>
      <c r="O321" s="2"/>
      <c r="P321" s="2"/>
      <c r="Q321" s="2"/>
      <c r="R321" s="2"/>
      <c r="S321" s="2"/>
      <c r="T321" s="2"/>
      <c r="U321" s="1"/>
      <c r="V321" s="1"/>
    </row>
    <row r="322" spans="2:22" ht="18.75" customHeight="1" x14ac:dyDescent="0.25">
      <c r="B322" s="2"/>
      <c r="C322" s="134"/>
      <c r="D322" s="2"/>
      <c r="E322" s="2"/>
      <c r="F322" s="2"/>
      <c r="G322" s="2"/>
      <c r="H322" s="2"/>
      <c r="I322" s="2"/>
      <c r="J322" s="2"/>
      <c r="K322" s="2"/>
      <c r="L322" s="2"/>
      <c r="M322" s="2"/>
      <c r="N322" s="2"/>
      <c r="O322" s="2"/>
      <c r="P322" s="2"/>
      <c r="Q322" s="2"/>
      <c r="R322" s="2"/>
      <c r="S322" s="2"/>
      <c r="T322" s="2"/>
      <c r="U322" s="1"/>
      <c r="V322" s="1"/>
    </row>
    <row r="323" spans="2:22" ht="18.75" customHeight="1" x14ac:dyDescent="0.25">
      <c r="B323" s="2"/>
      <c r="C323" s="134"/>
      <c r="D323" s="2"/>
      <c r="E323" s="2"/>
      <c r="F323" s="2"/>
      <c r="G323" s="2"/>
      <c r="H323" s="2"/>
      <c r="I323" s="2"/>
      <c r="J323" s="2"/>
      <c r="K323" s="2"/>
      <c r="L323" s="2"/>
      <c r="M323" s="2"/>
      <c r="N323" s="2"/>
      <c r="O323" s="2"/>
      <c r="P323" s="2"/>
      <c r="Q323" s="2"/>
      <c r="R323" s="2"/>
      <c r="S323" s="2"/>
      <c r="T323" s="2"/>
      <c r="U323" s="2"/>
      <c r="V323" s="2"/>
    </row>
    <row r="324" spans="2:22" ht="18.75" customHeight="1" x14ac:dyDescent="0.25">
      <c r="B324" s="2"/>
      <c r="C324" s="134"/>
      <c r="D324" s="2"/>
      <c r="E324" s="2"/>
      <c r="F324" s="2"/>
      <c r="G324" s="2"/>
      <c r="H324" s="2"/>
      <c r="I324" s="2"/>
      <c r="J324" s="2"/>
      <c r="K324" s="2"/>
      <c r="L324" s="2"/>
      <c r="M324" s="2"/>
      <c r="N324" s="2"/>
      <c r="O324" s="2"/>
      <c r="P324" s="2"/>
      <c r="Q324" s="2"/>
      <c r="R324" s="2"/>
      <c r="S324" s="2"/>
      <c r="T324" s="2"/>
      <c r="U324" s="2"/>
      <c r="V324" s="2"/>
    </row>
    <row r="325" spans="2:22" ht="18.75" customHeight="1" x14ac:dyDescent="0.25">
      <c r="B325" s="2"/>
      <c r="C325" s="134"/>
      <c r="D325" s="2"/>
      <c r="E325" s="2"/>
      <c r="F325" s="2"/>
      <c r="G325" s="2"/>
      <c r="H325" s="2"/>
      <c r="I325" s="2"/>
      <c r="J325" s="2"/>
      <c r="K325" s="2"/>
      <c r="L325" s="2"/>
      <c r="M325" s="2"/>
      <c r="N325" s="2"/>
      <c r="O325" s="2"/>
      <c r="P325" s="2"/>
      <c r="Q325" s="2"/>
      <c r="R325" s="2"/>
      <c r="S325" s="2"/>
      <c r="T325" s="2"/>
      <c r="U325" s="2"/>
      <c r="V325" s="2"/>
    </row>
    <row r="326" spans="2:22" ht="18.75" customHeight="1" x14ac:dyDescent="0.25">
      <c r="B326" s="2"/>
      <c r="C326" s="134"/>
      <c r="D326" s="2"/>
      <c r="E326" s="2"/>
      <c r="F326" s="2"/>
      <c r="G326" s="2"/>
      <c r="H326" s="2"/>
      <c r="I326" s="2"/>
      <c r="J326" s="2"/>
      <c r="K326" s="2"/>
      <c r="L326" s="2"/>
      <c r="M326" s="2"/>
      <c r="N326" s="2"/>
      <c r="O326" s="2"/>
      <c r="P326" s="2"/>
      <c r="Q326" s="2"/>
      <c r="R326" s="2"/>
      <c r="S326" s="2"/>
      <c r="T326" s="2"/>
      <c r="U326" s="2"/>
      <c r="V326" s="2"/>
    </row>
    <row r="327" spans="2:22" ht="18.75" customHeight="1" x14ac:dyDescent="0.25">
      <c r="B327" s="2"/>
      <c r="C327" s="134"/>
      <c r="D327" s="2"/>
      <c r="E327" s="2"/>
      <c r="F327" s="2"/>
      <c r="G327" s="2"/>
      <c r="H327" s="2"/>
      <c r="I327" s="2"/>
      <c r="J327" s="2"/>
      <c r="K327" s="2"/>
      <c r="L327" s="2"/>
      <c r="M327" s="2"/>
      <c r="N327" s="2"/>
      <c r="O327" s="2"/>
      <c r="P327" s="2"/>
      <c r="Q327" s="2"/>
      <c r="R327" s="2"/>
      <c r="S327" s="2"/>
      <c r="T327" s="2"/>
      <c r="U327" s="2"/>
      <c r="V327" s="2"/>
    </row>
    <row r="328" spans="2:22" ht="18.75" customHeight="1" x14ac:dyDescent="0.25">
      <c r="B328" s="2"/>
      <c r="C328" s="134"/>
      <c r="D328" s="2"/>
      <c r="E328" s="2"/>
      <c r="F328" s="2"/>
      <c r="G328" s="2"/>
      <c r="H328" s="2"/>
      <c r="I328" s="2"/>
      <c r="J328" s="2"/>
      <c r="K328" s="2"/>
      <c r="L328" s="2"/>
      <c r="M328" s="2"/>
      <c r="N328" s="2"/>
      <c r="O328" s="2"/>
      <c r="P328" s="2"/>
      <c r="Q328" s="2"/>
      <c r="R328" s="2"/>
      <c r="S328" s="2"/>
      <c r="T328" s="2"/>
      <c r="U328" s="2"/>
      <c r="V328" s="2"/>
    </row>
    <row r="329" spans="2:22" ht="18.75" customHeight="1" x14ac:dyDescent="0.25">
      <c r="B329" s="2"/>
      <c r="C329" s="134"/>
      <c r="D329" s="2"/>
      <c r="E329" s="2"/>
      <c r="F329" s="2"/>
      <c r="G329" s="2"/>
      <c r="H329" s="2"/>
      <c r="I329" s="2"/>
      <c r="J329" s="2"/>
      <c r="K329" s="2"/>
      <c r="L329" s="2"/>
      <c r="M329" s="2"/>
      <c r="N329" s="2"/>
      <c r="O329" s="2"/>
      <c r="P329" s="2"/>
      <c r="Q329" s="2"/>
      <c r="R329" s="2"/>
      <c r="S329" s="2"/>
      <c r="T329" s="2"/>
      <c r="U329" s="2"/>
      <c r="V329" s="2"/>
    </row>
    <row r="330" spans="2:22" ht="18.75" customHeight="1" x14ac:dyDescent="0.25">
      <c r="B330" s="2"/>
      <c r="C330" s="134"/>
      <c r="D330" s="2"/>
      <c r="E330" s="2"/>
      <c r="F330" s="2"/>
      <c r="G330" s="2"/>
      <c r="H330" s="2"/>
      <c r="I330" s="2"/>
      <c r="J330" s="2"/>
      <c r="K330" s="2"/>
      <c r="L330" s="2"/>
      <c r="M330" s="2"/>
      <c r="N330" s="2"/>
      <c r="O330" s="2"/>
      <c r="P330" s="2"/>
      <c r="Q330" s="2"/>
      <c r="R330" s="2"/>
      <c r="S330" s="2"/>
      <c r="T330" s="2"/>
      <c r="U330" s="2"/>
      <c r="V330" s="2"/>
    </row>
    <row r="331" spans="2:22" ht="18.75" customHeight="1" x14ac:dyDescent="0.25">
      <c r="B331" s="2"/>
      <c r="C331" s="134"/>
      <c r="D331" s="2"/>
      <c r="E331" s="2"/>
      <c r="F331" s="2"/>
      <c r="G331" s="2"/>
      <c r="H331" s="2"/>
      <c r="I331" s="2"/>
      <c r="J331" s="2"/>
      <c r="K331" s="2"/>
      <c r="L331" s="2"/>
      <c r="M331" s="2"/>
      <c r="N331" s="2"/>
      <c r="O331" s="2"/>
      <c r="P331" s="2"/>
      <c r="Q331" s="2"/>
      <c r="R331" s="2"/>
      <c r="S331" s="2"/>
      <c r="T331" s="2"/>
      <c r="U331" s="2"/>
      <c r="V331" s="2"/>
    </row>
    <row r="332" spans="2:22" ht="18.75" customHeight="1" x14ac:dyDescent="0.25">
      <c r="B332" s="2"/>
      <c r="C332" s="134"/>
      <c r="D332" s="2"/>
      <c r="E332" s="2"/>
      <c r="F332" s="2"/>
      <c r="G332" s="2"/>
      <c r="H332" s="2"/>
      <c r="I332" s="2"/>
      <c r="J332" s="2"/>
      <c r="K332" s="2"/>
      <c r="L332" s="2"/>
      <c r="M332" s="2"/>
      <c r="N332" s="2"/>
      <c r="O332" s="2"/>
      <c r="P332" s="2"/>
      <c r="Q332" s="2"/>
      <c r="R332" s="2"/>
      <c r="S332" s="2"/>
      <c r="T332" s="2"/>
      <c r="U332" s="2"/>
      <c r="V332" s="2"/>
    </row>
    <row r="333" spans="2:22" ht="18.75" customHeight="1" x14ac:dyDescent="0.25">
      <c r="B333" s="2"/>
      <c r="C333" s="134"/>
      <c r="D333" s="2"/>
      <c r="E333" s="2"/>
      <c r="F333" s="2"/>
      <c r="G333" s="2"/>
      <c r="H333" s="2"/>
      <c r="I333" s="2"/>
      <c r="J333" s="2"/>
      <c r="K333" s="2"/>
      <c r="L333" s="2"/>
      <c r="M333" s="2"/>
      <c r="N333" s="2"/>
      <c r="O333" s="2"/>
      <c r="P333" s="2"/>
      <c r="Q333" s="2"/>
      <c r="R333" s="2"/>
      <c r="S333" s="2"/>
      <c r="T333" s="2"/>
      <c r="U333" s="2"/>
      <c r="V333" s="2"/>
    </row>
    <row r="334" spans="2:22" ht="18.75" customHeight="1" x14ac:dyDescent="0.25">
      <c r="B334" s="2"/>
      <c r="C334" s="134"/>
      <c r="D334" s="2"/>
      <c r="E334" s="2"/>
      <c r="F334" s="2"/>
      <c r="G334" s="2"/>
      <c r="H334" s="2"/>
      <c r="I334" s="2"/>
      <c r="J334" s="2"/>
      <c r="K334" s="2"/>
      <c r="L334" s="2"/>
      <c r="M334" s="2"/>
      <c r="N334" s="2"/>
      <c r="O334" s="2"/>
      <c r="P334" s="2"/>
      <c r="Q334" s="2"/>
      <c r="R334" s="2"/>
      <c r="S334" s="2"/>
      <c r="T334" s="2"/>
      <c r="U334" s="2"/>
      <c r="V334" s="2"/>
    </row>
    <row r="335" spans="2:22" ht="18.75" customHeight="1" x14ac:dyDescent="0.25">
      <c r="B335" s="2"/>
      <c r="C335" s="134"/>
      <c r="D335" s="2"/>
      <c r="E335" s="2"/>
      <c r="F335" s="2"/>
      <c r="G335" s="2"/>
      <c r="H335" s="2"/>
      <c r="I335" s="2"/>
      <c r="J335" s="2"/>
      <c r="K335" s="2"/>
      <c r="L335" s="2"/>
      <c r="M335" s="2"/>
      <c r="N335" s="2"/>
      <c r="O335" s="2"/>
      <c r="P335" s="2"/>
      <c r="Q335" s="2"/>
      <c r="R335" s="2"/>
      <c r="S335" s="2"/>
      <c r="T335" s="2"/>
      <c r="U335" s="2"/>
      <c r="V335" s="2"/>
    </row>
    <row r="336" spans="2:22" ht="18.75" customHeight="1" x14ac:dyDescent="0.25">
      <c r="B336" s="2"/>
      <c r="C336" s="134"/>
      <c r="D336" s="2"/>
      <c r="E336" s="2"/>
      <c r="F336" s="2"/>
      <c r="G336" s="2"/>
      <c r="H336" s="2"/>
      <c r="I336" s="2"/>
      <c r="J336" s="2"/>
      <c r="K336" s="2"/>
      <c r="L336" s="2"/>
      <c r="M336" s="2"/>
      <c r="N336" s="2"/>
      <c r="O336" s="2"/>
      <c r="P336" s="2"/>
      <c r="Q336" s="2"/>
      <c r="R336" s="2"/>
      <c r="S336" s="2"/>
      <c r="T336" s="2"/>
      <c r="U336" s="2"/>
      <c r="V336" s="2"/>
    </row>
  </sheetData>
  <mergeCells count="200">
    <mergeCell ref="B124:B158"/>
    <mergeCell ref="C124:C129"/>
    <mergeCell ref="Q124:R125"/>
    <mergeCell ref="S124:T125"/>
    <mergeCell ref="Q126:T126"/>
    <mergeCell ref="Q127:S127"/>
    <mergeCell ref="Q128:S128"/>
    <mergeCell ref="Q129:S129"/>
    <mergeCell ref="C147:C151"/>
    <mergeCell ref="C157:T158"/>
    <mergeCell ref="C140:T141"/>
    <mergeCell ref="C142:C146"/>
    <mergeCell ref="Q142:R143"/>
    <mergeCell ref="S142:T143"/>
    <mergeCell ref="Q144:S144"/>
    <mergeCell ref="Q145:S145"/>
    <mergeCell ref="Q146:S146"/>
    <mergeCell ref="Q149:S149"/>
    <mergeCell ref="Q150:S150"/>
    <mergeCell ref="Q151:S151"/>
    <mergeCell ref="C152:C156"/>
    <mergeCell ref="Q152:S152"/>
    <mergeCell ref="Q153:S153"/>
    <mergeCell ref="Q154:S154"/>
    <mergeCell ref="B159:B178"/>
    <mergeCell ref="C159:T160"/>
    <mergeCell ref="C161:C163"/>
    <mergeCell ref="Q161:S161"/>
    <mergeCell ref="Q162:S162"/>
    <mergeCell ref="Q163:S163"/>
    <mergeCell ref="C164:C166"/>
    <mergeCell ref="Q164:S164"/>
    <mergeCell ref="Q165:S165"/>
    <mergeCell ref="C172:C174"/>
    <mergeCell ref="Q172:S172"/>
    <mergeCell ref="Q173:S173"/>
    <mergeCell ref="Q174:S174"/>
    <mergeCell ref="C175:T176"/>
    <mergeCell ref="C177:T178"/>
    <mergeCell ref="Q166:S166"/>
    <mergeCell ref="C167:T168"/>
    <mergeCell ref="C169:C171"/>
    <mergeCell ref="Q169:S169"/>
    <mergeCell ref="Q170:S170"/>
    <mergeCell ref="Q171:S171"/>
    <mergeCell ref="Q155:S155"/>
    <mergeCell ref="Q147:R148"/>
    <mergeCell ref="Q132:S132"/>
    <mergeCell ref="Q133:S133"/>
    <mergeCell ref="Q134:S134"/>
    <mergeCell ref="C135:C139"/>
    <mergeCell ref="Q135:R136"/>
    <mergeCell ref="S135:T136"/>
    <mergeCell ref="Q137:S137"/>
    <mergeCell ref="Q138:S138"/>
    <mergeCell ref="Q139:S139"/>
    <mergeCell ref="C130:C134"/>
    <mergeCell ref="Q131:S131"/>
    <mergeCell ref="S147:T148"/>
    <mergeCell ref="E123:F123"/>
    <mergeCell ref="G123:H123"/>
    <mergeCell ref="I123:J123"/>
    <mergeCell ref="K123:L123"/>
    <mergeCell ref="M123:N123"/>
    <mergeCell ref="O123:P123"/>
    <mergeCell ref="Q123:T123"/>
    <mergeCell ref="C111:C115"/>
    <mergeCell ref="Q113:S113"/>
    <mergeCell ref="Q114:S114"/>
    <mergeCell ref="Q115:S115"/>
    <mergeCell ref="C116:C120"/>
    <mergeCell ref="Q116:S116"/>
    <mergeCell ref="Q117:S117"/>
    <mergeCell ref="Q118:S118"/>
    <mergeCell ref="Q119:S119"/>
    <mergeCell ref="B88:B122"/>
    <mergeCell ref="C88:C93"/>
    <mergeCell ref="Q90:T90"/>
    <mergeCell ref="Q91:S91"/>
    <mergeCell ref="Q92:S92"/>
    <mergeCell ref="Q93:S93"/>
    <mergeCell ref="C94:C98"/>
    <mergeCell ref="C104:T105"/>
    <mergeCell ref="C106:C110"/>
    <mergeCell ref="Q108:S108"/>
    <mergeCell ref="Q109:S109"/>
    <mergeCell ref="Q110:S110"/>
    <mergeCell ref="Q95:S95"/>
    <mergeCell ref="Q96:S96"/>
    <mergeCell ref="Q97:S97"/>
    <mergeCell ref="Q98:S98"/>
    <mergeCell ref="C99:C103"/>
    <mergeCell ref="Q101:S101"/>
    <mergeCell ref="Q102:S102"/>
    <mergeCell ref="Q103:S103"/>
    <mergeCell ref="C121:T122"/>
    <mergeCell ref="Q72:S72"/>
    <mergeCell ref="Q73:S73"/>
    <mergeCell ref="Q74:S74"/>
    <mergeCell ref="C75:C79"/>
    <mergeCell ref="Q77:S77"/>
    <mergeCell ref="Q78:S78"/>
    <mergeCell ref="Q79:S79"/>
    <mergeCell ref="Q87:T87"/>
    <mergeCell ref="E87:F87"/>
    <mergeCell ref="G87:H87"/>
    <mergeCell ref="I87:J87"/>
    <mergeCell ref="K87:L87"/>
    <mergeCell ref="M87:N87"/>
    <mergeCell ref="O87:P87"/>
    <mergeCell ref="Q75:T76"/>
    <mergeCell ref="C63:C67"/>
    <mergeCell ref="Q64:S64"/>
    <mergeCell ref="Q65:S65"/>
    <mergeCell ref="Q66:S66"/>
    <mergeCell ref="Q67:S67"/>
    <mergeCell ref="C68:T69"/>
    <mergeCell ref="B52:B86"/>
    <mergeCell ref="C52:C57"/>
    <mergeCell ref="Q55:S55"/>
    <mergeCell ref="Q56:S56"/>
    <mergeCell ref="Q57:S57"/>
    <mergeCell ref="C58:C62"/>
    <mergeCell ref="Q59:S59"/>
    <mergeCell ref="Q60:S60"/>
    <mergeCell ref="Q61:S61"/>
    <mergeCell ref="Q62:S62"/>
    <mergeCell ref="C80:C84"/>
    <mergeCell ref="Q80:S80"/>
    <mergeCell ref="Q81:S81"/>
    <mergeCell ref="Q82:S82"/>
    <mergeCell ref="Q83:S83"/>
    <mergeCell ref="C85:T86"/>
    <mergeCell ref="C70:C74"/>
    <mergeCell ref="Q70:T71"/>
    <mergeCell ref="E51:F51"/>
    <mergeCell ref="G51:H51"/>
    <mergeCell ref="I51:J51"/>
    <mergeCell ref="K51:L51"/>
    <mergeCell ref="M51:N51"/>
    <mergeCell ref="O51:P51"/>
    <mergeCell ref="Q51:T51"/>
    <mergeCell ref="C39:C43"/>
    <mergeCell ref="Q41:S41"/>
    <mergeCell ref="Q42:S42"/>
    <mergeCell ref="Q43:S43"/>
    <mergeCell ref="C44:C48"/>
    <mergeCell ref="Q44:S44"/>
    <mergeCell ref="Q45:S45"/>
    <mergeCell ref="Q46:S46"/>
    <mergeCell ref="Q47:S47"/>
    <mergeCell ref="C49:T50"/>
    <mergeCell ref="Q29:S29"/>
    <mergeCell ref="Q15:T15"/>
    <mergeCell ref="B16:B50"/>
    <mergeCell ref="C16:C21"/>
    <mergeCell ref="Q19:S19"/>
    <mergeCell ref="Q20:S20"/>
    <mergeCell ref="Q21:S21"/>
    <mergeCell ref="C22:C26"/>
    <mergeCell ref="Q23:S23"/>
    <mergeCell ref="E15:F15"/>
    <mergeCell ref="G15:H15"/>
    <mergeCell ref="I15:J15"/>
    <mergeCell ref="K15:L15"/>
    <mergeCell ref="M15:N15"/>
    <mergeCell ref="O15:P15"/>
    <mergeCell ref="C32:T33"/>
    <mergeCell ref="C34:C38"/>
    <mergeCell ref="Q36:S36"/>
    <mergeCell ref="Q38:S38"/>
    <mergeCell ref="Q24:S24"/>
    <mergeCell ref="Q30:S30"/>
    <mergeCell ref="Q31:S31"/>
    <mergeCell ref="Q39:R40"/>
    <mergeCell ref="S39:T40"/>
    <mergeCell ref="B2:D2"/>
    <mergeCell ref="F2:U2"/>
    <mergeCell ref="G3:H3"/>
    <mergeCell ref="I3:J3"/>
    <mergeCell ref="K3:L3"/>
    <mergeCell ref="M3:N3"/>
    <mergeCell ref="O3:P3"/>
    <mergeCell ref="Q3:R3"/>
    <mergeCell ref="Q37:S37"/>
    <mergeCell ref="C27:C31"/>
    <mergeCell ref="Q16:R17"/>
    <mergeCell ref="S16:T17"/>
    <mergeCell ref="Q27:R28"/>
    <mergeCell ref="S27:T28"/>
    <mergeCell ref="Q34:R35"/>
    <mergeCell ref="S34:T35"/>
    <mergeCell ref="F4:F5"/>
    <mergeCell ref="F6:F7"/>
    <mergeCell ref="F8:F9"/>
    <mergeCell ref="F10:F11"/>
    <mergeCell ref="F12:F13"/>
    <mergeCell ref="G12:U13"/>
    <mergeCell ref="Q25:S25"/>
    <mergeCell ref="Q26:S26"/>
  </mergeCells>
  <pageMargins left="0.7" right="0.7" top="0.75" bottom="0.75" header="0.3" footer="0.3"/>
  <ignoredErrors>
    <ignoredError sqref="S7:S9" formula="1"/>
  </ignoredErrors>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36"/>
  <sheetViews>
    <sheetView workbookViewId="0"/>
  </sheetViews>
  <sheetFormatPr defaultColWidth="8.85546875" defaultRowHeight="18.75" customHeight="1" x14ac:dyDescent="0.25"/>
  <cols>
    <col min="1" max="1" width="8.85546875" style="1"/>
    <col min="2" max="2" width="18.140625" style="3" customWidth="1"/>
    <col min="3" max="3" width="19" style="135" bestFit="1" customWidth="1"/>
    <col min="4" max="4" width="34.7109375" style="3" bestFit="1" customWidth="1"/>
    <col min="5" max="20" width="9.85546875" style="3" customWidth="1"/>
    <col min="21" max="21" width="12.28515625" style="3" bestFit="1" customWidth="1"/>
    <col min="22" max="22" width="13.28515625" style="3" customWidth="1"/>
    <col min="23" max="80" width="8.85546875" style="1"/>
    <col min="81" max="88" width="8.85546875" style="2"/>
    <col min="89" max="16384" width="8.85546875" style="3"/>
  </cols>
  <sheetData>
    <row r="1" spans="1:88" s="1" customFormat="1" ht="18.75" customHeight="1" thickBot="1" x14ac:dyDescent="0.3">
      <c r="A1" s="13"/>
      <c r="B1" s="13"/>
      <c r="C1" s="13"/>
      <c r="D1" s="13"/>
      <c r="E1" s="13"/>
      <c r="F1" s="13"/>
      <c r="G1" s="13"/>
      <c r="H1" s="13"/>
      <c r="I1" s="13"/>
      <c r="J1" s="13"/>
      <c r="K1" s="13"/>
      <c r="L1" s="13"/>
      <c r="M1" s="13"/>
      <c r="N1" s="13"/>
      <c r="O1" s="13"/>
      <c r="P1" s="13"/>
      <c r="Q1" s="13"/>
      <c r="R1" s="13"/>
      <c r="S1" s="13"/>
      <c r="T1" s="13"/>
      <c r="U1" s="13"/>
    </row>
    <row r="2" spans="1:88" ht="30" customHeight="1" thickBot="1" x14ac:dyDescent="0.3">
      <c r="A2" s="13"/>
      <c r="B2" s="399" t="s">
        <v>154</v>
      </c>
      <c r="C2" s="380"/>
      <c r="D2" s="381"/>
      <c r="E2" s="13"/>
      <c r="F2" s="373" t="s">
        <v>200</v>
      </c>
      <c r="G2" s="374"/>
      <c r="H2" s="374"/>
      <c r="I2" s="374"/>
      <c r="J2" s="374"/>
      <c r="K2" s="374"/>
      <c r="L2" s="374"/>
      <c r="M2" s="374"/>
      <c r="N2" s="374"/>
      <c r="O2" s="374"/>
      <c r="P2" s="374"/>
      <c r="Q2" s="374"/>
      <c r="R2" s="374"/>
      <c r="S2" s="374"/>
      <c r="T2" s="374"/>
      <c r="U2" s="375"/>
      <c r="V2" s="1"/>
    </row>
    <row r="3" spans="1:88" ht="18.75" customHeight="1" thickBot="1" x14ac:dyDescent="0.3">
      <c r="A3" s="13"/>
      <c r="B3" s="16" t="s">
        <v>16</v>
      </c>
      <c r="C3" s="11" t="s">
        <v>110</v>
      </c>
      <c r="D3" s="17" t="s">
        <v>33</v>
      </c>
      <c r="E3" s="13"/>
      <c r="F3" s="12" t="s">
        <v>114</v>
      </c>
      <c r="G3" s="376" t="s">
        <v>0</v>
      </c>
      <c r="H3" s="377"/>
      <c r="I3" s="378" t="s">
        <v>1</v>
      </c>
      <c r="J3" s="377"/>
      <c r="K3" s="378" t="s">
        <v>2</v>
      </c>
      <c r="L3" s="377"/>
      <c r="M3" s="378" t="s">
        <v>3</v>
      </c>
      <c r="N3" s="377"/>
      <c r="O3" s="378" t="s">
        <v>4</v>
      </c>
      <c r="P3" s="377"/>
      <c r="Q3" s="378" t="s">
        <v>5</v>
      </c>
      <c r="R3" s="377"/>
      <c r="S3" s="177" t="s">
        <v>6</v>
      </c>
      <c r="T3" s="177" t="s">
        <v>7</v>
      </c>
      <c r="U3" s="19" t="s">
        <v>8</v>
      </c>
      <c r="V3" s="1"/>
    </row>
    <row r="4" spans="1:88" ht="18.75" customHeight="1" thickTop="1" x14ac:dyDescent="0.25">
      <c r="A4" s="13"/>
      <c r="B4" s="20" t="str">
        <f>START!F10</f>
        <v>Bench Press</v>
      </c>
      <c r="C4" s="218">
        <f>'Cycle 8'!C4+START!F26</f>
        <v>115.9622641509434</v>
      </c>
      <c r="D4" s="100" t="str">
        <f>IFERROR($S$124,"?")</f>
        <v>?</v>
      </c>
      <c r="E4" s="13"/>
      <c r="F4" s="371">
        <v>1</v>
      </c>
      <c r="G4" s="86">
        <f>'Cycle 1'!G4</f>
        <v>10</v>
      </c>
      <c r="H4" s="87">
        <f>'Cycle 1'!H4</f>
        <v>0.6</v>
      </c>
      <c r="I4" s="88">
        <f>'Cycle 1'!I4</f>
        <v>10</v>
      </c>
      <c r="J4" s="87">
        <f>'Cycle 1'!J4</f>
        <v>0.6</v>
      </c>
      <c r="K4" s="88">
        <f>'Cycle 1'!K4</f>
        <v>10</v>
      </c>
      <c r="L4" s="87">
        <f>'Cycle 1'!L4</f>
        <v>0.6</v>
      </c>
      <c r="M4" s="24">
        <f>'Cycle 1'!M4</f>
        <v>0</v>
      </c>
      <c r="N4" s="24">
        <f>'Cycle 1'!N4</f>
        <v>0</v>
      </c>
      <c r="O4" s="24">
        <f>'Cycle 1'!O4</f>
        <v>0</v>
      </c>
      <c r="P4" s="24">
        <f>'Cycle 1'!P4</f>
        <v>0</v>
      </c>
      <c r="Q4" s="24">
        <f>'Cycle 1'!Q4</f>
        <v>0</v>
      </c>
      <c r="R4" s="24">
        <f>'Cycle 1'!R4</f>
        <v>0</v>
      </c>
      <c r="S4" s="25">
        <f>L4</f>
        <v>0.6</v>
      </c>
      <c r="T4" s="22">
        <v>0.73333333333333339</v>
      </c>
      <c r="U4" s="217">
        <f t="shared" ref="U4:U11" si="0">S4-T4</f>
        <v>-0.13333333333333341</v>
      </c>
      <c r="V4" s="1"/>
    </row>
    <row r="5" spans="1:88" ht="18.75" customHeight="1" x14ac:dyDescent="0.25">
      <c r="A5" s="13"/>
      <c r="B5" s="26" t="s">
        <v>12</v>
      </c>
      <c r="C5" s="219">
        <f>'Cycle 8'!C5+START!F28</f>
        <v>145.7802197802198</v>
      </c>
      <c r="D5" s="101" t="str">
        <f>IFERROR($S$135,"?")</f>
        <v>?</v>
      </c>
      <c r="E5" s="13"/>
      <c r="F5" s="372"/>
      <c r="G5" s="27">
        <f>'Cycle 1'!G5</f>
        <v>8</v>
      </c>
      <c r="H5" s="28">
        <f>'Cycle 1'!H5</f>
        <v>0.62666666666666659</v>
      </c>
      <c r="I5" s="29">
        <f>'Cycle 1'!I5</f>
        <v>8</v>
      </c>
      <c r="J5" s="28">
        <f>'Cycle 1'!J5</f>
        <v>0.67666666666666664</v>
      </c>
      <c r="K5" s="32" t="str">
        <f>'Cycle 1'!K5</f>
        <v>8+</v>
      </c>
      <c r="L5" s="36">
        <f>'Cycle 1'!L5</f>
        <v>0.72666666666666668</v>
      </c>
      <c r="M5" s="24">
        <f>'Cycle 1'!M5</f>
        <v>0</v>
      </c>
      <c r="N5" s="24">
        <f>'Cycle 1'!N5</f>
        <v>0</v>
      </c>
      <c r="O5" s="24">
        <f>'Cycle 1'!O5</f>
        <v>0</v>
      </c>
      <c r="P5" s="24">
        <f>'Cycle 1'!P5</f>
        <v>0</v>
      </c>
      <c r="Q5" s="24">
        <f>'Cycle 1'!Q5</f>
        <v>0</v>
      </c>
      <c r="R5" s="24">
        <f>'Cycle 1'!R5</f>
        <v>0</v>
      </c>
      <c r="S5" s="30">
        <f>L5</f>
        <v>0.72666666666666668</v>
      </c>
      <c r="T5" s="28">
        <v>0.77666666666666673</v>
      </c>
      <c r="U5" s="31">
        <f t="shared" si="0"/>
        <v>-5.0000000000000044E-2</v>
      </c>
      <c r="V5" s="1"/>
    </row>
    <row r="6" spans="1:88" ht="18.75" customHeight="1" x14ac:dyDescent="0.25">
      <c r="A6" s="13"/>
      <c r="B6" s="20" t="str">
        <f>START!F11</f>
        <v>Deadlift</v>
      </c>
      <c r="C6" s="218">
        <f>'Cycle 8'!C6+START!F27</f>
        <v>154.31395348837211</v>
      </c>
      <c r="D6" s="100" t="str">
        <f>IFERROR($S$147,"?")</f>
        <v>?</v>
      </c>
      <c r="E6" s="13"/>
      <c r="F6" s="371">
        <v>2</v>
      </c>
      <c r="G6" s="21">
        <f>'Cycle 1'!G6</f>
        <v>10</v>
      </c>
      <c r="H6" s="22">
        <f>'Cycle 1'!H6</f>
        <v>0.6</v>
      </c>
      <c r="I6" s="23">
        <f>'Cycle 1'!I6</f>
        <v>10</v>
      </c>
      <c r="J6" s="22">
        <f>'Cycle 1'!J6</f>
        <v>0.6</v>
      </c>
      <c r="K6" s="23">
        <f>'Cycle 1'!K6</f>
        <v>10</v>
      </c>
      <c r="L6" s="22">
        <f>'Cycle 1'!L6</f>
        <v>0.6</v>
      </c>
      <c r="M6" s="24">
        <f>'Cycle 1'!M6</f>
        <v>0</v>
      </c>
      <c r="N6" s="24">
        <f>'Cycle 1'!N6</f>
        <v>0</v>
      </c>
      <c r="O6" s="24">
        <f>'Cycle 1'!O6</f>
        <v>0</v>
      </c>
      <c r="P6" s="24">
        <f>'Cycle 1'!P6</f>
        <v>0</v>
      </c>
      <c r="Q6" s="24">
        <f>'Cycle 1'!Q6</f>
        <v>0</v>
      </c>
      <c r="R6" s="24">
        <f>'Cycle 1'!R6</f>
        <v>0</v>
      </c>
      <c r="S6" s="25">
        <f>L6</f>
        <v>0.6</v>
      </c>
      <c r="T6" s="22">
        <v>0.73333333333333339</v>
      </c>
      <c r="U6" s="217">
        <f t="shared" si="0"/>
        <v>-0.13333333333333341</v>
      </c>
      <c r="V6" s="1"/>
    </row>
    <row r="7" spans="1:88" ht="18.75" customHeight="1" thickBot="1" x14ac:dyDescent="0.3">
      <c r="A7" s="13"/>
      <c r="B7" s="164" t="s">
        <v>13</v>
      </c>
      <c r="C7" s="220">
        <f>'Cycle 8'!C7+START!F29</f>
        <v>73.779069767441868</v>
      </c>
      <c r="D7" s="165" t="str">
        <f>IFERROR($S$142,"?")</f>
        <v>?</v>
      </c>
      <c r="E7" s="13"/>
      <c r="F7" s="372"/>
      <c r="G7" s="27">
        <f>'Cycle 1'!G7</f>
        <v>6</v>
      </c>
      <c r="H7" s="28">
        <f>'Cycle 1'!H7</f>
        <v>0.73333333333333328</v>
      </c>
      <c r="I7" s="29">
        <f>'Cycle 1'!I7</f>
        <v>6</v>
      </c>
      <c r="J7" s="28">
        <f>'Cycle 1'!J7</f>
        <v>0.73333333333333328</v>
      </c>
      <c r="K7" s="29">
        <f>'Cycle 1'!K7</f>
        <v>6</v>
      </c>
      <c r="L7" s="28">
        <f>'Cycle 1'!L7</f>
        <v>0.78333333333333333</v>
      </c>
      <c r="M7" s="5">
        <f>'Cycle 1'!M7</f>
        <v>6</v>
      </c>
      <c r="N7" s="95">
        <f>'Cycle 1'!N7</f>
        <v>0.78333333333333333</v>
      </c>
      <c r="O7" s="24">
        <f>'Cycle 1'!O7</f>
        <v>0</v>
      </c>
      <c r="P7" s="24">
        <f>'Cycle 1'!P7</f>
        <v>0</v>
      </c>
      <c r="Q7" s="24">
        <f>'Cycle 1'!Q7</f>
        <v>0</v>
      </c>
      <c r="R7" s="24">
        <f>'Cycle 1'!R7</f>
        <v>0</v>
      </c>
      <c r="S7" s="33">
        <f>N7</f>
        <v>0.78333333333333333</v>
      </c>
      <c r="T7" s="28">
        <v>0.83333333333333337</v>
      </c>
      <c r="U7" s="31">
        <f t="shared" si="0"/>
        <v>-5.0000000000000044E-2</v>
      </c>
      <c r="V7" s="1"/>
    </row>
    <row r="8" spans="1:88" ht="18.75" customHeight="1" thickBot="1" x14ac:dyDescent="0.3">
      <c r="A8" s="13"/>
      <c r="B8" s="13"/>
      <c r="C8" s="13"/>
      <c r="D8" s="13"/>
      <c r="E8" s="13"/>
      <c r="F8" s="371">
        <v>3</v>
      </c>
      <c r="G8" s="21">
        <f>'Cycle 1'!G8</f>
        <v>10</v>
      </c>
      <c r="H8" s="22">
        <f>'Cycle 1'!H8</f>
        <v>0.6</v>
      </c>
      <c r="I8" s="23">
        <f>'Cycle 1'!I8</f>
        <v>10</v>
      </c>
      <c r="J8" s="22">
        <f>'Cycle 1'!J8</f>
        <v>0.6</v>
      </c>
      <c r="K8" s="23">
        <f>'Cycle 1'!K8</f>
        <v>10</v>
      </c>
      <c r="L8" s="22">
        <f>'Cycle 1'!L8</f>
        <v>0.6</v>
      </c>
      <c r="M8" s="24">
        <f>'Cycle 1'!M8</f>
        <v>0</v>
      </c>
      <c r="N8" s="24">
        <f>'Cycle 1'!N8</f>
        <v>0</v>
      </c>
      <c r="O8" s="24">
        <f>'Cycle 1'!O8</f>
        <v>0</v>
      </c>
      <c r="P8" s="24">
        <f>'Cycle 1'!P8</f>
        <v>0</v>
      </c>
      <c r="Q8" s="24">
        <f>'Cycle 1'!Q8</f>
        <v>0</v>
      </c>
      <c r="R8" s="24">
        <f>'Cycle 1'!R8</f>
        <v>0</v>
      </c>
      <c r="S8" s="25">
        <f>L8</f>
        <v>0.6</v>
      </c>
      <c r="T8" s="22">
        <v>0.73333333333333339</v>
      </c>
      <c r="U8" s="217">
        <f t="shared" si="0"/>
        <v>-0.13333333333333341</v>
      </c>
      <c r="V8" s="1"/>
    </row>
    <row r="9" spans="1:88" ht="18.75" customHeight="1" thickBot="1" x14ac:dyDescent="0.35">
      <c r="A9" s="13"/>
      <c r="B9" s="99" t="s">
        <v>9</v>
      </c>
      <c r="C9" s="158">
        <v>5</v>
      </c>
      <c r="D9" s="13"/>
      <c r="E9" s="13"/>
      <c r="F9" s="372"/>
      <c r="G9" s="27">
        <f>'Cycle 1'!G9</f>
        <v>4</v>
      </c>
      <c r="H9" s="28">
        <f>'Cycle 1'!H9</f>
        <v>0.83333333333333326</v>
      </c>
      <c r="I9" s="29">
        <f>'Cycle 1'!I9</f>
        <v>4</v>
      </c>
      <c r="J9" s="28">
        <f>'Cycle 1'!J9</f>
        <v>0.83333333333333326</v>
      </c>
      <c r="K9" s="29">
        <f>'Cycle 1'!K9</f>
        <v>4</v>
      </c>
      <c r="L9" s="28">
        <f>'Cycle 1'!L9</f>
        <v>0.83333333333333326</v>
      </c>
      <c r="M9" s="29">
        <f>'Cycle 1'!M9</f>
        <v>4</v>
      </c>
      <c r="N9" s="28">
        <f>'Cycle 1'!N9</f>
        <v>0.83333333333333326</v>
      </c>
      <c r="O9" s="34">
        <f>'Cycle 1'!O9</f>
        <v>4</v>
      </c>
      <c r="P9" s="95">
        <f>'Cycle 1'!P9</f>
        <v>0.83333333333333326</v>
      </c>
      <c r="Q9" s="24">
        <f>'Cycle 1'!Q9</f>
        <v>0</v>
      </c>
      <c r="R9" s="24">
        <f>'Cycle 1'!R9</f>
        <v>0</v>
      </c>
      <c r="S9" s="33">
        <f>H9</f>
        <v>0.83333333333333326</v>
      </c>
      <c r="T9" s="28">
        <v>0.8833333333333333</v>
      </c>
      <c r="U9" s="31">
        <f t="shared" si="0"/>
        <v>-5.0000000000000044E-2</v>
      </c>
      <c r="V9" s="1"/>
    </row>
    <row r="10" spans="1:88" ht="18.75" customHeight="1" x14ac:dyDescent="0.25">
      <c r="A10" s="13"/>
      <c r="B10" s="13"/>
      <c r="C10" s="13"/>
      <c r="D10" s="13"/>
      <c r="E10" s="13"/>
      <c r="F10" s="371">
        <v>4</v>
      </c>
      <c r="G10" s="21">
        <f>'Cycle 1'!G10</f>
        <v>10</v>
      </c>
      <c r="H10" s="22">
        <f>'Cycle 1'!H10</f>
        <v>0.6</v>
      </c>
      <c r="I10" s="23">
        <f>'Cycle 1'!I10</f>
        <v>10</v>
      </c>
      <c r="J10" s="22">
        <f>'Cycle 1'!J10</f>
        <v>0.6</v>
      </c>
      <c r="K10" s="23">
        <f>'Cycle 1'!K10</f>
        <v>10</v>
      </c>
      <c r="L10" s="22">
        <f>'Cycle 1'!L10</f>
        <v>0.6</v>
      </c>
      <c r="M10" s="24">
        <f>'Cycle 1'!M10</f>
        <v>0</v>
      </c>
      <c r="N10" s="24">
        <f>'Cycle 1'!N10</f>
        <v>0</v>
      </c>
      <c r="O10" s="24">
        <f>'Cycle 1'!O10</f>
        <v>0</v>
      </c>
      <c r="P10" s="24">
        <f>'Cycle 1'!P10</f>
        <v>0</v>
      </c>
      <c r="Q10" s="24">
        <f>'Cycle 1'!Q10</f>
        <v>0</v>
      </c>
      <c r="R10" s="24">
        <f>'Cycle 1'!R10</f>
        <v>0</v>
      </c>
      <c r="S10" s="25">
        <f>L10</f>
        <v>0.6</v>
      </c>
      <c r="T10" s="22">
        <v>0.73333333333333339</v>
      </c>
      <c r="U10" s="217">
        <f t="shared" si="0"/>
        <v>-0.13333333333333341</v>
      </c>
      <c r="V10" s="1"/>
    </row>
    <row r="11" spans="1:88" ht="18.75" customHeight="1" x14ac:dyDescent="0.25">
      <c r="A11" s="13"/>
      <c r="B11" s="13"/>
      <c r="C11" s="13"/>
      <c r="D11" s="13"/>
      <c r="E11" s="13"/>
      <c r="F11" s="372"/>
      <c r="G11" s="35" t="str">
        <f>'Cycle 1'!G11</f>
        <v>2+</v>
      </c>
      <c r="H11" s="36">
        <f>'Cycle 1'!H11</f>
        <v>0.89</v>
      </c>
      <c r="I11" s="32">
        <f>'Cycle 1'!I11</f>
        <v>2</v>
      </c>
      <c r="J11" s="36">
        <f>'Cycle 1'!J11</f>
        <v>0.89</v>
      </c>
      <c r="K11" s="32">
        <f>'Cycle 1'!K11</f>
        <v>2</v>
      </c>
      <c r="L11" s="36">
        <f>'Cycle 1'!L11</f>
        <v>0.84</v>
      </c>
      <c r="M11" s="32">
        <f>'Cycle 1'!M11</f>
        <v>2</v>
      </c>
      <c r="N11" s="36">
        <f>'Cycle 1'!N11</f>
        <v>0.84</v>
      </c>
      <c r="O11" s="32">
        <f>'Cycle 1'!O11</f>
        <v>2</v>
      </c>
      <c r="P11" s="36">
        <f>'Cycle 1'!P11</f>
        <v>0.84</v>
      </c>
      <c r="Q11" s="32">
        <f>'Cycle 1'!Q11</f>
        <v>2</v>
      </c>
      <c r="R11" s="36">
        <f>'Cycle 1'!R11</f>
        <v>0.84</v>
      </c>
      <c r="S11" s="37">
        <f>H11</f>
        <v>0.89</v>
      </c>
      <c r="T11" s="36">
        <v>0.94000000000000006</v>
      </c>
      <c r="U11" s="38">
        <f t="shared" si="0"/>
        <v>-5.0000000000000044E-2</v>
      </c>
      <c r="V11" s="1"/>
    </row>
    <row r="12" spans="1:88" ht="18.75" customHeight="1" x14ac:dyDescent="0.25">
      <c r="A12" s="13"/>
      <c r="B12" s="13"/>
      <c r="C12" s="13"/>
      <c r="D12" s="13"/>
      <c r="E12" s="13"/>
      <c r="F12" s="371">
        <v>5</v>
      </c>
      <c r="G12" s="383" t="s">
        <v>128</v>
      </c>
      <c r="H12" s="384"/>
      <c r="I12" s="384"/>
      <c r="J12" s="384"/>
      <c r="K12" s="384"/>
      <c r="L12" s="384"/>
      <c r="M12" s="384"/>
      <c r="N12" s="384"/>
      <c r="O12" s="384"/>
      <c r="P12" s="384"/>
      <c r="Q12" s="384"/>
      <c r="R12" s="384"/>
      <c r="S12" s="384"/>
      <c r="T12" s="384"/>
      <c r="U12" s="385"/>
      <c r="V12" s="1"/>
    </row>
    <row r="13" spans="1:88" ht="18.75" customHeight="1" thickBot="1" x14ac:dyDescent="0.3">
      <c r="A13" s="13"/>
      <c r="B13" s="13"/>
      <c r="C13" s="13"/>
      <c r="D13" s="13"/>
      <c r="E13" s="13"/>
      <c r="F13" s="382"/>
      <c r="G13" s="386"/>
      <c r="H13" s="387"/>
      <c r="I13" s="387"/>
      <c r="J13" s="387"/>
      <c r="K13" s="387"/>
      <c r="L13" s="387"/>
      <c r="M13" s="387"/>
      <c r="N13" s="387"/>
      <c r="O13" s="387"/>
      <c r="P13" s="387"/>
      <c r="Q13" s="387"/>
      <c r="R13" s="387"/>
      <c r="S13" s="387"/>
      <c r="T13" s="387"/>
      <c r="U13" s="388"/>
      <c r="V13" s="1"/>
    </row>
    <row r="14" spans="1:88" ht="18.75" customHeight="1" thickBot="1" x14ac:dyDescent="0.3">
      <c r="A14" s="13"/>
      <c r="B14" s="13"/>
      <c r="C14" s="13"/>
      <c r="D14" s="13"/>
      <c r="E14" s="13"/>
      <c r="F14" s="13"/>
      <c r="G14" s="13"/>
      <c r="H14" s="13"/>
      <c r="I14" s="13"/>
      <c r="J14" s="13"/>
      <c r="K14" s="13"/>
      <c r="L14" s="13"/>
      <c r="M14" s="13"/>
      <c r="N14" s="13"/>
      <c r="O14" s="13"/>
      <c r="P14" s="13"/>
      <c r="Q14" s="13"/>
      <c r="R14" s="13"/>
      <c r="S14" s="13"/>
      <c r="T14" s="13"/>
      <c r="U14" s="13"/>
      <c r="V14" s="1"/>
    </row>
    <row r="15" spans="1:88" s="8" customFormat="1" ht="18.75" customHeight="1" thickBot="1" x14ac:dyDescent="0.35">
      <c r="A15" s="39"/>
      <c r="B15" s="40" t="s">
        <v>114</v>
      </c>
      <c r="C15" s="255" t="s">
        <v>15</v>
      </c>
      <c r="D15" s="255" t="s">
        <v>16</v>
      </c>
      <c r="E15" s="369" t="s">
        <v>0</v>
      </c>
      <c r="F15" s="369"/>
      <c r="G15" s="369" t="s">
        <v>1</v>
      </c>
      <c r="H15" s="369"/>
      <c r="I15" s="369" t="s">
        <v>2</v>
      </c>
      <c r="J15" s="369"/>
      <c r="K15" s="369" t="s">
        <v>3</v>
      </c>
      <c r="L15" s="369"/>
      <c r="M15" s="369" t="s">
        <v>4</v>
      </c>
      <c r="N15" s="369"/>
      <c r="O15" s="369" t="s">
        <v>5</v>
      </c>
      <c r="P15" s="369"/>
      <c r="Q15" s="369"/>
      <c r="R15" s="369"/>
      <c r="S15" s="369"/>
      <c r="T15" s="370"/>
      <c r="U15" s="39"/>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7"/>
      <c r="CD15" s="7"/>
      <c r="CE15" s="7"/>
      <c r="CF15" s="7"/>
      <c r="CG15" s="7"/>
      <c r="CH15" s="7"/>
      <c r="CI15" s="7"/>
      <c r="CJ15" s="7"/>
    </row>
    <row r="16" spans="1:88" ht="18.75" customHeight="1" x14ac:dyDescent="0.25">
      <c r="A16" s="13"/>
      <c r="B16" s="306" t="s">
        <v>115</v>
      </c>
      <c r="C16" s="347" t="s">
        <v>92</v>
      </c>
      <c r="D16" s="253" t="str">
        <f>START!$F$10</f>
        <v>Bench Press</v>
      </c>
      <c r="E16" s="253">
        <f>$G$5</f>
        <v>8</v>
      </c>
      <c r="F16" s="253">
        <f>MROUND($C$4*$H$5,$C$9)</f>
        <v>75</v>
      </c>
      <c r="G16" s="253">
        <f>$I$5</f>
        <v>8</v>
      </c>
      <c r="H16" s="253">
        <f>MROUND($C$4*$J$5,$C$9)</f>
        <v>80</v>
      </c>
      <c r="I16" s="151" t="str">
        <f>$K$5</f>
        <v>8+</v>
      </c>
      <c r="J16" s="253">
        <f>MROUND($C$4*$L$5,$C$9)</f>
        <v>85</v>
      </c>
      <c r="K16" s="48"/>
      <c r="L16" s="48"/>
      <c r="M16" s="48"/>
      <c r="N16" s="48"/>
      <c r="O16" s="48"/>
      <c r="P16" s="48"/>
      <c r="Q16" s="317" t="s">
        <v>11</v>
      </c>
      <c r="R16" s="318"/>
      <c r="S16" s="321" t="str">
        <f>IFERROR($J$16/VLOOKUP($I$16,Config!$C:$G,5,FALSE),"?")</f>
        <v>?</v>
      </c>
      <c r="T16" s="322"/>
      <c r="U16" s="13"/>
      <c r="V16" s="1"/>
    </row>
    <row r="17" spans="1:22" ht="18.75" customHeight="1" x14ac:dyDescent="0.25">
      <c r="A17" s="13"/>
      <c r="B17" s="307"/>
      <c r="C17" s="348"/>
      <c r="D17" s="113" t="str">
        <f>START!$F$13</f>
        <v>Seated OHP</v>
      </c>
      <c r="E17" s="245">
        <f>$G$4</f>
        <v>10</v>
      </c>
      <c r="F17" s="245">
        <f>MROUND($C$7*$H$4,$C$9)</f>
        <v>45</v>
      </c>
      <c r="G17" s="245">
        <f>$I$4</f>
        <v>10</v>
      </c>
      <c r="H17" s="245">
        <f>MROUND($C$7*$J$4,$C$9)</f>
        <v>45</v>
      </c>
      <c r="I17" s="245">
        <f>$K$4</f>
        <v>10</v>
      </c>
      <c r="J17" s="245">
        <f>MROUND($C$7*$L$4,$C$9)</f>
        <v>45</v>
      </c>
      <c r="K17" s="43"/>
      <c r="L17" s="43"/>
      <c r="M17" s="43"/>
      <c r="N17" s="43"/>
      <c r="O17" s="43"/>
      <c r="P17" s="43"/>
      <c r="Q17" s="319"/>
      <c r="R17" s="320"/>
      <c r="S17" s="323"/>
      <c r="T17" s="324"/>
      <c r="U17" s="13"/>
      <c r="V17" s="1"/>
    </row>
    <row r="18" spans="1:22" ht="18.75" customHeight="1" x14ac:dyDescent="0.25">
      <c r="A18" s="13"/>
      <c r="B18" s="307"/>
      <c r="C18" s="348"/>
      <c r="D18" s="245" t="str">
        <f>START!$C$10</f>
        <v>Dumbbell Bench Press</v>
      </c>
      <c r="E18" s="245">
        <v>8</v>
      </c>
      <c r="F18" s="44"/>
      <c r="G18" s="245">
        <v>8</v>
      </c>
      <c r="H18" s="44"/>
      <c r="I18" s="245">
        <v>8</v>
      </c>
      <c r="J18" s="44"/>
      <c r="K18" s="245">
        <v>8</v>
      </c>
      <c r="L18" s="44"/>
      <c r="M18" s="43"/>
      <c r="N18" s="43"/>
      <c r="O18" s="43"/>
      <c r="P18" s="43"/>
      <c r="Q18" s="244"/>
      <c r="R18" s="245"/>
      <c r="S18" s="245"/>
      <c r="T18" s="256"/>
      <c r="U18" s="13"/>
      <c r="V18" s="1"/>
    </row>
    <row r="19" spans="1:22" ht="18.75" customHeight="1" x14ac:dyDescent="0.25">
      <c r="A19" s="13"/>
      <c r="B19" s="307"/>
      <c r="C19" s="348"/>
      <c r="D19" s="245" t="str">
        <f>START!$C$16</f>
        <v>Lateral Cable Raise</v>
      </c>
      <c r="E19" s="245">
        <v>10</v>
      </c>
      <c r="F19" s="44"/>
      <c r="G19" s="245">
        <v>10</v>
      </c>
      <c r="H19" s="44"/>
      <c r="I19" s="148" t="s">
        <v>19</v>
      </c>
      <c r="J19" s="44"/>
      <c r="K19" s="43"/>
      <c r="L19" s="43"/>
      <c r="M19" s="43"/>
      <c r="N19" s="43"/>
      <c r="O19" s="43"/>
      <c r="P19" s="43"/>
      <c r="Q19" s="295" t="s">
        <v>18</v>
      </c>
      <c r="R19" s="296"/>
      <c r="S19" s="296"/>
      <c r="T19" s="256" t="str">
        <f>IFERROR(E16+G16+I16+E18+G18+I18+K18,"?")</f>
        <v>?</v>
      </c>
      <c r="U19" s="13"/>
      <c r="V19" s="1"/>
    </row>
    <row r="20" spans="1:22" ht="18.75" customHeight="1" x14ac:dyDescent="0.25">
      <c r="A20" s="13"/>
      <c r="B20" s="307"/>
      <c r="C20" s="348"/>
      <c r="D20" s="245" t="str">
        <f>START!$C$17</f>
        <v>Cable Rear Lateral Raise</v>
      </c>
      <c r="E20" s="245">
        <v>12</v>
      </c>
      <c r="F20" s="45"/>
      <c r="G20" s="245">
        <v>12</v>
      </c>
      <c r="H20" s="45"/>
      <c r="I20" s="148" t="s">
        <v>19</v>
      </c>
      <c r="J20" s="45"/>
      <c r="K20" s="43"/>
      <c r="L20" s="43"/>
      <c r="M20" s="43"/>
      <c r="N20" s="43"/>
      <c r="O20" s="43"/>
      <c r="P20" s="43"/>
      <c r="Q20" s="295" t="s">
        <v>20</v>
      </c>
      <c r="R20" s="296"/>
      <c r="S20" s="296"/>
      <c r="T20" s="256" t="str">
        <f>IFERROR(E17+G17+I17+E19+G19+I19+E20+G20+I20,"?")</f>
        <v>?</v>
      </c>
      <c r="U20" s="13"/>
      <c r="V20" s="1"/>
    </row>
    <row r="21" spans="1:22" ht="18.75" customHeight="1" thickBot="1" x14ac:dyDescent="0.3">
      <c r="A21" s="13"/>
      <c r="B21" s="307"/>
      <c r="C21" s="349"/>
      <c r="D21" s="252" t="str">
        <f>START!$C$14</f>
        <v>Cable Tricep Extensions</v>
      </c>
      <c r="E21" s="252">
        <v>12</v>
      </c>
      <c r="F21" s="55"/>
      <c r="G21" s="252">
        <v>12</v>
      </c>
      <c r="H21" s="55"/>
      <c r="I21" s="252">
        <v>12</v>
      </c>
      <c r="J21" s="55"/>
      <c r="K21" s="149" t="s">
        <v>21</v>
      </c>
      <c r="L21" s="55"/>
      <c r="M21" s="53"/>
      <c r="N21" s="53"/>
      <c r="O21" s="53"/>
      <c r="P21" s="53"/>
      <c r="Q21" s="354" t="s">
        <v>22</v>
      </c>
      <c r="R21" s="355"/>
      <c r="S21" s="355"/>
      <c r="T21" s="115" t="str">
        <f>IFERROR(E21+G21+I21+K21,"?")</f>
        <v>?</v>
      </c>
      <c r="U21" s="13"/>
      <c r="V21" s="1"/>
    </row>
    <row r="22" spans="1:22" ht="18.75" customHeight="1" x14ac:dyDescent="0.25">
      <c r="A22" s="13"/>
      <c r="B22" s="307"/>
      <c r="C22" s="297" t="s">
        <v>190</v>
      </c>
      <c r="D22" s="98" t="s">
        <v>23</v>
      </c>
      <c r="E22" s="137">
        <v>10</v>
      </c>
      <c r="F22" s="47"/>
      <c r="G22" s="137">
        <v>10</v>
      </c>
      <c r="H22" s="47"/>
      <c r="I22" s="137">
        <v>10</v>
      </c>
      <c r="J22" s="47"/>
      <c r="K22" s="48"/>
      <c r="L22" s="48"/>
      <c r="M22" s="48"/>
      <c r="N22" s="48"/>
      <c r="O22" s="48"/>
      <c r="P22" s="48"/>
      <c r="Q22" s="136"/>
      <c r="R22" s="137"/>
      <c r="S22" s="137"/>
      <c r="T22" s="49"/>
      <c r="U22" s="13"/>
      <c r="V22" s="1"/>
    </row>
    <row r="23" spans="1:22" ht="18.75" customHeight="1" x14ac:dyDescent="0.25">
      <c r="A23" s="13"/>
      <c r="B23" s="307"/>
      <c r="C23" s="298"/>
      <c r="D23" s="250" t="str">
        <f>START!$C$19</f>
        <v>Lat Pulldowns</v>
      </c>
      <c r="E23" s="250">
        <v>12</v>
      </c>
      <c r="F23" s="50"/>
      <c r="G23" s="250">
        <v>12</v>
      </c>
      <c r="H23" s="50"/>
      <c r="I23" s="250">
        <v>12</v>
      </c>
      <c r="J23" s="50"/>
      <c r="K23" s="148" t="s">
        <v>21</v>
      </c>
      <c r="L23" s="50"/>
      <c r="M23" s="43"/>
      <c r="N23" s="43"/>
      <c r="O23" s="43"/>
      <c r="P23" s="43"/>
      <c r="Q23" s="314" t="s">
        <v>24</v>
      </c>
      <c r="R23" s="315"/>
      <c r="S23" s="315"/>
      <c r="T23" s="51" t="str">
        <f>IFERROR(G23+I23+K23+E23+E24+G24+I24+K24,"?")</f>
        <v>?</v>
      </c>
      <c r="U23" s="13"/>
      <c r="V23" s="1"/>
    </row>
    <row r="24" spans="1:22" ht="18.75" customHeight="1" x14ac:dyDescent="0.25">
      <c r="A24" s="13"/>
      <c r="B24" s="307"/>
      <c r="C24" s="298"/>
      <c r="D24" s="250" t="str">
        <f>START!$C$21</f>
        <v>Machine Rows</v>
      </c>
      <c r="E24" s="250">
        <v>12</v>
      </c>
      <c r="F24" s="50"/>
      <c r="G24" s="250">
        <v>12</v>
      </c>
      <c r="H24" s="50"/>
      <c r="I24" s="250">
        <v>12</v>
      </c>
      <c r="J24" s="50"/>
      <c r="K24" s="148" t="s">
        <v>21</v>
      </c>
      <c r="L24" s="50"/>
      <c r="M24" s="43"/>
      <c r="N24" s="43"/>
      <c r="O24" s="43"/>
      <c r="P24" s="43"/>
      <c r="Q24" s="314" t="s">
        <v>25</v>
      </c>
      <c r="R24" s="315"/>
      <c r="S24" s="315"/>
      <c r="T24" s="51">
        <f>IFERROR(G22+I22+K22+E22,"?")</f>
        <v>30</v>
      </c>
      <c r="U24" s="13"/>
      <c r="V24" s="1"/>
    </row>
    <row r="25" spans="1:22" ht="18.75" customHeight="1" x14ac:dyDescent="0.25">
      <c r="A25" s="13"/>
      <c r="B25" s="307"/>
      <c r="C25" s="298"/>
      <c r="D25" s="250" t="str">
        <f>START!$C$25</f>
        <v>Dumbbell Shrugs</v>
      </c>
      <c r="E25" s="250">
        <v>12</v>
      </c>
      <c r="F25" s="50"/>
      <c r="G25" s="250">
        <v>12</v>
      </c>
      <c r="H25" s="50"/>
      <c r="I25" s="250">
        <v>12</v>
      </c>
      <c r="J25" s="50"/>
      <c r="K25" s="148" t="s">
        <v>21</v>
      </c>
      <c r="L25" s="50"/>
      <c r="M25" s="43"/>
      <c r="N25" s="43"/>
      <c r="O25" s="43"/>
      <c r="P25" s="43"/>
      <c r="Q25" s="314" t="s">
        <v>26</v>
      </c>
      <c r="R25" s="315"/>
      <c r="S25" s="315"/>
      <c r="T25" s="51" t="str">
        <f>IFERROR(E25+G25+I25+K25,"?")</f>
        <v>?</v>
      </c>
      <c r="U25" s="13"/>
      <c r="V25" s="1"/>
    </row>
    <row r="26" spans="1:22" ht="18.75" customHeight="1" thickBot="1" x14ac:dyDescent="0.3">
      <c r="A26" s="13"/>
      <c r="B26" s="307"/>
      <c r="C26" s="299"/>
      <c r="D26" s="243" t="str">
        <f>START!$C$23</f>
        <v>Dumbbell Curls</v>
      </c>
      <c r="E26" s="243">
        <v>12</v>
      </c>
      <c r="F26" s="52"/>
      <c r="G26" s="243">
        <v>12</v>
      </c>
      <c r="H26" s="52"/>
      <c r="I26" s="243">
        <v>12</v>
      </c>
      <c r="J26" s="52"/>
      <c r="K26" s="149" t="s">
        <v>21</v>
      </c>
      <c r="L26" s="52"/>
      <c r="M26" s="53"/>
      <c r="N26" s="53"/>
      <c r="O26" s="53"/>
      <c r="P26" s="53"/>
      <c r="Q26" s="293" t="s">
        <v>27</v>
      </c>
      <c r="R26" s="294"/>
      <c r="S26" s="294"/>
      <c r="T26" s="54" t="str">
        <f>IFERROR(E26+G26+I26+K26,"?")</f>
        <v>?</v>
      </c>
      <c r="U26" s="13"/>
      <c r="V26" s="1"/>
    </row>
    <row r="27" spans="1:22" ht="18.75" customHeight="1" x14ac:dyDescent="0.25">
      <c r="A27" s="13"/>
      <c r="B27" s="307"/>
      <c r="C27" s="290" t="s">
        <v>93</v>
      </c>
      <c r="D27" s="251" t="str">
        <f>START!$F$12</f>
        <v>Squat</v>
      </c>
      <c r="E27" s="251">
        <f>$G$5</f>
        <v>8</v>
      </c>
      <c r="F27" s="251">
        <f>MROUND($C$5*$H$5,$C$9)</f>
        <v>90</v>
      </c>
      <c r="G27" s="251">
        <f>$I$5</f>
        <v>8</v>
      </c>
      <c r="H27" s="251">
        <f>MROUND($C$5*$J$5,$C$9)</f>
        <v>100</v>
      </c>
      <c r="I27" s="151" t="str">
        <f>$K$5</f>
        <v>8+</v>
      </c>
      <c r="J27" s="251">
        <f>MROUND($C$5*$L$5,$C$9)</f>
        <v>105</v>
      </c>
      <c r="K27" s="48"/>
      <c r="L27" s="48"/>
      <c r="M27" s="48"/>
      <c r="N27" s="48"/>
      <c r="O27" s="48"/>
      <c r="P27" s="48"/>
      <c r="Q27" s="325" t="s">
        <v>11</v>
      </c>
      <c r="R27" s="326"/>
      <c r="S27" s="321" t="str">
        <f>IFERROR($J$27/VLOOKUP($I$27,Config!$C:$G,5,FALSE),"?")</f>
        <v>?</v>
      </c>
      <c r="T27" s="322"/>
      <c r="U27" s="13"/>
      <c r="V27" s="1"/>
    </row>
    <row r="28" spans="1:22" ht="18.75" customHeight="1" thickBot="1" x14ac:dyDescent="0.3">
      <c r="A28" s="13"/>
      <c r="B28" s="307"/>
      <c r="C28" s="291"/>
      <c r="D28" s="247" t="str">
        <f>START!$C$26</f>
        <v>Leg Press</v>
      </c>
      <c r="E28" s="247">
        <v>10</v>
      </c>
      <c r="F28" s="44"/>
      <c r="G28" s="247">
        <v>10</v>
      </c>
      <c r="H28" s="44"/>
      <c r="I28" s="148" t="s">
        <v>19</v>
      </c>
      <c r="J28" s="44"/>
      <c r="K28" s="43"/>
      <c r="L28" s="43"/>
      <c r="M28" s="43"/>
      <c r="N28" s="43"/>
      <c r="O28" s="43"/>
      <c r="P28" s="43"/>
      <c r="Q28" s="327"/>
      <c r="R28" s="328"/>
      <c r="S28" s="323"/>
      <c r="T28" s="324"/>
      <c r="U28" s="13"/>
      <c r="V28" s="1"/>
    </row>
    <row r="29" spans="1:22" ht="18.75" customHeight="1" x14ac:dyDescent="0.25">
      <c r="A29" s="13"/>
      <c r="B29" s="307"/>
      <c r="C29" s="291"/>
      <c r="D29" s="247" t="str">
        <f>START!$C$28</f>
        <v>Lying Leg Curls</v>
      </c>
      <c r="E29" s="247">
        <v>12</v>
      </c>
      <c r="F29" s="44"/>
      <c r="G29" s="247">
        <v>12</v>
      </c>
      <c r="H29" s="44"/>
      <c r="I29" s="247">
        <v>12</v>
      </c>
      <c r="J29" s="44"/>
      <c r="K29" s="148" t="s">
        <v>21</v>
      </c>
      <c r="L29" s="44"/>
      <c r="M29" s="43"/>
      <c r="N29" s="43"/>
      <c r="O29" s="43"/>
      <c r="P29" s="43"/>
      <c r="Q29" s="310" t="s">
        <v>28</v>
      </c>
      <c r="R29" s="311"/>
      <c r="S29" s="311"/>
      <c r="T29" s="117" t="str">
        <f>IFERROR(E27+G27+I27+E28+G28+I28,"?")</f>
        <v>?</v>
      </c>
      <c r="U29" s="13"/>
      <c r="V29" s="1"/>
    </row>
    <row r="30" spans="1:22" ht="18.75" customHeight="1" x14ac:dyDescent="0.25">
      <c r="A30" s="13"/>
      <c r="B30" s="307"/>
      <c r="C30" s="291"/>
      <c r="D30" s="247" t="str">
        <f>START!$C$30</f>
        <v>Standing Calve Raises</v>
      </c>
      <c r="E30" s="247">
        <v>12</v>
      </c>
      <c r="F30" s="44"/>
      <c r="G30" s="247">
        <v>12</v>
      </c>
      <c r="H30" s="44"/>
      <c r="I30" s="247">
        <v>12</v>
      </c>
      <c r="J30" s="44"/>
      <c r="K30" s="148" t="s">
        <v>21</v>
      </c>
      <c r="L30" s="44"/>
      <c r="M30" s="43"/>
      <c r="N30" s="43"/>
      <c r="O30" s="43"/>
      <c r="P30" s="43"/>
      <c r="Q30" s="310" t="s">
        <v>29</v>
      </c>
      <c r="R30" s="311"/>
      <c r="S30" s="311"/>
      <c r="T30" s="117" t="str">
        <f>IFERROR(E29+G29+I29+K29,"?")</f>
        <v>?</v>
      </c>
      <c r="U30" s="13"/>
      <c r="V30" s="1"/>
    </row>
    <row r="31" spans="1:22" ht="18.75" customHeight="1" thickBot="1" x14ac:dyDescent="0.3">
      <c r="A31" s="13"/>
      <c r="B31" s="307"/>
      <c r="C31" s="292"/>
      <c r="D31" s="249"/>
      <c r="E31" s="249"/>
      <c r="F31" s="249"/>
      <c r="G31" s="249"/>
      <c r="H31" s="249"/>
      <c r="I31" s="249"/>
      <c r="J31" s="249"/>
      <c r="K31" s="249"/>
      <c r="L31" s="249"/>
      <c r="M31" s="53"/>
      <c r="N31" s="53"/>
      <c r="O31" s="53"/>
      <c r="P31" s="53"/>
      <c r="Q31" s="312" t="s">
        <v>30</v>
      </c>
      <c r="R31" s="313"/>
      <c r="S31" s="313"/>
      <c r="T31" s="118" t="str">
        <f>IFERROR(E30+G30+I30+K30,"?")</f>
        <v>?</v>
      </c>
      <c r="U31" s="13"/>
      <c r="V31" s="1"/>
    </row>
    <row r="32" spans="1:22" ht="18.75" customHeight="1" x14ac:dyDescent="0.25">
      <c r="A32" s="13"/>
      <c r="B32" s="307"/>
      <c r="C32" s="345" t="s">
        <v>31</v>
      </c>
      <c r="D32" s="345"/>
      <c r="E32" s="345"/>
      <c r="F32" s="345"/>
      <c r="G32" s="345"/>
      <c r="H32" s="345"/>
      <c r="I32" s="345"/>
      <c r="J32" s="345"/>
      <c r="K32" s="345"/>
      <c r="L32" s="345"/>
      <c r="M32" s="345"/>
      <c r="N32" s="345"/>
      <c r="O32" s="345"/>
      <c r="P32" s="345"/>
      <c r="Q32" s="345"/>
      <c r="R32" s="345"/>
      <c r="S32" s="345"/>
      <c r="T32" s="346"/>
      <c r="U32" s="13"/>
      <c r="V32" s="1"/>
    </row>
    <row r="33" spans="1:22" ht="18.75" customHeight="1" thickBot="1" x14ac:dyDescent="0.3">
      <c r="A33" s="13"/>
      <c r="B33" s="307"/>
      <c r="C33" s="345"/>
      <c r="D33" s="345"/>
      <c r="E33" s="345"/>
      <c r="F33" s="345"/>
      <c r="G33" s="345"/>
      <c r="H33" s="345"/>
      <c r="I33" s="345"/>
      <c r="J33" s="345"/>
      <c r="K33" s="345"/>
      <c r="L33" s="345"/>
      <c r="M33" s="345"/>
      <c r="N33" s="345"/>
      <c r="O33" s="345"/>
      <c r="P33" s="345"/>
      <c r="Q33" s="345"/>
      <c r="R33" s="345"/>
      <c r="S33" s="345"/>
      <c r="T33" s="346"/>
      <c r="U33" s="13"/>
      <c r="V33" s="1"/>
    </row>
    <row r="34" spans="1:22" ht="18.75" customHeight="1" x14ac:dyDescent="0.25">
      <c r="A34" s="13"/>
      <c r="B34" s="367"/>
      <c r="C34" s="347" t="s">
        <v>32</v>
      </c>
      <c r="D34" s="253" t="str">
        <f>D17</f>
        <v>Seated OHP</v>
      </c>
      <c r="E34" s="253">
        <f>$G$5</f>
        <v>8</v>
      </c>
      <c r="F34" s="253">
        <f>MROUND($C$7*$H$5,$C$9)</f>
        <v>45</v>
      </c>
      <c r="G34" s="253">
        <f>$I$5</f>
        <v>8</v>
      </c>
      <c r="H34" s="253">
        <f>MROUND($C$7*$J$5,$C$9)</f>
        <v>50</v>
      </c>
      <c r="I34" s="151" t="str">
        <f>$K$5</f>
        <v>8+</v>
      </c>
      <c r="J34" s="253">
        <f>MROUND($C$7*$L$5,$C$9)</f>
        <v>55</v>
      </c>
      <c r="K34" s="48"/>
      <c r="L34" s="48"/>
      <c r="M34" s="48"/>
      <c r="N34" s="48"/>
      <c r="O34" s="48"/>
      <c r="P34" s="48"/>
      <c r="Q34" s="317" t="s">
        <v>11</v>
      </c>
      <c r="R34" s="318"/>
      <c r="S34" s="321" t="str">
        <f>IFERROR($J$34/VLOOKUP($I$34,Config!$C:$G,5,FALSE),"?")</f>
        <v>?</v>
      </c>
      <c r="T34" s="322"/>
      <c r="U34" s="13"/>
      <c r="V34" s="1"/>
    </row>
    <row r="35" spans="1:22" ht="18.75" customHeight="1" thickBot="1" x14ac:dyDescent="0.3">
      <c r="A35" s="13"/>
      <c r="B35" s="367"/>
      <c r="C35" s="363"/>
      <c r="D35" s="245" t="str">
        <f>START!$C$11</f>
        <v>Incline Bench Press</v>
      </c>
      <c r="E35" s="245">
        <f>$G$4</f>
        <v>10</v>
      </c>
      <c r="F35" s="245">
        <f>IF(D35="Bench Press",MROUND($C$4*$H$4,$C$9),MROUND($C$4*$H$4*85%,$C$9))</f>
        <v>60</v>
      </c>
      <c r="G35" s="245">
        <f>$I$4</f>
        <v>10</v>
      </c>
      <c r="H35" s="245">
        <f>IF(D35="Bench Press",MROUND($C$4*$J$4,$C$9),MROUND($C$4*$J$4*85%,$C$9))</f>
        <v>60</v>
      </c>
      <c r="I35" s="245">
        <f>$K$4</f>
        <v>10</v>
      </c>
      <c r="J35" s="245">
        <f>IF(D35="Bench Press",MROUND($C$4*$L$4,$C$9),MROUND($C$4*$L$4*85%,$C$9))</f>
        <v>60</v>
      </c>
      <c r="K35" s="43"/>
      <c r="L35" s="43"/>
      <c r="M35" s="43"/>
      <c r="N35" s="43"/>
      <c r="O35" s="43"/>
      <c r="P35" s="43"/>
      <c r="Q35" s="329"/>
      <c r="R35" s="330"/>
      <c r="S35" s="323"/>
      <c r="T35" s="324"/>
      <c r="U35" s="13"/>
      <c r="V35" s="1"/>
    </row>
    <row r="36" spans="1:22" ht="18.75" customHeight="1" x14ac:dyDescent="0.25">
      <c r="A36" s="13"/>
      <c r="B36" s="367"/>
      <c r="C36" s="363"/>
      <c r="D36" s="245" t="str">
        <f>START!$C$15</f>
        <v>Lateral Dumbbell Raise</v>
      </c>
      <c r="E36" s="245">
        <v>10</v>
      </c>
      <c r="F36" s="44"/>
      <c r="G36" s="245">
        <v>10</v>
      </c>
      <c r="H36" s="44"/>
      <c r="I36" s="245">
        <v>10</v>
      </c>
      <c r="J36" s="44"/>
      <c r="K36" s="148" t="s">
        <v>19</v>
      </c>
      <c r="L36" s="44"/>
      <c r="M36" s="43"/>
      <c r="N36" s="43"/>
      <c r="O36" s="43"/>
      <c r="P36" s="43"/>
      <c r="Q36" s="295" t="s">
        <v>18</v>
      </c>
      <c r="R36" s="296"/>
      <c r="S36" s="296"/>
      <c r="T36" s="256" t="str">
        <f>IFERROR(E35+G35+I35+K35+E37+G37+I37+K37,"?")</f>
        <v>?</v>
      </c>
      <c r="U36" s="13"/>
      <c r="V36" s="1"/>
    </row>
    <row r="37" spans="1:22" ht="18.75" customHeight="1" thickBot="1" x14ac:dyDescent="0.3">
      <c r="A37" s="13"/>
      <c r="B37" s="367"/>
      <c r="C37" s="363"/>
      <c r="D37" s="245" t="str">
        <f>START!$C$12</f>
        <v>Cable Crossovers</v>
      </c>
      <c r="E37" s="245">
        <v>12</v>
      </c>
      <c r="F37" s="44"/>
      <c r="G37" s="245">
        <v>12</v>
      </c>
      <c r="H37" s="44"/>
      <c r="I37" s="245">
        <v>12</v>
      </c>
      <c r="J37" s="44"/>
      <c r="K37" s="148" t="s">
        <v>21</v>
      </c>
      <c r="L37" s="44"/>
      <c r="M37" s="43"/>
      <c r="N37" s="43"/>
      <c r="O37" s="43"/>
      <c r="P37" s="43"/>
      <c r="Q37" s="295" t="s">
        <v>20</v>
      </c>
      <c r="R37" s="296"/>
      <c r="S37" s="296"/>
      <c r="T37" s="256" t="str">
        <f>IFERROR(E34+G34+I34+E36+G36+I36+K36,"?")</f>
        <v>?</v>
      </c>
      <c r="U37" s="13"/>
      <c r="V37" s="1"/>
    </row>
    <row r="38" spans="1:22" ht="18.75" customHeight="1" thickBot="1" x14ac:dyDescent="0.3">
      <c r="A38" s="13"/>
      <c r="B38" s="367"/>
      <c r="C38" s="364"/>
      <c r="D38" s="252" t="str">
        <f>START!$C$13</f>
        <v>Dips</v>
      </c>
      <c r="E38" s="252">
        <v>12</v>
      </c>
      <c r="F38" s="52"/>
      <c r="G38" s="252">
        <v>12</v>
      </c>
      <c r="H38" s="52"/>
      <c r="I38" s="252">
        <v>12</v>
      </c>
      <c r="J38" s="52"/>
      <c r="K38" s="149" t="s">
        <v>21</v>
      </c>
      <c r="L38" s="52"/>
      <c r="M38" s="53"/>
      <c r="N38" s="53"/>
      <c r="O38" s="53"/>
      <c r="P38" s="53"/>
      <c r="Q38" s="354" t="s">
        <v>22</v>
      </c>
      <c r="R38" s="355"/>
      <c r="S38" s="355"/>
      <c r="T38" s="115" t="str">
        <f>IFERROR(E38+G38+I38+K38,"?")</f>
        <v>?</v>
      </c>
      <c r="U38" s="13"/>
      <c r="V38" s="10"/>
    </row>
    <row r="39" spans="1:22" ht="18.75" customHeight="1" x14ac:dyDescent="0.25">
      <c r="A39" s="13"/>
      <c r="B39" s="367"/>
      <c r="C39" s="297" t="s">
        <v>191</v>
      </c>
      <c r="D39" s="137" t="str">
        <f>START!$F$11</f>
        <v>Deadlift</v>
      </c>
      <c r="E39" s="137">
        <f>$G$5</f>
        <v>8</v>
      </c>
      <c r="F39" s="137">
        <f>MROUND($C$6*$H$5,$C$9)</f>
        <v>95</v>
      </c>
      <c r="G39" s="137">
        <f>$I$5</f>
        <v>8</v>
      </c>
      <c r="H39" s="137">
        <f>MROUND($C$6*$J$5,$C$9)</f>
        <v>105</v>
      </c>
      <c r="I39" s="151" t="str">
        <f>$K$5</f>
        <v>8+</v>
      </c>
      <c r="J39" s="137">
        <f>MROUND($C$6*$L$5,$C$9)</f>
        <v>110</v>
      </c>
      <c r="K39" s="48"/>
      <c r="L39" s="48"/>
      <c r="M39" s="48"/>
      <c r="N39" s="48"/>
      <c r="O39" s="48"/>
      <c r="P39" s="48"/>
      <c r="Q39" s="331" t="s">
        <v>11</v>
      </c>
      <c r="R39" s="332"/>
      <c r="S39" s="321" t="str">
        <f>IFERROR($J$39/VLOOKUP($I$39,Config!$C:$G,5,FALSE),"?")</f>
        <v>?</v>
      </c>
      <c r="T39" s="322"/>
      <c r="U39" s="13"/>
      <c r="V39" s="1"/>
    </row>
    <row r="40" spans="1:22" ht="18.75" customHeight="1" thickBot="1" x14ac:dyDescent="0.3">
      <c r="A40" s="13"/>
      <c r="B40" s="367"/>
      <c r="C40" s="298"/>
      <c r="D40" s="250" t="str">
        <f>START!$C$24</f>
        <v>Barbell Shrugs</v>
      </c>
      <c r="E40" s="250">
        <v>8</v>
      </c>
      <c r="F40" s="44"/>
      <c r="G40" s="250">
        <v>8</v>
      </c>
      <c r="H40" s="44"/>
      <c r="I40" s="250">
        <v>8</v>
      </c>
      <c r="J40" s="44"/>
      <c r="K40" s="43"/>
      <c r="L40" s="43"/>
      <c r="M40" s="43"/>
      <c r="N40" s="43"/>
      <c r="O40" s="43"/>
      <c r="P40" s="43"/>
      <c r="Q40" s="333"/>
      <c r="R40" s="334"/>
      <c r="S40" s="323"/>
      <c r="T40" s="324"/>
      <c r="U40" s="13"/>
      <c r="V40" s="1"/>
    </row>
    <row r="41" spans="1:22" ht="18.75" customHeight="1" x14ac:dyDescent="0.25">
      <c r="A41" s="13"/>
      <c r="B41" s="367"/>
      <c r="C41" s="298"/>
      <c r="D41" s="250" t="str">
        <f>START!$C$18</f>
        <v>Pull-Ups</v>
      </c>
      <c r="E41" s="250">
        <v>10</v>
      </c>
      <c r="F41" s="44"/>
      <c r="G41" s="148" t="s">
        <v>19</v>
      </c>
      <c r="H41" s="44"/>
      <c r="I41" s="43"/>
      <c r="J41" s="43"/>
      <c r="K41" s="43"/>
      <c r="L41" s="43"/>
      <c r="M41" s="43"/>
      <c r="N41" s="43"/>
      <c r="O41" s="43"/>
      <c r="P41" s="43"/>
      <c r="Q41" s="316" t="s">
        <v>24</v>
      </c>
      <c r="R41" s="315"/>
      <c r="S41" s="315"/>
      <c r="T41" s="51" t="str">
        <f>IFERROR(+G42+E42+E41+G41,"?")</f>
        <v>?</v>
      </c>
      <c r="U41" s="13"/>
      <c r="V41" s="1"/>
    </row>
    <row r="42" spans="1:22" ht="18.75" customHeight="1" x14ac:dyDescent="0.25">
      <c r="A42" s="13"/>
      <c r="B42" s="367"/>
      <c r="C42" s="298"/>
      <c r="D42" s="250" t="str">
        <f>START!$C$20</f>
        <v>T-Bar Rows</v>
      </c>
      <c r="E42" s="250">
        <v>10</v>
      </c>
      <c r="F42" s="44"/>
      <c r="G42" s="148" t="s">
        <v>19</v>
      </c>
      <c r="H42" s="44"/>
      <c r="I42" s="43"/>
      <c r="J42" s="43"/>
      <c r="K42" s="43"/>
      <c r="L42" s="43"/>
      <c r="M42" s="43"/>
      <c r="N42" s="43"/>
      <c r="O42" s="43"/>
      <c r="P42" s="43"/>
      <c r="Q42" s="314" t="s">
        <v>26</v>
      </c>
      <c r="R42" s="315"/>
      <c r="S42" s="315"/>
      <c r="T42" s="51">
        <f>IFERROR(E40+G40+I40,"?")</f>
        <v>24</v>
      </c>
      <c r="U42" s="13"/>
      <c r="V42" s="1"/>
    </row>
    <row r="43" spans="1:22" ht="18.75" customHeight="1" thickBot="1" x14ac:dyDescent="0.3">
      <c r="A43" s="13"/>
      <c r="B43" s="367"/>
      <c r="C43" s="299"/>
      <c r="D43" s="243" t="str">
        <f>START!$C$22</f>
        <v>Preacher Curls</v>
      </c>
      <c r="E43" s="243">
        <v>12</v>
      </c>
      <c r="F43" s="52"/>
      <c r="G43" s="243">
        <v>12</v>
      </c>
      <c r="H43" s="52"/>
      <c r="I43" s="243">
        <v>12</v>
      </c>
      <c r="J43" s="52"/>
      <c r="K43" s="149" t="s">
        <v>21</v>
      </c>
      <c r="L43" s="52"/>
      <c r="M43" s="53"/>
      <c r="N43" s="53"/>
      <c r="O43" s="53"/>
      <c r="P43" s="53"/>
      <c r="Q43" s="293" t="s">
        <v>27</v>
      </c>
      <c r="R43" s="294"/>
      <c r="S43" s="294"/>
      <c r="T43" s="54" t="str">
        <f>IFERROR(E43+G43+I43+K43,"?")</f>
        <v>?</v>
      </c>
      <c r="U43" s="13"/>
      <c r="V43" s="1"/>
    </row>
    <row r="44" spans="1:22" ht="18.75" customHeight="1" x14ac:dyDescent="0.25">
      <c r="A44" s="13"/>
      <c r="B44" s="367"/>
      <c r="C44" s="290" t="s">
        <v>94</v>
      </c>
      <c r="D44" s="251" t="str">
        <f>D27</f>
        <v>Squat</v>
      </c>
      <c r="E44" s="251">
        <f>$G$4</f>
        <v>10</v>
      </c>
      <c r="F44" s="251">
        <f>MROUND($C$5*$H$4,$C$9)</f>
        <v>85</v>
      </c>
      <c r="G44" s="251">
        <f>$I$4</f>
        <v>10</v>
      </c>
      <c r="H44" s="251">
        <f>MROUND($C$5*$J$4,$C$9)</f>
        <v>85</v>
      </c>
      <c r="I44" s="251">
        <f>$K$4</f>
        <v>10</v>
      </c>
      <c r="J44" s="251">
        <f>MROUND($C$5*$L$4,$C$9)</f>
        <v>85</v>
      </c>
      <c r="K44" s="48"/>
      <c r="L44" s="48"/>
      <c r="M44" s="48"/>
      <c r="N44" s="48"/>
      <c r="O44" s="48"/>
      <c r="P44" s="48"/>
      <c r="Q44" s="336"/>
      <c r="R44" s="337"/>
      <c r="S44" s="337"/>
      <c r="T44" s="129"/>
      <c r="U44" s="13"/>
      <c r="V44" s="1"/>
    </row>
    <row r="45" spans="1:22" ht="18.75" customHeight="1" x14ac:dyDescent="0.25">
      <c r="A45" s="13"/>
      <c r="B45" s="367"/>
      <c r="C45" s="291"/>
      <c r="D45" s="247" t="str">
        <f>START!$C$29</f>
        <v>Stiff-Leg Deadlifts</v>
      </c>
      <c r="E45" s="247">
        <v>10</v>
      </c>
      <c r="F45" s="44"/>
      <c r="G45" s="247">
        <v>10</v>
      </c>
      <c r="H45" s="44"/>
      <c r="I45" s="148" t="s">
        <v>19</v>
      </c>
      <c r="J45" s="44"/>
      <c r="K45" s="43"/>
      <c r="L45" s="43"/>
      <c r="M45" s="43"/>
      <c r="N45" s="43"/>
      <c r="O45" s="43"/>
      <c r="P45" s="43"/>
      <c r="Q45" s="310" t="s">
        <v>28</v>
      </c>
      <c r="R45" s="311"/>
      <c r="S45" s="311"/>
      <c r="T45" s="117" t="str">
        <f>IFERROR(G46+I46+K46+E44+G44+I44+E46,"?")</f>
        <v>?</v>
      </c>
      <c r="U45" s="13"/>
      <c r="V45" s="1"/>
    </row>
    <row r="46" spans="1:22" ht="18.75" customHeight="1" x14ac:dyDescent="0.25">
      <c r="A46" s="13"/>
      <c r="B46" s="367"/>
      <c r="C46" s="291"/>
      <c r="D46" s="247" t="str">
        <f>START!$C$27</f>
        <v>Leg Extensions</v>
      </c>
      <c r="E46" s="247">
        <v>12</v>
      </c>
      <c r="F46" s="44"/>
      <c r="G46" s="247">
        <v>12</v>
      </c>
      <c r="H46" s="44"/>
      <c r="I46" s="247">
        <v>12</v>
      </c>
      <c r="J46" s="44"/>
      <c r="K46" s="148" t="s">
        <v>21</v>
      </c>
      <c r="L46" s="44"/>
      <c r="M46" s="43"/>
      <c r="N46" s="43"/>
      <c r="O46" s="43"/>
      <c r="P46" s="43"/>
      <c r="Q46" s="310" t="s">
        <v>29</v>
      </c>
      <c r="R46" s="311"/>
      <c r="S46" s="311"/>
      <c r="T46" s="117" t="str">
        <f>IFERROR(E47+G47+I47+K47+E45+G45+I45+K45,"?")</f>
        <v>?</v>
      </c>
      <c r="U46" s="13"/>
      <c r="V46" s="1"/>
    </row>
    <row r="47" spans="1:22" ht="18.75" customHeight="1" x14ac:dyDescent="0.25">
      <c r="A47" s="13"/>
      <c r="B47" s="367"/>
      <c r="C47" s="291"/>
      <c r="D47" s="247" t="str">
        <f>START!$C$28</f>
        <v>Lying Leg Curls</v>
      </c>
      <c r="E47" s="247">
        <v>12</v>
      </c>
      <c r="F47" s="44"/>
      <c r="G47" s="247">
        <v>12</v>
      </c>
      <c r="H47" s="44"/>
      <c r="I47" s="247">
        <v>12</v>
      </c>
      <c r="J47" s="45"/>
      <c r="K47" s="148" t="s">
        <v>21</v>
      </c>
      <c r="L47" s="45"/>
      <c r="M47" s="43"/>
      <c r="N47" s="43"/>
      <c r="O47" s="43"/>
      <c r="P47" s="43"/>
      <c r="Q47" s="310" t="s">
        <v>30</v>
      </c>
      <c r="R47" s="311"/>
      <c r="S47" s="311"/>
      <c r="T47" s="117" t="str">
        <f>IFERROR(E48+G48+I48+K48,"?")</f>
        <v>?</v>
      </c>
      <c r="U47" s="13"/>
      <c r="V47" s="1"/>
    </row>
    <row r="48" spans="1:22" ht="18.75" customHeight="1" thickBot="1" x14ac:dyDescent="0.3">
      <c r="A48" s="13"/>
      <c r="B48" s="367"/>
      <c r="C48" s="292"/>
      <c r="D48" s="249" t="str">
        <f>START!$C$30</f>
        <v>Standing Calve Raises</v>
      </c>
      <c r="E48" s="249">
        <v>12</v>
      </c>
      <c r="F48" s="55"/>
      <c r="G48" s="249">
        <v>12</v>
      </c>
      <c r="H48" s="55"/>
      <c r="I48" s="249">
        <v>12</v>
      </c>
      <c r="J48" s="55"/>
      <c r="K48" s="149" t="s">
        <v>21</v>
      </c>
      <c r="L48" s="55"/>
      <c r="M48" s="53"/>
      <c r="N48" s="53"/>
      <c r="O48" s="53"/>
      <c r="P48" s="53"/>
      <c r="Q48" s="248"/>
      <c r="R48" s="249"/>
      <c r="S48" s="249"/>
      <c r="T48" s="118"/>
      <c r="U48" s="13"/>
      <c r="V48" s="1"/>
    </row>
    <row r="49" spans="1:22" ht="18.75" customHeight="1" x14ac:dyDescent="0.25">
      <c r="A49" s="13"/>
      <c r="B49" s="367"/>
      <c r="C49" s="344" t="s">
        <v>31</v>
      </c>
      <c r="D49" s="345"/>
      <c r="E49" s="345"/>
      <c r="F49" s="345"/>
      <c r="G49" s="345"/>
      <c r="H49" s="345"/>
      <c r="I49" s="345"/>
      <c r="J49" s="345"/>
      <c r="K49" s="345"/>
      <c r="L49" s="345"/>
      <c r="M49" s="345"/>
      <c r="N49" s="345"/>
      <c r="O49" s="345"/>
      <c r="P49" s="345"/>
      <c r="Q49" s="345"/>
      <c r="R49" s="345"/>
      <c r="S49" s="345"/>
      <c r="T49" s="346"/>
      <c r="U49" s="13"/>
      <c r="V49" s="1"/>
    </row>
    <row r="50" spans="1:22" ht="18.75" customHeight="1" thickBot="1" x14ac:dyDescent="0.3">
      <c r="A50" s="13"/>
      <c r="B50" s="368"/>
      <c r="C50" s="341"/>
      <c r="D50" s="342"/>
      <c r="E50" s="342"/>
      <c r="F50" s="342"/>
      <c r="G50" s="342"/>
      <c r="H50" s="342"/>
      <c r="I50" s="342"/>
      <c r="J50" s="342"/>
      <c r="K50" s="342"/>
      <c r="L50" s="342"/>
      <c r="M50" s="342"/>
      <c r="N50" s="342"/>
      <c r="O50" s="342"/>
      <c r="P50" s="342"/>
      <c r="Q50" s="342"/>
      <c r="R50" s="342"/>
      <c r="S50" s="342"/>
      <c r="T50" s="343"/>
      <c r="U50" s="13"/>
      <c r="V50" s="1"/>
    </row>
    <row r="51" spans="1:22" ht="18.75" customHeight="1" thickBot="1" x14ac:dyDescent="0.35">
      <c r="A51" s="13"/>
      <c r="B51" s="56" t="s">
        <v>114</v>
      </c>
      <c r="C51" s="246" t="s">
        <v>15</v>
      </c>
      <c r="D51" s="246" t="s">
        <v>16</v>
      </c>
      <c r="E51" s="309" t="s">
        <v>0</v>
      </c>
      <c r="F51" s="309"/>
      <c r="G51" s="309" t="s">
        <v>1</v>
      </c>
      <c r="H51" s="309"/>
      <c r="I51" s="309" t="s">
        <v>2</v>
      </c>
      <c r="J51" s="309"/>
      <c r="K51" s="309" t="s">
        <v>3</v>
      </c>
      <c r="L51" s="309"/>
      <c r="M51" s="309" t="s">
        <v>4</v>
      </c>
      <c r="N51" s="309"/>
      <c r="O51" s="309" t="s">
        <v>5</v>
      </c>
      <c r="P51" s="309"/>
      <c r="Q51" s="309"/>
      <c r="R51" s="309"/>
      <c r="S51" s="309"/>
      <c r="T51" s="335"/>
      <c r="U51" s="13"/>
      <c r="V51" s="1"/>
    </row>
    <row r="52" spans="1:22" ht="18.75" customHeight="1" x14ac:dyDescent="0.25">
      <c r="A52" s="13"/>
      <c r="B52" s="306" t="s">
        <v>116</v>
      </c>
      <c r="C52" s="347" t="s">
        <v>92</v>
      </c>
      <c r="D52" s="253" t="str">
        <f t="shared" ref="D52:D57" si="1">D16</f>
        <v>Bench Press</v>
      </c>
      <c r="E52" s="253">
        <f>$G$7</f>
        <v>6</v>
      </c>
      <c r="F52" s="253">
        <f>MROUND($C$4*$H$7,$C$9)</f>
        <v>85</v>
      </c>
      <c r="G52" s="253">
        <f>$I$7</f>
        <v>6</v>
      </c>
      <c r="H52" s="253">
        <f>MROUND($C$4*$J$7,$C$9)</f>
        <v>85</v>
      </c>
      <c r="I52" s="253">
        <f>$K$7</f>
        <v>6</v>
      </c>
      <c r="J52" s="253">
        <f>MROUND($C$4*$L$7,$C$9)</f>
        <v>90</v>
      </c>
      <c r="K52" s="253">
        <f>$M$7</f>
        <v>6</v>
      </c>
      <c r="L52" s="253">
        <f>MROUND($C$4*$N$7,$C$9)</f>
        <v>90</v>
      </c>
      <c r="M52" s="48"/>
      <c r="N52" s="48"/>
      <c r="O52" s="48"/>
      <c r="P52" s="48"/>
      <c r="Q52" s="120"/>
      <c r="R52" s="121"/>
      <c r="S52" s="121"/>
      <c r="T52" s="122"/>
      <c r="U52" s="13"/>
      <c r="V52" s="1"/>
    </row>
    <row r="53" spans="1:22" ht="18.75" customHeight="1" x14ac:dyDescent="0.25">
      <c r="A53" s="13"/>
      <c r="B53" s="307"/>
      <c r="C53" s="348"/>
      <c r="D53" s="245" t="str">
        <f t="shared" si="1"/>
        <v>Seated OHP</v>
      </c>
      <c r="E53" s="245">
        <f>$G$8</f>
        <v>10</v>
      </c>
      <c r="F53" s="245">
        <f>MROUND($C$7*$H$8,$C$9)</f>
        <v>45</v>
      </c>
      <c r="G53" s="245">
        <f>$I$8</f>
        <v>10</v>
      </c>
      <c r="H53" s="245">
        <f>MROUND($C$7*$J$8,$C$9)</f>
        <v>45</v>
      </c>
      <c r="I53" s="245">
        <f>$K$8</f>
        <v>10</v>
      </c>
      <c r="J53" s="245">
        <f>MROUND($C$7*$L$8,$C$9)</f>
        <v>45</v>
      </c>
      <c r="K53" s="43"/>
      <c r="L53" s="43"/>
      <c r="M53" s="43"/>
      <c r="N53" s="43"/>
      <c r="O53" s="43"/>
      <c r="P53" s="43"/>
      <c r="Q53" s="123"/>
      <c r="R53" s="124"/>
      <c r="S53" s="124"/>
      <c r="T53" s="125"/>
      <c r="U53" s="13"/>
      <c r="V53" s="1"/>
    </row>
    <row r="54" spans="1:22" ht="18.75" customHeight="1" x14ac:dyDescent="0.25">
      <c r="A54" s="13"/>
      <c r="B54" s="307"/>
      <c r="C54" s="348"/>
      <c r="D54" s="245" t="str">
        <f t="shared" si="1"/>
        <v>Dumbbell Bench Press</v>
      </c>
      <c r="E54" s="245">
        <v>8</v>
      </c>
      <c r="F54" s="44"/>
      <c r="G54" s="245">
        <v>8</v>
      </c>
      <c r="H54" s="44"/>
      <c r="I54" s="245">
        <v>8</v>
      </c>
      <c r="J54" s="44"/>
      <c r="K54" s="245">
        <v>8</v>
      </c>
      <c r="L54" s="44"/>
      <c r="M54" s="43"/>
      <c r="N54" s="43"/>
      <c r="O54" s="43"/>
      <c r="P54" s="43"/>
      <c r="Q54" s="126"/>
      <c r="R54" s="127"/>
      <c r="S54" s="127"/>
      <c r="T54" s="256"/>
      <c r="U54" s="13"/>
      <c r="V54" s="1"/>
    </row>
    <row r="55" spans="1:22" ht="18.75" customHeight="1" x14ac:dyDescent="0.25">
      <c r="A55" s="13"/>
      <c r="B55" s="307"/>
      <c r="C55" s="348"/>
      <c r="D55" s="245" t="str">
        <f t="shared" si="1"/>
        <v>Lateral Cable Raise</v>
      </c>
      <c r="E55" s="245">
        <v>10</v>
      </c>
      <c r="F55" s="44"/>
      <c r="G55" s="245">
        <v>10</v>
      </c>
      <c r="H55" s="44"/>
      <c r="I55" s="148" t="s">
        <v>19</v>
      </c>
      <c r="J55" s="44"/>
      <c r="K55" s="43"/>
      <c r="L55" s="43"/>
      <c r="M55" s="43"/>
      <c r="N55" s="43"/>
      <c r="O55" s="43"/>
      <c r="P55" s="43"/>
      <c r="Q55" s="295" t="s">
        <v>18</v>
      </c>
      <c r="R55" s="296"/>
      <c r="S55" s="296"/>
      <c r="T55" s="256">
        <f>IFERROR(E52+G52+I52+E54+G54+I54+K54,"?")</f>
        <v>50</v>
      </c>
      <c r="U55" s="13"/>
      <c r="V55" s="1"/>
    </row>
    <row r="56" spans="1:22" ht="18.75" customHeight="1" x14ac:dyDescent="0.25">
      <c r="A56" s="13"/>
      <c r="B56" s="307"/>
      <c r="C56" s="348"/>
      <c r="D56" s="245" t="str">
        <f t="shared" si="1"/>
        <v>Cable Rear Lateral Raise</v>
      </c>
      <c r="E56" s="245">
        <v>12</v>
      </c>
      <c r="F56" s="45"/>
      <c r="G56" s="245">
        <v>12</v>
      </c>
      <c r="H56" s="45"/>
      <c r="I56" s="148" t="s">
        <v>21</v>
      </c>
      <c r="J56" s="45"/>
      <c r="K56" s="43"/>
      <c r="L56" s="43"/>
      <c r="M56" s="43"/>
      <c r="N56" s="43"/>
      <c r="O56" s="43"/>
      <c r="P56" s="43"/>
      <c r="Q56" s="295" t="s">
        <v>20</v>
      </c>
      <c r="R56" s="296"/>
      <c r="S56" s="296"/>
      <c r="T56" s="256" t="str">
        <f>IFERROR(E53+G53+I53+E55+G55+I55+E56+G56+I56,"?")</f>
        <v>?</v>
      </c>
      <c r="U56" s="13"/>
      <c r="V56" s="1"/>
    </row>
    <row r="57" spans="1:22" ht="18.75" customHeight="1" thickBot="1" x14ac:dyDescent="0.3">
      <c r="A57" s="13"/>
      <c r="B57" s="307"/>
      <c r="C57" s="349"/>
      <c r="D57" s="252" t="str">
        <f t="shared" si="1"/>
        <v>Cable Tricep Extensions</v>
      </c>
      <c r="E57" s="252">
        <v>12</v>
      </c>
      <c r="F57" s="55"/>
      <c r="G57" s="252">
        <v>12</v>
      </c>
      <c r="H57" s="55"/>
      <c r="I57" s="252">
        <v>12</v>
      </c>
      <c r="J57" s="55"/>
      <c r="K57" s="149" t="s">
        <v>21</v>
      </c>
      <c r="L57" s="55"/>
      <c r="M57" s="53"/>
      <c r="N57" s="53"/>
      <c r="O57" s="53"/>
      <c r="P57" s="53"/>
      <c r="Q57" s="354" t="s">
        <v>22</v>
      </c>
      <c r="R57" s="355"/>
      <c r="S57" s="355"/>
      <c r="T57" s="115" t="str">
        <f>IFERROR(E57+G57+I57+K57,"?")</f>
        <v>?</v>
      </c>
      <c r="U57" s="13"/>
      <c r="V57" s="1"/>
    </row>
    <row r="58" spans="1:22" ht="18.75" customHeight="1" x14ac:dyDescent="0.25">
      <c r="A58" s="13"/>
      <c r="B58" s="307"/>
      <c r="C58" s="297" t="s">
        <v>190</v>
      </c>
      <c r="D58" s="98" t="s">
        <v>23</v>
      </c>
      <c r="E58" s="137">
        <v>10</v>
      </c>
      <c r="F58" s="47"/>
      <c r="G58" s="137">
        <v>10</v>
      </c>
      <c r="H58" s="47"/>
      <c r="I58" s="137">
        <v>10</v>
      </c>
      <c r="J58" s="47"/>
      <c r="K58" s="48"/>
      <c r="L58" s="48"/>
      <c r="M58" s="48"/>
      <c r="N58" s="48"/>
      <c r="O58" s="48"/>
      <c r="P58" s="48"/>
      <c r="Q58" s="136"/>
      <c r="R58" s="137"/>
      <c r="S58" s="137"/>
      <c r="T58" s="49"/>
      <c r="U58" s="13"/>
      <c r="V58" s="1"/>
    </row>
    <row r="59" spans="1:22" ht="18.75" customHeight="1" x14ac:dyDescent="0.25">
      <c r="A59" s="13"/>
      <c r="B59" s="307"/>
      <c r="C59" s="298"/>
      <c r="D59" s="250" t="str">
        <f>START!$C$19</f>
        <v>Lat Pulldowns</v>
      </c>
      <c r="E59" s="250">
        <v>12</v>
      </c>
      <c r="F59" s="50"/>
      <c r="G59" s="250">
        <v>12</v>
      </c>
      <c r="H59" s="50"/>
      <c r="I59" s="250">
        <v>12</v>
      </c>
      <c r="J59" s="50"/>
      <c r="K59" s="148" t="s">
        <v>21</v>
      </c>
      <c r="L59" s="50"/>
      <c r="M59" s="43"/>
      <c r="N59" s="43"/>
      <c r="O59" s="43"/>
      <c r="P59" s="43"/>
      <c r="Q59" s="314" t="s">
        <v>24</v>
      </c>
      <c r="R59" s="315"/>
      <c r="S59" s="315"/>
      <c r="T59" s="51" t="str">
        <f>IFERROR(G59+I59+K59+E59+E60+G60+I60+K60,"?")</f>
        <v>?</v>
      </c>
      <c r="U59" s="13"/>
      <c r="V59" s="1"/>
    </row>
    <row r="60" spans="1:22" ht="18.75" customHeight="1" x14ac:dyDescent="0.25">
      <c r="A60" s="13"/>
      <c r="B60" s="307"/>
      <c r="C60" s="298"/>
      <c r="D60" s="250" t="str">
        <f>START!$C$21</f>
        <v>Machine Rows</v>
      </c>
      <c r="E60" s="250">
        <v>12</v>
      </c>
      <c r="F60" s="50"/>
      <c r="G60" s="250">
        <v>12</v>
      </c>
      <c r="H60" s="50"/>
      <c r="I60" s="250">
        <v>12</v>
      </c>
      <c r="J60" s="50"/>
      <c r="K60" s="148" t="s">
        <v>21</v>
      </c>
      <c r="L60" s="50"/>
      <c r="M60" s="43"/>
      <c r="N60" s="43"/>
      <c r="O60" s="43"/>
      <c r="P60" s="43"/>
      <c r="Q60" s="314" t="s">
        <v>25</v>
      </c>
      <c r="R60" s="315"/>
      <c r="S60" s="315"/>
      <c r="T60" s="51">
        <f>IFERROR(G58+I58+K58+E58,"?")</f>
        <v>30</v>
      </c>
      <c r="U60" s="13"/>
      <c r="V60" s="1"/>
    </row>
    <row r="61" spans="1:22" ht="18.75" customHeight="1" x14ac:dyDescent="0.25">
      <c r="A61" s="13"/>
      <c r="B61" s="307"/>
      <c r="C61" s="298"/>
      <c r="D61" s="250" t="str">
        <f>START!$C$25</f>
        <v>Dumbbell Shrugs</v>
      </c>
      <c r="E61" s="250">
        <v>12</v>
      </c>
      <c r="F61" s="50"/>
      <c r="G61" s="250">
        <v>12</v>
      </c>
      <c r="H61" s="50"/>
      <c r="I61" s="250">
        <v>12</v>
      </c>
      <c r="J61" s="50"/>
      <c r="K61" s="148" t="s">
        <v>21</v>
      </c>
      <c r="L61" s="50"/>
      <c r="M61" s="43"/>
      <c r="N61" s="43"/>
      <c r="O61" s="43"/>
      <c r="P61" s="43"/>
      <c r="Q61" s="314" t="s">
        <v>26</v>
      </c>
      <c r="R61" s="315"/>
      <c r="S61" s="315"/>
      <c r="T61" s="51" t="str">
        <f>IFERROR(E61+G61+I61+K61,"?")</f>
        <v>?</v>
      </c>
      <c r="U61" s="13"/>
      <c r="V61" s="1"/>
    </row>
    <row r="62" spans="1:22" ht="18.75" customHeight="1" thickBot="1" x14ac:dyDescent="0.3">
      <c r="A62" s="13"/>
      <c r="B62" s="307"/>
      <c r="C62" s="299"/>
      <c r="D62" s="243" t="str">
        <f>START!$C$23</f>
        <v>Dumbbell Curls</v>
      </c>
      <c r="E62" s="243">
        <v>12</v>
      </c>
      <c r="F62" s="52"/>
      <c r="G62" s="243">
        <v>12</v>
      </c>
      <c r="H62" s="52"/>
      <c r="I62" s="243">
        <v>12</v>
      </c>
      <c r="J62" s="52"/>
      <c r="K62" s="149" t="s">
        <v>21</v>
      </c>
      <c r="L62" s="52"/>
      <c r="M62" s="53"/>
      <c r="N62" s="53"/>
      <c r="O62" s="53"/>
      <c r="P62" s="53"/>
      <c r="Q62" s="293" t="s">
        <v>27</v>
      </c>
      <c r="R62" s="294"/>
      <c r="S62" s="294"/>
      <c r="T62" s="54" t="str">
        <f>IFERROR(E62+G62+I62+K62,"?")</f>
        <v>?</v>
      </c>
      <c r="U62" s="13"/>
      <c r="V62" s="1"/>
    </row>
    <row r="63" spans="1:22" ht="18.75" customHeight="1" x14ac:dyDescent="0.25">
      <c r="A63" s="13"/>
      <c r="B63" s="307"/>
      <c r="C63" s="290" t="s">
        <v>93</v>
      </c>
      <c r="D63" s="251" t="str">
        <f>D27</f>
        <v>Squat</v>
      </c>
      <c r="E63" s="251">
        <f>$G$7</f>
        <v>6</v>
      </c>
      <c r="F63" s="251">
        <f>MROUND($C$5*$H$7,$C$9)</f>
        <v>105</v>
      </c>
      <c r="G63" s="251">
        <f>$I$7</f>
        <v>6</v>
      </c>
      <c r="H63" s="251">
        <f>MROUND($C$5*$J$7,$C$9)</f>
        <v>105</v>
      </c>
      <c r="I63" s="251">
        <f>$K$7</f>
        <v>6</v>
      </c>
      <c r="J63" s="251">
        <f>MROUND($C$5*$L$7,$C$9)</f>
        <v>115</v>
      </c>
      <c r="K63" s="251">
        <f>$M$7</f>
        <v>6</v>
      </c>
      <c r="L63" s="251">
        <f>MROUND($C$5*$N$7,$C$9)</f>
        <v>115</v>
      </c>
      <c r="M63" s="48"/>
      <c r="N63" s="48"/>
      <c r="O63" s="48"/>
      <c r="P63" s="48"/>
      <c r="Q63" s="130"/>
      <c r="R63" s="131"/>
      <c r="S63" s="131"/>
      <c r="T63" s="132"/>
      <c r="U63" s="13"/>
      <c r="V63" s="1"/>
    </row>
    <row r="64" spans="1:22" ht="18.75" customHeight="1" x14ac:dyDescent="0.25">
      <c r="A64" s="13"/>
      <c r="B64" s="307"/>
      <c r="C64" s="392"/>
      <c r="D64" s="247" t="str">
        <f>START!$C$26</f>
        <v>Leg Press</v>
      </c>
      <c r="E64" s="247">
        <v>10</v>
      </c>
      <c r="F64" s="44"/>
      <c r="G64" s="247">
        <v>10</v>
      </c>
      <c r="H64" s="44"/>
      <c r="I64" s="148" t="s">
        <v>19</v>
      </c>
      <c r="J64" s="44"/>
      <c r="K64" s="43"/>
      <c r="L64" s="43"/>
      <c r="M64" s="43"/>
      <c r="N64" s="43"/>
      <c r="O64" s="43"/>
      <c r="P64" s="43"/>
      <c r="Q64" s="310" t="s">
        <v>28</v>
      </c>
      <c r="R64" s="311"/>
      <c r="S64" s="311"/>
      <c r="T64" s="117" t="str">
        <f>IFERROR(E63+G63+I63=K63+E64+G64+I64,"?")</f>
        <v>?</v>
      </c>
      <c r="U64" s="13"/>
      <c r="V64" s="1"/>
    </row>
    <row r="65" spans="1:22" ht="18.75" customHeight="1" x14ac:dyDescent="0.25">
      <c r="A65" s="13"/>
      <c r="B65" s="307"/>
      <c r="C65" s="392"/>
      <c r="D65" s="247" t="str">
        <f>START!$C$28</f>
        <v>Lying Leg Curls</v>
      </c>
      <c r="E65" s="247">
        <v>12</v>
      </c>
      <c r="F65" s="44"/>
      <c r="G65" s="247">
        <v>12</v>
      </c>
      <c r="H65" s="44"/>
      <c r="I65" s="247">
        <v>12</v>
      </c>
      <c r="J65" s="44"/>
      <c r="K65" s="148" t="s">
        <v>21</v>
      </c>
      <c r="L65" s="44"/>
      <c r="M65" s="43"/>
      <c r="N65" s="43"/>
      <c r="O65" s="43"/>
      <c r="P65" s="43"/>
      <c r="Q65" s="310" t="s">
        <v>29</v>
      </c>
      <c r="R65" s="311"/>
      <c r="S65" s="311"/>
      <c r="T65" s="117" t="str">
        <f>IFERROR(E65+G65+I65+K65,"?")</f>
        <v>?</v>
      </c>
      <c r="U65" s="13"/>
      <c r="V65" s="1"/>
    </row>
    <row r="66" spans="1:22" ht="18.75" customHeight="1" x14ac:dyDescent="0.25">
      <c r="A66" s="13"/>
      <c r="B66" s="307"/>
      <c r="C66" s="392"/>
      <c r="D66" s="247" t="str">
        <f>START!$C$30</f>
        <v>Standing Calve Raises</v>
      </c>
      <c r="E66" s="247">
        <v>12</v>
      </c>
      <c r="F66" s="44"/>
      <c r="G66" s="247">
        <v>12</v>
      </c>
      <c r="H66" s="44"/>
      <c r="I66" s="247">
        <v>12</v>
      </c>
      <c r="J66" s="44"/>
      <c r="K66" s="148" t="s">
        <v>21</v>
      </c>
      <c r="L66" s="44"/>
      <c r="M66" s="43"/>
      <c r="N66" s="43"/>
      <c r="O66" s="43"/>
      <c r="P66" s="43"/>
      <c r="Q66" s="310" t="s">
        <v>30</v>
      </c>
      <c r="R66" s="311"/>
      <c r="S66" s="311"/>
      <c r="T66" s="117" t="str">
        <f>IFERROR(E66+G66+I66+K66,"?")</f>
        <v>?</v>
      </c>
      <c r="U66" s="13"/>
      <c r="V66" s="1"/>
    </row>
    <row r="67" spans="1:22" ht="18.75" customHeight="1" thickBot="1" x14ac:dyDescent="0.3">
      <c r="A67" s="13"/>
      <c r="B67" s="307"/>
      <c r="C67" s="393"/>
      <c r="D67" s="249"/>
      <c r="E67" s="249"/>
      <c r="F67" s="249"/>
      <c r="G67" s="249"/>
      <c r="H67" s="249"/>
      <c r="I67" s="249"/>
      <c r="J67" s="249"/>
      <c r="K67" s="249"/>
      <c r="L67" s="249"/>
      <c r="M67" s="53"/>
      <c r="N67" s="53"/>
      <c r="O67" s="53"/>
      <c r="P67" s="53"/>
      <c r="Q67" s="312"/>
      <c r="R67" s="313"/>
      <c r="S67" s="313"/>
      <c r="T67" s="118"/>
      <c r="U67" s="13"/>
      <c r="V67" s="1"/>
    </row>
    <row r="68" spans="1:22" ht="18.75" customHeight="1" x14ac:dyDescent="0.25">
      <c r="A68" s="13"/>
      <c r="B68" s="307"/>
      <c r="C68" s="344" t="s">
        <v>31</v>
      </c>
      <c r="D68" s="345"/>
      <c r="E68" s="345"/>
      <c r="F68" s="345"/>
      <c r="G68" s="345"/>
      <c r="H68" s="345"/>
      <c r="I68" s="345"/>
      <c r="J68" s="345"/>
      <c r="K68" s="345"/>
      <c r="L68" s="345"/>
      <c r="M68" s="345"/>
      <c r="N68" s="345"/>
      <c r="O68" s="345"/>
      <c r="P68" s="345"/>
      <c r="Q68" s="345"/>
      <c r="R68" s="345"/>
      <c r="S68" s="345"/>
      <c r="T68" s="346"/>
      <c r="U68" s="13"/>
      <c r="V68" s="1"/>
    </row>
    <row r="69" spans="1:22" ht="18.75" customHeight="1" thickBot="1" x14ac:dyDescent="0.3">
      <c r="A69" s="13"/>
      <c r="B69" s="307"/>
      <c r="C69" s="341"/>
      <c r="D69" s="342"/>
      <c r="E69" s="342"/>
      <c r="F69" s="342"/>
      <c r="G69" s="342"/>
      <c r="H69" s="342"/>
      <c r="I69" s="342"/>
      <c r="J69" s="342"/>
      <c r="K69" s="342"/>
      <c r="L69" s="342"/>
      <c r="M69" s="342"/>
      <c r="N69" s="342"/>
      <c r="O69" s="342"/>
      <c r="P69" s="342"/>
      <c r="Q69" s="342"/>
      <c r="R69" s="342"/>
      <c r="S69" s="342"/>
      <c r="T69" s="343"/>
      <c r="U69" s="13"/>
      <c r="V69" s="1"/>
    </row>
    <row r="70" spans="1:22" ht="18.75" customHeight="1" x14ac:dyDescent="0.25">
      <c r="A70" s="13"/>
      <c r="B70" s="307"/>
      <c r="C70" s="347" t="s">
        <v>32</v>
      </c>
      <c r="D70" s="253" t="str">
        <f>D17</f>
        <v>Seated OHP</v>
      </c>
      <c r="E70" s="253">
        <f>$G$7</f>
        <v>6</v>
      </c>
      <c r="F70" s="253">
        <f>MROUND($C$7*$H$7,$C$9)</f>
        <v>55</v>
      </c>
      <c r="G70" s="253">
        <f>$I$7</f>
        <v>6</v>
      </c>
      <c r="H70" s="253">
        <f>MROUND($C$7*$J$7,$C$9)</f>
        <v>55</v>
      </c>
      <c r="I70" s="253">
        <f>$K$7</f>
        <v>6</v>
      </c>
      <c r="J70" s="253">
        <f>MROUND($C$7*$L$7,$C$9)</f>
        <v>60</v>
      </c>
      <c r="K70" s="253">
        <f>$M$7</f>
        <v>6</v>
      </c>
      <c r="L70" s="253">
        <f>MROUND($C$7*$N$7,$C$9)</f>
        <v>60</v>
      </c>
      <c r="M70" s="48"/>
      <c r="N70" s="48"/>
      <c r="O70" s="48"/>
      <c r="P70" s="48"/>
      <c r="Q70" s="350"/>
      <c r="R70" s="394"/>
      <c r="S70" s="394"/>
      <c r="T70" s="351"/>
      <c r="U70" s="13"/>
      <c r="V70" s="1"/>
    </row>
    <row r="71" spans="1:22" ht="18.75" customHeight="1" x14ac:dyDescent="0.25">
      <c r="A71" s="13"/>
      <c r="B71" s="307"/>
      <c r="C71" s="363"/>
      <c r="D71" s="245" t="str">
        <f>START!$C$11</f>
        <v>Incline Bench Press</v>
      </c>
      <c r="E71" s="245">
        <f>$G$4</f>
        <v>10</v>
      </c>
      <c r="F71" s="245">
        <f>IF(D35="Bench Press",MROUND($C$4*$H$6,$C$9),MROUND($C$4*$H$6*85%,$C$9))</f>
        <v>60</v>
      </c>
      <c r="G71" s="245">
        <f>$I$4</f>
        <v>10</v>
      </c>
      <c r="H71" s="245">
        <f>IF(D35="Bench Press",MROUND($C$4*$J$6,$C$9),MROUND($C$4*$J$6*85%,$C$9))</f>
        <v>60</v>
      </c>
      <c r="I71" s="245">
        <f>$K$4</f>
        <v>10</v>
      </c>
      <c r="J71" s="245">
        <f>IF(D35="Bench Press",MROUND($C$4*$L$6,$C$9),MROUND($C$4*$L$6*85%,$C$9))</f>
        <v>60</v>
      </c>
      <c r="K71" s="43"/>
      <c r="L71" s="43"/>
      <c r="M71" s="43"/>
      <c r="N71" s="43"/>
      <c r="O71" s="43"/>
      <c r="P71" s="43"/>
      <c r="Q71" s="395"/>
      <c r="R71" s="396"/>
      <c r="S71" s="396"/>
      <c r="T71" s="397"/>
      <c r="U71" s="13"/>
      <c r="V71" s="1"/>
    </row>
    <row r="72" spans="1:22" ht="18.75" customHeight="1" x14ac:dyDescent="0.25">
      <c r="A72" s="13"/>
      <c r="B72" s="307"/>
      <c r="C72" s="363"/>
      <c r="D72" s="245" t="str">
        <f>START!$C$15</f>
        <v>Lateral Dumbbell Raise</v>
      </c>
      <c r="E72" s="245">
        <v>10</v>
      </c>
      <c r="F72" s="44"/>
      <c r="G72" s="245">
        <v>10</v>
      </c>
      <c r="H72" s="44"/>
      <c r="I72" s="245">
        <v>10</v>
      </c>
      <c r="J72" s="44"/>
      <c r="K72" s="148" t="s">
        <v>19</v>
      </c>
      <c r="L72" s="44"/>
      <c r="M72" s="43"/>
      <c r="N72" s="43"/>
      <c r="O72" s="43"/>
      <c r="P72" s="43"/>
      <c r="Q72" s="295" t="s">
        <v>18</v>
      </c>
      <c r="R72" s="296"/>
      <c r="S72" s="296"/>
      <c r="T72" s="256" t="str">
        <f>IFERROR(E71+G71+I71+E73+G73+I73+K73,"?")</f>
        <v>?</v>
      </c>
      <c r="U72" s="13"/>
      <c r="V72" s="1"/>
    </row>
    <row r="73" spans="1:22" ht="18.75" customHeight="1" x14ac:dyDescent="0.25">
      <c r="A73" s="13"/>
      <c r="B73" s="307"/>
      <c r="C73" s="363"/>
      <c r="D73" s="245" t="str">
        <f>START!$C$12</f>
        <v>Cable Crossovers</v>
      </c>
      <c r="E73" s="245">
        <v>12</v>
      </c>
      <c r="F73" s="44"/>
      <c r="G73" s="245">
        <v>12</v>
      </c>
      <c r="H73" s="44"/>
      <c r="I73" s="245">
        <v>12</v>
      </c>
      <c r="J73" s="44"/>
      <c r="K73" s="148" t="s">
        <v>21</v>
      </c>
      <c r="L73" s="44"/>
      <c r="M73" s="43"/>
      <c r="N73" s="43"/>
      <c r="O73" s="43"/>
      <c r="P73" s="43"/>
      <c r="Q73" s="295" t="s">
        <v>20</v>
      </c>
      <c r="R73" s="296"/>
      <c r="S73" s="296"/>
      <c r="T73" s="256" t="str">
        <f>IFERROR(E70+G70+I70+E72+G72+I72+K72,"?")</f>
        <v>?</v>
      </c>
      <c r="U73" s="13"/>
      <c r="V73" s="1"/>
    </row>
    <row r="74" spans="1:22" ht="18.75" customHeight="1" thickBot="1" x14ac:dyDescent="0.3">
      <c r="A74" s="13"/>
      <c r="B74" s="307"/>
      <c r="C74" s="364"/>
      <c r="D74" s="252" t="str">
        <f>START!$C$13</f>
        <v>Dips</v>
      </c>
      <c r="E74" s="252">
        <v>12</v>
      </c>
      <c r="F74" s="52"/>
      <c r="G74" s="252">
        <v>12</v>
      </c>
      <c r="H74" s="52"/>
      <c r="I74" s="252">
        <v>12</v>
      </c>
      <c r="J74" s="52"/>
      <c r="K74" s="149" t="s">
        <v>21</v>
      </c>
      <c r="L74" s="52"/>
      <c r="M74" s="53"/>
      <c r="N74" s="53"/>
      <c r="O74" s="53"/>
      <c r="P74" s="53"/>
      <c r="Q74" s="354" t="s">
        <v>22</v>
      </c>
      <c r="R74" s="355"/>
      <c r="S74" s="355"/>
      <c r="T74" s="115" t="str">
        <f>IFERROR(E74+G74+I74+K74,"?")</f>
        <v>?</v>
      </c>
      <c r="U74" s="13"/>
      <c r="V74" s="1"/>
    </row>
    <row r="75" spans="1:22" ht="18.75" customHeight="1" x14ac:dyDescent="0.25">
      <c r="A75" s="13"/>
      <c r="B75" s="307"/>
      <c r="C75" s="297" t="s">
        <v>191</v>
      </c>
      <c r="D75" s="137" t="str">
        <f>START!$F$11</f>
        <v>Deadlift</v>
      </c>
      <c r="E75" s="137">
        <f>$G$7</f>
        <v>6</v>
      </c>
      <c r="F75" s="137">
        <f>MROUND($C$6*$H$7,$C$9)</f>
        <v>115</v>
      </c>
      <c r="G75" s="137">
        <f>$I$7</f>
        <v>6</v>
      </c>
      <c r="H75" s="137">
        <f>MROUND($C$6*$J$7,$C$9)</f>
        <v>115</v>
      </c>
      <c r="I75" s="137">
        <f>$K$7</f>
        <v>6</v>
      </c>
      <c r="J75" s="137">
        <f>MROUND($C$6*$L$7,$C$9)</f>
        <v>120</v>
      </c>
      <c r="K75" s="137">
        <f>$M$7</f>
        <v>6</v>
      </c>
      <c r="L75" s="137">
        <f>MROUND($C$6*$N$7,$C$9)</f>
        <v>120</v>
      </c>
      <c r="M75" s="48"/>
      <c r="N75" s="48"/>
      <c r="O75" s="48"/>
      <c r="P75" s="48"/>
      <c r="Q75" s="300"/>
      <c r="R75" s="301"/>
      <c r="S75" s="301"/>
      <c r="T75" s="302"/>
      <c r="U75" s="13"/>
      <c r="V75" s="1"/>
    </row>
    <row r="76" spans="1:22" ht="18.75" customHeight="1" x14ac:dyDescent="0.25">
      <c r="A76" s="13"/>
      <c r="B76" s="307"/>
      <c r="C76" s="298"/>
      <c r="D76" s="250" t="str">
        <f>START!$C$24</f>
        <v>Barbell Shrugs</v>
      </c>
      <c r="E76" s="250">
        <v>8</v>
      </c>
      <c r="F76" s="44"/>
      <c r="G76" s="250">
        <v>8</v>
      </c>
      <c r="H76" s="44"/>
      <c r="I76" s="250">
        <v>8</v>
      </c>
      <c r="J76" s="44"/>
      <c r="K76" s="43"/>
      <c r="L76" s="43"/>
      <c r="M76" s="43"/>
      <c r="N76" s="43"/>
      <c r="O76" s="43"/>
      <c r="P76" s="43"/>
      <c r="Q76" s="303"/>
      <c r="R76" s="304"/>
      <c r="S76" s="304"/>
      <c r="T76" s="305"/>
      <c r="U76" s="13"/>
      <c r="V76" s="1"/>
    </row>
    <row r="77" spans="1:22" ht="18.75" customHeight="1" x14ac:dyDescent="0.25">
      <c r="A77" s="13"/>
      <c r="B77" s="307"/>
      <c r="C77" s="298"/>
      <c r="D77" s="250" t="str">
        <f>START!$C$18</f>
        <v>Pull-Ups</v>
      </c>
      <c r="E77" s="250">
        <v>10</v>
      </c>
      <c r="F77" s="44"/>
      <c r="G77" s="148" t="s">
        <v>19</v>
      </c>
      <c r="H77" s="44"/>
      <c r="I77" s="43"/>
      <c r="J77" s="43"/>
      <c r="K77" s="43"/>
      <c r="L77" s="43"/>
      <c r="M77" s="43"/>
      <c r="N77" s="43"/>
      <c r="O77" s="43"/>
      <c r="P77" s="43"/>
      <c r="Q77" s="316" t="s">
        <v>24</v>
      </c>
      <c r="R77" s="315"/>
      <c r="S77" s="315"/>
      <c r="T77" s="51" t="str">
        <f>IFERROR(+G78+E78+E77+G77,"?")</f>
        <v>?</v>
      </c>
      <c r="U77" s="13"/>
      <c r="V77" s="1"/>
    </row>
    <row r="78" spans="1:22" ht="18.75" customHeight="1" x14ac:dyDescent="0.25">
      <c r="A78" s="13"/>
      <c r="B78" s="307"/>
      <c r="C78" s="298"/>
      <c r="D78" s="250" t="str">
        <f>START!$C$20</f>
        <v>T-Bar Rows</v>
      </c>
      <c r="E78" s="250">
        <v>10</v>
      </c>
      <c r="F78" s="44"/>
      <c r="G78" s="148" t="s">
        <v>19</v>
      </c>
      <c r="H78" s="44"/>
      <c r="I78" s="43"/>
      <c r="J78" s="43"/>
      <c r="K78" s="43"/>
      <c r="L78" s="43"/>
      <c r="M78" s="43"/>
      <c r="N78" s="43"/>
      <c r="O78" s="43"/>
      <c r="P78" s="43"/>
      <c r="Q78" s="314" t="s">
        <v>26</v>
      </c>
      <c r="R78" s="315"/>
      <c r="S78" s="315"/>
      <c r="T78" s="51">
        <f>IFERROR(E76+G76+I76,"?")</f>
        <v>24</v>
      </c>
      <c r="U78" s="13"/>
      <c r="V78" s="1"/>
    </row>
    <row r="79" spans="1:22" ht="18.75" customHeight="1" thickBot="1" x14ac:dyDescent="0.3">
      <c r="A79" s="13"/>
      <c r="B79" s="307"/>
      <c r="C79" s="299"/>
      <c r="D79" s="243" t="str">
        <f>START!$C$22</f>
        <v>Preacher Curls</v>
      </c>
      <c r="E79" s="243">
        <v>12</v>
      </c>
      <c r="F79" s="52"/>
      <c r="G79" s="243">
        <v>12</v>
      </c>
      <c r="H79" s="52"/>
      <c r="I79" s="243">
        <v>12</v>
      </c>
      <c r="J79" s="52"/>
      <c r="K79" s="149" t="s">
        <v>21</v>
      </c>
      <c r="L79" s="52"/>
      <c r="M79" s="53"/>
      <c r="N79" s="53"/>
      <c r="O79" s="53"/>
      <c r="P79" s="53"/>
      <c r="Q79" s="293" t="s">
        <v>27</v>
      </c>
      <c r="R79" s="294"/>
      <c r="S79" s="294"/>
      <c r="T79" s="54" t="str">
        <f>IFERROR(E79+G79+I79+K79,"?")</f>
        <v>?</v>
      </c>
      <c r="U79" s="13"/>
      <c r="V79" s="1"/>
    </row>
    <row r="80" spans="1:22" ht="18.75" customHeight="1" x14ac:dyDescent="0.25">
      <c r="A80" s="13"/>
      <c r="B80" s="307"/>
      <c r="C80" s="290" t="s">
        <v>94</v>
      </c>
      <c r="D80" s="251" t="str">
        <f>D27</f>
        <v>Squat</v>
      </c>
      <c r="E80" s="251">
        <f>$G$8</f>
        <v>10</v>
      </c>
      <c r="F80" s="251">
        <f>MROUND($C$5*$H$8,$C$9)</f>
        <v>85</v>
      </c>
      <c r="G80" s="251">
        <f>$I$8</f>
        <v>10</v>
      </c>
      <c r="H80" s="251">
        <f>MROUND($C$5*$J$8,$C$9)</f>
        <v>85</v>
      </c>
      <c r="I80" s="251">
        <f>$K$8</f>
        <v>10</v>
      </c>
      <c r="J80" s="251">
        <f>MROUND($C$5*$L$8,$C$9)</f>
        <v>85</v>
      </c>
      <c r="K80" s="9"/>
      <c r="L80" s="48"/>
      <c r="M80" s="48"/>
      <c r="N80" s="48"/>
      <c r="O80" s="48"/>
      <c r="P80" s="48"/>
      <c r="Q80" s="336"/>
      <c r="R80" s="337"/>
      <c r="S80" s="337"/>
      <c r="T80" s="129"/>
      <c r="U80" s="13"/>
      <c r="V80" s="1"/>
    </row>
    <row r="81" spans="1:22" ht="18.75" customHeight="1" x14ac:dyDescent="0.25">
      <c r="A81" s="13"/>
      <c r="B81" s="307"/>
      <c r="C81" s="291"/>
      <c r="D81" s="247" t="str">
        <f>START!$C$29</f>
        <v>Stiff-Leg Deadlifts</v>
      </c>
      <c r="E81" s="247">
        <v>10</v>
      </c>
      <c r="F81" s="44"/>
      <c r="G81" s="247">
        <v>10</v>
      </c>
      <c r="H81" s="44"/>
      <c r="I81" s="148" t="s">
        <v>19</v>
      </c>
      <c r="J81" s="44"/>
      <c r="K81" s="43"/>
      <c r="L81" s="43"/>
      <c r="M81" s="43"/>
      <c r="N81" s="43"/>
      <c r="O81" s="43"/>
      <c r="P81" s="43"/>
      <c r="Q81" s="310" t="s">
        <v>28</v>
      </c>
      <c r="R81" s="311"/>
      <c r="S81" s="311"/>
      <c r="T81" s="117" t="str">
        <f>IFERROR(G82+I82+K82+E80+G80+I80+E82,"?")</f>
        <v>?</v>
      </c>
      <c r="U81" s="13"/>
      <c r="V81" s="1"/>
    </row>
    <row r="82" spans="1:22" ht="18.75" customHeight="1" x14ac:dyDescent="0.25">
      <c r="A82" s="13"/>
      <c r="B82" s="307"/>
      <c r="C82" s="291"/>
      <c r="D82" s="247" t="str">
        <f>START!$C$27</f>
        <v>Leg Extensions</v>
      </c>
      <c r="E82" s="247">
        <v>12</v>
      </c>
      <c r="F82" s="44"/>
      <c r="G82" s="247">
        <v>12</v>
      </c>
      <c r="H82" s="44"/>
      <c r="I82" s="247">
        <v>12</v>
      </c>
      <c r="J82" s="44"/>
      <c r="K82" s="148" t="s">
        <v>21</v>
      </c>
      <c r="L82" s="44"/>
      <c r="M82" s="43"/>
      <c r="N82" s="43"/>
      <c r="O82" s="43"/>
      <c r="P82" s="43"/>
      <c r="Q82" s="310" t="s">
        <v>29</v>
      </c>
      <c r="R82" s="311"/>
      <c r="S82" s="311"/>
      <c r="T82" s="117" t="str">
        <f>IFERROR(E83+G83+I83+K83+E81+G81+I81+K81,"?")</f>
        <v>?</v>
      </c>
      <c r="U82" s="13"/>
      <c r="V82" s="1"/>
    </row>
    <row r="83" spans="1:22" ht="18.75" customHeight="1" x14ac:dyDescent="0.25">
      <c r="A83" s="13"/>
      <c r="B83" s="307"/>
      <c r="C83" s="291"/>
      <c r="D83" s="247" t="str">
        <f>START!$C$28</f>
        <v>Lying Leg Curls</v>
      </c>
      <c r="E83" s="247">
        <v>12</v>
      </c>
      <c r="F83" s="44"/>
      <c r="G83" s="247">
        <v>12</v>
      </c>
      <c r="H83" s="44"/>
      <c r="I83" s="247">
        <v>12</v>
      </c>
      <c r="J83" s="45"/>
      <c r="K83" s="148" t="s">
        <v>21</v>
      </c>
      <c r="L83" s="45"/>
      <c r="M83" s="43"/>
      <c r="N83" s="43"/>
      <c r="O83" s="43"/>
      <c r="P83" s="43"/>
      <c r="Q83" s="310" t="s">
        <v>30</v>
      </c>
      <c r="R83" s="311"/>
      <c r="S83" s="311"/>
      <c r="T83" s="117" t="str">
        <f>IFERROR(E84+G84+I84+K84,"?")</f>
        <v>?</v>
      </c>
      <c r="U83" s="13"/>
      <c r="V83" s="1"/>
    </row>
    <row r="84" spans="1:22" ht="18.75" customHeight="1" thickBot="1" x14ac:dyDescent="0.3">
      <c r="A84" s="13"/>
      <c r="B84" s="307"/>
      <c r="C84" s="292"/>
      <c r="D84" s="249" t="str">
        <f>START!$C$30</f>
        <v>Standing Calve Raises</v>
      </c>
      <c r="E84" s="249">
        <v>12</v>
      </c>
      <c r="F84" s="55"/>
      <c r="G84" s="249">
        <v>12</v>
      </c>
      <c r="H84" s="55"/>
      <c r="I84" s="249">
        <v>12</v>
      </c>
      <c r="J84" s="55"/>
      <c r="K84" s="149" t="s">
        <v>21</v>
      </c>
      <c r="L84" s="55"/>
      <c r="M84" s="53"/>
      <c r="N84" s="53"/>
      <c r="O84" s="53"/>
      <c r="P84" s="53"/>
      <c r="Q84" s="248"/>
      <c r="R84" s="249"/>
      <c r="S84" s="249"/>
      <c r="T84" s="118"/>
      <c r="U84" s="13"/>
      <c r="V84" s="1"/>
    </row>
    <row r="85" spans="1:22" ht="18.75" customHeight="1" x14ac:dyDescent="0.25">
      <c r="A85" s="13"/>
      <c r="B85" s="307"/>
      <c r="C85" s="338" t="s">
        <v>31</v>
      </c>
      <c r="D85" s="339"/>
      <c r="E85" s="339"/>
      <c r="F85" s="339"/>
      <c r="G85" s="339"/>
      <c r="H85" s="339"/>
      <c r="I85" s="339"/>
      <c r="J85" s="339"/>
      <c r="K85" s="339"/>
      <c r="L85" s="339"/>
      <c r="M85" s="339"/>
      <c r="N85" s="339"/>
      <c r="O85" s="339"/>
      <c r="P85" s="339"/>
      <c r="Q85" s="339"/>
      <c r="R85" s="339"/>
      <c r="S85" s="339"/>
      <c r="T85" s="340"/>
      <c r="U85" s="13"/>
      <c r="V85" s="1"/>
    </row>
    <row r="86" spans="1:22" ht="18.75" customHeight="1" thickBot="1" x14ac:dyDescent="0.3">
      <c r="A86" s="13"/>
      <c r="B86" s="308"/>
      <c r="C86" s="341"/>
      <c r="D86" s="342"/>
      <c r="E86" s="342"/>
      <c r="F86" s="342"/>
      <c r="G86" s="342"/>
      <c r="H86" s="342"/>
      <c r="I86" s="342"/>
      <c r="J86" s="342"/>
      <c r="K86" s="342"/>
      <c r="L86" s="342"/>
      <c r="M86" s="342"/>
      <c r="N86" s="342"/>
      <c r="O86" s="342"/>
      <c r="P86" s="342"/>
      <c r="Q86" s="342"/>
      <c r="R86" s="342"/>
      <c r="S86" s="342"/>
      <c r="T86" s="343"/>
      <c r="U86" s="13"/>
      <c r="V86" s="1"/>
    </row>
    <row r="87" spans="1:22" ht="18.75" customHeight="1" thickBot="1" x14ac:dyDescent="0.35">
      <c r="A87" s="13"/>
      <c r="B87" s="57" t="s">
        <v>114</v>
      </c>
      <c r="C87" s="246" t="s">
        <v>15</v>
      </c>
      <c r="D87" s="246" t="s">
        <v>16</v>
      </c>
      <c r="E87" s="309" t="s">
        <v>0</v>
      </c>
      <c r="F87" s="309"/>
      <c r="G87" s="309" t="s">
        <v>1</v>
      </c>
      <c r="H87" s="309"/>
      <c r="I87" s="309" t="s">
        <v>2</v>
      </c>
      <c r="J87" s="309"/>
      <c r="K87" s="309" t="s">
        <v>3</v>
      </c>
      <c r="L87" s="309"/>
      <c r="M87" s="309" t="s">
        <v>4</v>
      </c>
      <c r="N87" s="309"/>
      <c r="O87" s="309" t="s">
        <v>5</v>
      </c>
      <c r="P87" s="309"/>
      <c r="Q87" s="309"/>
      <c r="R87" s="309"/>
      <c r="S87" s="309"/>
      <c r="T87" s="335"/>
      <c r="U87" s="13"/>
      <c r="V87" s="1"/>
    </row>
    <row r="88" spans="1:22" ht="18.75" customHeight="1" x14ac:dyDescent="0.25">
      <c r="A88" s="13"/>
      <c r="B88" s="306" t="s">
        <v>117</v>
      </c>
      <c r="C88" s="347" t="s">
        <v>92</v>
      </c>
      <c r="D88" s="253" t="str">
        <f>D16</f>
        <v>Bench Press</v>
      </c>
      <c r="E88" s="253">
        <f>$G$9</f>
        <v>4</v>
      </c>
      <c r="F88" s="253">
        <f>MROUND($C$4*$H$9,$C$9)</f>
        <v>95</v>
      </c>
      <c r="G88" s="253">
        <f>$I$9</f>
        <v>4</v>
      </c>
      <c r="H88" s="253">
        <f>MROUND($C$4*$J$9,$C$9)</f>
        <v>95</v>
      </c>
      <c r="I88" s="253">
        <f>$K$9</f>
        <v>4</v>
      </c>
      <c r="J88" s="253">
        <f>MROUND($C$4*$L$9,$C$9)</f>
        <v>95</v>
      </c>
      <c r="K88" s="253">
        <f>$M$9</f>
        <v>4</v>
      </c>
      <c r="L88" s="253">
        <f>MROUND($C$4*$N$9,$C$9)</f>
        <v>95</v>
      </c>
      <c r="M88" s="253">
        <f>$O$9</f>
        <v>4</v>
      </c>
      <c r="N88" s="253">
        <f>MROUND($C$4*$P$9,$C$9)</f>
        <v>95</v>
      </c>
      <c r="O88" s="48"/>
      <c r="P88" s="48"/>
      <c r="Q88" s="120"/>
      <c r="R88" s="121"/>
      <c r="S88" s="121"/>
      <c r="T88" s="122"/>
      <c r="U88" s="13"/>
      <c r="V88" s="1"/>
    </row>
    <row r="89" spans="1:22" ht="18.75" customHeight="1" x14ac:dyDescent="0.25">
      <c r="A89" s="13"/>
      <c r="B89" s="307"/>
      <c r="C89" s="348"/>
      <c r="D89" s="245" t="str">
        <f>D17</f>
        <v>Seated OHP</v>
      </c>
      <c r="E89" s="245">
        <f>$G$10</f>
        <v>10</v>
      </c>
      <c r="F89" s="245">
        <f>MROUND($C$7*$H$10,$C$9)</f>
        <v>45</v>
      </c>
      <c r="G89" s="245">
        <f>$I$10</f>
        <v>10</v>
      </c>
      <c r="H89" s="245">
        <f>MROUND($C$7*$J$10,$C$9)</f>
        <v>45</v>
      </c>
      <c r="I89" s="245">
        <f>$K$10</f>
        <v>10</v>
      </c>
      <c r="J89" s="245">
        <f>MROUND($C$7*$L$10,$C$9)</f>
        <v>45</v>
      </c>
      <c r="K89" s="43"/>
      <c r="L89" s="43"/>
      <c r="M89" s="43"/>
      <c r="N89" s="43"/>
      <c r="O89" s="43"/>
      <c r="P89" s="43"/>
      <c r="Q89" s="123"/>
      <c r="R89" s="124"/>
      <c r="S89" s="124"/>
      <c r="T89" s="125"/>
      <c r="U89" s="13"/>
      <c r="V89" s="1"/>
    </row>
    <row r="90" spans="1:22" ht="18.75" customHeight="1" x14ac:dyDescent="0.25">
      <c r="A90" s="13"/>
      <c r="B90" s="307"/>
      <c r="C90" s="348"/>
      <c r="D90" s="245" t="str">
        <f>D54</f>
        <v>Dumbbell Bench Press</v>
      </c>
      <c r="E90" s="245">
        <v>8</v>
      </c>
      <c r="F90" s="44"/>
      <c r="G90" s="245">
        <v>8</v>
      </c>
      <c r="H90" s="44"/>
      <c r="I90" s="245">
        <v>8</v>
      </c>
      <c r="J90" s="44"/>
      <c r="K90" s="245">
        <v>8</v>
      </c>
      <c r="L90" s="44"/>
      <c r="M90" s="43"/>
      <c r="N90" s="43"/>
      <c r="O90" s="43"/>
      <c r="P90" s="43"/>
      <c r="Q90" s="295"/>
      <c r="R90" s="296"/>
      <c r="S90" s="296"/>
      <c r="T90" s="398"/>
      <c r="U90" s="13"/>
      <c r="V90" s="1"/>
    </row>
    <row r="91" spans="1:22" ht="18.75" customHeight="1" x14ac:dyDescent="0.25">
      <c r="A91" s="13"/>
      <c r="B91" s="307"/>
      <c r="C91" s="348"/>
      <c r="D91" s="245" t="str">
        <f>D55</f>
        <v>Lateral Cable Raise</v>
      </c>
      <c r="E91" s="245">
        <v>10</v>
      </c>
      <c r="F91" s="44"/>
      <c r="G91" s="245">
        <v>10</v>
      </c>
      <c r="H91" s="44"/>
      <c r="I91" s="148" t="s">
        <v>19</v>
      </c>
      <c r="J91" s="44"/>
      <c r="K91" s="43"/>
      <c r="L91" s="43"/>
      <c r="M91" s="43"/>
      <c r="N91" s="43"/>
      <c r="O91" s="43"/>
      <c r="P91" s="43"/>
      <c r="Q91" s="295" t="s">
        <v>18</v>
      </c>
      <c r="R91" s="296"/>
      <c r="S91" s="296"/>
      <c r="T91" s="256">
        <f>IFERROR(E88+G88+I88+E90+G90+I90+K90,"?")</f>
        <v>44</v>
      </c>
      <c r="U91" s="13"/>
      <c r="V91" s="1"/>
    </row>
    <row r="92" spans="1:22" ht="18.75" customHeight="1" x14ac:dyDescent="0.25">
      <c r="A92" s="13"/>
      <c r="B92" s="307"/>
      <c r="C92" s="348"/>
      <c r="D92" s="245" t="str">
        <f>D56</f>
        <v>Cable Rear Lateral Raise</v>
      </c>
      <c r="E92" s="245">
        <v>12</v>
      </c>
      <c r="F92" s="45"/>
      <c r="G92" s="245">
        <v>12</v>
      </c>
      <c r="H92" s="45"/>
      <c r="I92" s="148" t="s">
        <v>21</v>
      </c>
      <c r="J92" s="45"/>
      <c r="K92" s="43"/>
      <c r="L92" s="43"/>
      <c r="M92" s="43"/>
      <c r="N92" s="43"/>
      <c r="O92" s="43"/>
      <c r="P92" s="43"/>
      <c r="Q92" s="295" t="s">
        <v>20</v>
      </c>
      <c r="R92" s="296"/>
      <c r="S92" s="296"/>
      <c r="T92" s="256" t="str">
        <f>IFERROR(E89+G89+I89+E91+G91+I91+E92+G92+I92,"?")</f>
        <v>?</v>
      </c>
      <c r="U92" s="13"/>
      <c r="V92" s="1"/>
    </row>
    <row r="93" spans="1:22" ht="18.75" customHeight="1" thickBot="1" x14ac:dyDescent="0.3">
      <c r="A93" s="13"/>
      <c r="B93" s="307"/>
      <c r="C93" s="349"/>
      <c r="D93" s="252" t="str">
        <f t="shared" ref="D93" si="2">D57</f>
        <v>Cable Tricep Extensions</v>
      </c>
      <c r="E93" s="252">
        <v>12</v>
      </c>
      <c r="F93" s="55"/>
      <c r="G93" s="252">
        <v>12</v>
      </c>
      <c r="H93" s="55"/>
      <c r="I93" s="252">
        <v>12</v>
      </c>
      <c r="J93" s="55"/>
      <c r="K93" s="149" t="s">
        <v>21</v>
      </c>
      <c r="L93" s="55"/>
      <c r="M93" s="53"/>
      <c r="N93" s="53"/>
      <c r="O93" s="53"/>
      <c r="P93" s="53"/>
      <c r="Q93" s="354" t="s">
        <v>22</v>
      </c>
      <c r="R93" s="355"/>
      <c r="S93" s="355"/>
      <c r="T93" s="115" t="str">
        <f>IFERROR(E93+G93+I93+K93,"?")</f>
        <v>?</v>
      </c>
      <c r="U93" s="13"/>
      <c r="V93" s="1"/>
    </row>
    <row r="94" spans="1:22" ht="18.75" customHeight="1" x14ac:dyDescent="0.25">
      <c r="A94" s="13"/>
      <c r="B94" s="307"/>
      <c r="C94" s="297" t="s">
        <v>190</v>
      </c>
      <c r="D94" s="98" t="s">
        <v>23</v>
      </c>
      <c r="E94" s="137">
        <v>10</v>
      </c>
      <c r="F94" s="47"/>
      <c r="G94" s="137">
        <v>10</v>
      </c>
      <c r="H94" s="47"/>
      <c r="I94" s="137">
        <v>10</v>
      </c>
      <c r="J94" s="47"/>
      <c r="K94" s="48"/>
      <c r="L94" s="48"/>
      <c r="M94" s="48"/>
      <c r="N94" s="48"/>
      <c r="O94" s="48"/>
      <c r="P94" s="48"/>
      <c r="Q94" s="136"/>
      <c r="R94" s="137"/>
      <c r="S94" s="137"/>
      <c r="T94" s="49"/>
      <c r="U94" s="13"/>
      <c r="V94" s="1"/>
    </row>
    <row r="95" spans="1:22" ht="18.75" customHeight="1" x14ac:dyDescent="0.25">
      <c r="A95" s="13"/>
      <c r="B95" s="307"/>
      <c r="C95" s="298"/>
      <c r="D95" s="250" t="str">
        <f>START!$C$19</f>
        <v>Lat Pulldowns</v>
      </c>
      <c r="E95" s="250">
        <v>12</v>
      </c>
      <c r="F95" s="50"/>
      <c r="G95" s="250">
        <v>12</v>
      </c>
      <c r="H95" s="50"/>
      <c r="I95" s="250">
        <v>12</v>
      </c>
      <c r="J95" s="50"/>
      <c r="K95" s="148" t="s">
        <v>21</v>
      </c>
      <c r="L95" s="50"/>
      <c r="M95" s="43"/>
      <c r="N95" s="43"/>
      <c r="O95" s="43"/>
      <c r="P95" s="43"/>
      <c r="Q95" s="314" t="s">
        <v>24</v>
      </c>
      <c r="R95" s="315"/>
      <c r="S95" s="315"/>
      <c r="T95" s="51" t="str">
        <f>IFERROR(G95+I95+K95+E95+E96+G96+I96+K96,"?")</f>
        <v>?</v>
      </c>
      <c r="U95" s="13"/>
      <c r="V95" s="1"/>
    </row>
    <row r="96" spans="1:22" ht="18.75" customHeight="1" x14ac:dyDescent="0.25">
      <c r="A96" s="13"/>
      <c r="B96" s="307"/>
      <c r="C96" s="298"/>
      <c r="D96" s="250" t="str">
        <f>START!$C$21</f>
        <v>Machine Rows</v>
      </c>
      <c r="E96" s="250">
        <v>12</v>
      </c>
      <c r="F96" s="50"/>
      <c r="G96" s="250">
        <v>12</v>
      </c>
      <c r="H96" s="50"/>
      <c r="I96" s="250">
        <v>12</v>
      </c>
      <c r="J96" s="50"/>
      <c r="K96" s="148" t="s">
        <v>21</v>
      </c>
      <c r="L96" s="50"/>
      <c r="M96" s="43"/>
      <c r="N96" s="43"/>
      <c r="O96" s="43"/>
      <c r="P96" s="43"/>
      <c r="Q96" s="314" t="s">
        <v>25</v>
      </c>
      <c r="R96" s="315"/>
      <c r="S96" s="315"/>
      <c r="T96" s="51">
        <f>IFERROR(G94+I94+K94+E94,"?")</f>
        <v>30</v>
      </c>
      <c r="U96" s="13"/>
      <c r="V96" s="1"/>
    </row>
    <row r="97" spans="1:22" ht="18.75" customHeight="1" x14ac:dyDescent="0.25">
      <c r="A97" s="13"/>
      <c r="B97" s="307"/>
      <c r="C97" s="298"/>
      <c r="D97" s="250" t="str">
        <f>START!$C$25</f>
        <v>Dumbbell Shrugs</v>
      </c>
      <c r="E97" s="250">
        <v>12</v>
      </c>
      <c r="F97" s="50"/>
      <c r="G97" s="250">
        <v>12</v>
      </c>
      <c r="H97" s="50"/>
      <c r="I97" s="250">
        <v>12</v>
      </c>
      <c r="J97" s="50"/>
      <c r="K97" s="148" t="s">
        <v>21</v>
      </c>
      <c r="L97" s="50"/>
      <c r="M97" s="43"/>
      <c r="N97" s="43"/>
      <c r="O97" s="43"/>
      <c r="P97" s="43"/>
      <c r="Q97" s="314" t="s">
        <v>26</v>
      </c>
      <c r="R97" s="315"/>
      <c r="S97" s="315"/>
      <c r="T97" s="51" t="str">
        <f>IFERROR(E97+G97+I97+K97,"?")</f>
        <v>?</v>
      </c>
      <c r="U97" s="13"/>
      <c r="V97" s="1"/>
    </row>
    <row r="98" spans="1:22" ht="18.75" customHeight="1" thickBot="1" x14ac:dyDescent="0.3">
      <c r="A98" s="13"/>
      <c r="B98" s="307"/>
      <c r="C98" s="299"/>
      <c r="D98" s="243" t="str">
        <f>START!$C$23</f>
        <v>Dumbbell Curls</v>
      </c>
      <c r="E98" s="243">
        <v>12</v>
      </c>
      <c r="F98" s="52"/>
      <c r="G98" s="243">
        <v>12</v>
      </c>
      <c r="H98" s="52"/>
      <c r="I98" s="243">
        <v>12</v>
      </c>
      <c r="J98" s="52"/>
      <c r="K98" s="149" t="s">
        <v>21</v>
      </c>
      <c r="L98" s="52"/>
      <c r="M98" s="53"/>
      <c r="N98" s="53"/>
      <c r="O98" s="53"/>
      <c r="P98" s="53"/>
      <c r="Q98" s="293" t="s">
        <v>27</v>
      </c>
      <c r="R98" s="294"/>
      <c r="S98" s="294"/>
      <c r="T98" s="54" t="str">
        <f>IFERROR(E98+G98+I98+K98,"?")</f>
        <v>?</v>
      </c>
      <c r="U98" s="13"/>
      <c r="V98" s="1"/>
    </row>
    <row r="99" spans="1:22" ht="18.75" customHeight="1" x14ac:dyDescent="0.25">
      <c r="A99" s="13"/>
      <c r="B99" s="307"/>
      <c r="C99" s="290" t="s">
        <v>93</v>
      </c>
      <c r="D99" s="251" t="str">
        <f>D27</f>
        <v>Squat</v>
      </c>
      <c r="E99" s="251">
        <f>$G$9</f>
        <v>4</v>
      </c>
      <c r="F99" s="251">
        <f>MROUND($C$5*$H$9,$C$9)</f>
        <v>120</v>
      </c>
      <c r="G99" s="251">
        <f>$I$9</f>
        <v>4</v>
      </c>
      <c r="H99" s="251">
        <f>MROUND($C$5*$J$9,$C$9)</f>
        <v>120</v>
      </c>
      <c r="I99" s="251">
        <f>$K$9</f>
        <v>4</v>
      </c>
      <c r="J99" s="251">
        <f>MROUND($C$5*$L$9,$C$9)</f>
        <v>120</v>
      </c>
      <c r="K99" s="251">
        <f>$M$9</f>
        <v>4</v>
      </c>
      <c r="L99" s="251">
        <f>MROUND($C$5*$N$9,$C$9)</f>
        <v>120</v>
      </c>
      <c r="M99" s="251">
        <f>$O$9</f>
        <v>4</v>
      </c>
      <c r="N99" s="251">
        <f>MROUND($C$5*$P$9,$C$9)</f>
        <v>120</v>
      </c>
      <c r="O99" s="48"/>
      <c r="P99" s="48"/>
      <c r="Q99" s="130"/>
      <c r="R99" s="131"/>
      <c r="S99" s="131"/>
      <c r="T99" s="132"/>
      <c r="U99" s="13"/>
      <c r="V99" s="1"/>
    </row>
    <row r="100" spans="1:22" ht="18.75" customHeight="1" x14ac:dyDescent="0.25">
      <c r="A100" s="13"/>
      <c r="B100" s="307"/>
      <c r="C100" s="291"/>
      <c r="D100" s="247" t="str">
        <f>START!$C$26</f>
        <v>Leg Press</v>
      </c>
      <c r="E100" s="247">
        <v>10</v>
      </c>
      <c r="F100" s="44"/>
      <c r="G100" s="247">
        <v>10</v>
      </c>
      <c r="H100" s="44"/>
      <c r="I100" s="148" t="s">
        <v>19</v>
      </c>
      <c r="J100" s="44"/>
      <c r="K100" s="43"/>
      <c r="L100" s="43"/>
      <c r="M100" s="43"/>
      <c r="N100" s="43"/>
      <c r="O100" s="43"/>
      <c r="P100" s="43"/>
      <c r="Q100" s="179"/>
      <c r="R100" s="180"/>
      <c r="S100" s="180"/>
      <c r="T100" s="181"/>
      <c r="U100" s="13"/>
      <c r="V100" s="1"/>
    </row>
    <row r="101" spans="1:22" ht="18.75" customHeight="1" x14ac:dyDescent="0.25">
      <c r="A101" s="13"/>
      <c r="B101" s="307"/>
      <c r="C101" s="291"/>
      <c r="D101" s="247" t="str">
        <f>START!$C$28</f>
        <v>Lying Leg Curls</v>
      </c>
      <c r="E101" s="247">
        <v>12</v>
      </c>
      <c r="F101" s="44"/>
      <c r="G101" s="247">
        <v>12</v>
      </c>
      <c r="H101" s="44"/>
      <c r="I101" s="247">
        <v>12</v>
      </c>
      <c r="J101" s="44"/>
      <c r="K101" s="148" t="s">
        <v>21</v>
      </c>
      <c r="L101" s="44"/>
      <c r="M101" s="43"/>
      <c r="N101" s="43"/>
      <c r="O101" s="43"/>
      <c r="P101" s="43"/>
      <c r="Q101" s="310" t="s">
        <v>28</v>
      </c>
      <c r="R101" s="311"/>
      <c r="S101" s="311"/>
      <c r="T101" s="117" t="str">
        <f>IFERROR(E99+G99+I99+E100+G100+I100,"?")</f>
        <v>?</v>
      </c>
      <c r="U101" s="13"/>
      <c r="V101" s="1"/>
    </row>
    <row r="102" spans="1:22" ht="18.75" customHeight="1" x14ac:dyDescent="0.25">
      <c r="A102" s="13"/>
      <c r="B102" s="307"/>
      <c r="C102" s="291"/>
      <c r="D102" s="247" t="str">
        <f>START!$C$30</f>
        <v>Standing Calve Raises</v>
      </c>
      <c r="E102" s="247">
        <v>12</v>
      </c>
      <c r="F102" s="44"/>
      <c r="G102" s="247">
        <v>12</v>
      </c>
      <c r="H102" s="44"/>
      <c r="I102" s="247">
        <v>12</v>
      </c>
      <c r="J102" s="44"/>
      <c r="K102" s="148" t="s">
        <v>21</v>
      </c>
      <c r="L102" s="44"/>
      <c r="M102" s="43"/>
      <c r="N102" s="43"/>
      <c r="O102" s="43"/>
      <c r="P102" s="43"/>
      <c r="Q102" s="310" t="s">
        <v>29</v>
      </c>
      <c r="R102" s="311"/>
      <c r="S102" s="311"/>
      <c r="T102" s="117" t="str">
        <f>IFERROR(E101+G101+I101+K101,"?")</f>
        <v>?</v>
      </c>
      <c r="U102" s="13"/>
      <c r="V102" s="1"/>
    </row>
    <row r="103" spans="1:22" ht="18.75" customHeight="1" thickBot="1" x14ac:dyDescent="0.3">
      <c r="A103" s="13"/>
      <c r="B103" s="307"/>
      <c r="C103" s="292"/>
      <c r="D103" s="249"/>
      <c r="E103" s="249"/>
      <c r="F103" s="249"/>
      <c r="G103" s="249"/>
      <c r="H103" s="249"/>
      <c r="I103" s="249"/>
      <c r="J103" s="249"/>
      <c r="K103" s="249"/>
      <c r="L103" s="249"/>
      <c r="M103" s="53"/>
      <c r="N103" s="53"/>
      <c r="O103" s="53"/>
      <c r="P103" s="53"/>
      <c r="Q103" s="312" t="s">
        <v>30</v>
      </c>
      <c r="R103" s="313"/>
      <c r="S103" s="313"/>
      <c r="T103" s="118" t="str">
        <f>IFERROR(E102+G102+I102+K102,"?")</f>
        <v>?</v>
      </c>
      <c r="U103" s="13"/>
      <c r="V103" s="1"/>
    </row>
    <row r="104" spans="1:22" ht="18.75" customHeight="1" x14ac:dyDescent="0.25">
      <c r="A104" s="13"/>
      <c r="B104" s="307"/>
      <c r="C104" s="345" t="s">
        <v>31</v>
      </c>
      <c r="D104" s="345"/>
      <c r="E104" s="345"/>
      <c r="F104" s="345"/>
      <c r="G104" s="345"/>
      <c r="H104" s="345"/>
      <c r="I104" s="345"/>
      <c r="J104" s="345"/>
      <c r="K104" s="345"/>
      <c r="L104" s="345"/>
      <c r="M104" s="345"/>
      <c r="N104" s="345"/>
      <c r="O104" s="345"/>
      <c r="P104" s="345"/>
      <c r="Q104" s="345"/>
      <c r="R104" s="345"/>
      <c r="S104" s="345"/>
      <c r="T104" s="346"/>
      <c r="U104" s="13"/>
      <c r="V104" s="1"/>
    </row>
    <row r="105" spans="1:22" ht="18.75" customHeight="1" thickBot="1" x14ac:dyDescent="0.3">
      <c r="A105" s="13"/>
      <c r="B105" s="307"/>
      <c r="C105" s="345"/>
      <c r="D105" s="345"/>
      <c r="E105" s="345"/>
      <c r="F105" s="345"/>
      <c r="G105" s="345"/>
      <c r="H105" s="345"/>
      <c r="I105" s="345"/>
      <c r="J105" s="345"/>
      <c r="K105" s="345"/>
      <c r="L105" s="345"/>
      <c r="M105" s="345"/>
      <c r="N105" s="345"/>
      <c r="O105" s="345"/>
      <c r="P105" s="345"/>
      <c r="Q105" s="345"/>
      <c r="R105" s="345"/>
      <c r="S105" s="345"/>
      <c r="T105" s="346"/>
      <c r="U105" s="13"/>
      <c r="V105" s="1"/>
    </row>
    <row r="106" spans="1:22" ht="18.75" customHeight="1" x14ac:dyDescent="0.25">
      <c r="A106" s="13"/>
      <c r="B106" s="307"/>
      <c r="C106" s="347" t="s">
        <v>32</v>
      </c>
      <c r="D106" s="253" t="str">
        <f>D17</f>
        <v>Seated OHP</v>
      </c>
      <c r="E106" s="253">
        <f>$G$9</f>
        <v>4</v>
      </c>
      <c r="F106" s="253">
        <f>MROUND($C$7*$H$9,$C$9)</f>
        <v>60</v>
      </c>
      <c r="G106" s="253">
        <f>$I$9</f>
        <v>4</v>
      </c>
      <c r="H106" s="253">
        <f>MROUND($C$7*$J$9,$C$9)</f>
        <v>60</v>
      </c>
      <c r="I106" s="253">
        <f>$K$9</f>
        <v>4</v>
      </c>
      <c r="J106" s="253">
        <f>MROUND($C$7*$L$9,$C$9)</f>
        <v>60</v>
      </c>
      <c r="K106" s="253">
        <f>$M$9</f>
        <v>4</v>
      </c>
      <c r="L106" s="253">
        <f>MROUND($C$7*$N$9,$C$9)</f>
        <v>60</v>
      </c>
      <c r="M106" s="253">
        <f>$O$9</f>
        <v>4</v>
      </c>
      <c r="N106" s="253">
        <f>MROUND($C$7*$P$9,$C$9)</f>
        <v>60</v>
      </c>
      <c r="O106" s="48"/>
      <c r="P106" s="48"/>
      <c r="Q106" s="120"/>
      <c r="R106" s="121"/>
      <c r="S106" s="121"/>
      <c r="T106" s="122"/>
      <c r="U106" s="13"/>
      <c r="V106" s="1"/>
    </row>
    <row r="107" spans="1:22" ht="18.75" customHeight="1" x14ac:dyDescent="0.25">
      <c r="A107" s="13"/>
      <c r="B107" s="307"/>
      <c r="C107" s="363"/>
      <c r="D107" s="245" t="str">
        <f>START!$C$11</f>
        <v>Incline Bench Press</v>
      </c>
      <c r="E107" s="245">
        <f>$G$4</f>
        <v>10</v>
      </c>
      <c r="F107" s="245">
        <f>IF(D35="Bench Press",MROUND($C$4*$H$8,$C$9),MROUND($C$4*$H$8*85%,$C$9))</f>
        <v>60</v>
      </c>
      <c r="G107" s="245">
        <f>$I$4</f>
        <v>10</v>
      </c>
      <c r="H107" s="245">
        <f>IF(D35="Bench Press",MROUND($C$4*$J$8,$C$9),MROUND($C$4*$J$8*85%,$C$9))</f>
        <v>60</v>
      </c>
      <c r="I107" s="245">
        <f>$K$4</f>
        <v>10</v>
      </c>
      <c r="J107" s="245">
        <f>IF(D35="Bench Press",MROUND($C$4*$L$8,$C$9),MROUND($C$4*$L$8*85%,$C$9))</f>
        <v>60</v>
      </c>
      <c r="K107" s="43"/>
      <c r="L107" s="43"/>
      <c r="M107" s="43"/>
      <c r="N107" s="43"/>
      <c r="O107" s="43"/>
      <c r="P107" s="43"/>
      <c r="Q107" s="123"/>
      <c r="R107" s="124"/>
      <c r="S107" s="124"/>
      <c r="T107" s="125"/>
      <c r="U107" s="13"/>
      <c r="V107" s="1"/>
    </row>
    <row r="108" spans="1:22" ht="18.75" customHeight="1" x14ac:dyDescent="0.25">
      <c r="A108" s="13"/>
      <c r="B108" s="307"/>
      <c r="C108" s="363"/>
      <c r="D108" s="245" t="str">
        <f>START!$C$15</f>
        <v>Lateral Dumbbell Raise</v>
      </c>
      <c r="E108" s="245">
        <v>10</v>
      </c>
      <c r="F108" s="44"/>
      <c r="G108" s="245">
        <v>10</v>
      </c>
      <c r="H108" s="44"/>
      <c r="I108" s="245">
        <v>10</v>
      </c>
      <c r="J108" s="44"/>
      <c r="K108" s="148" t="s">
        <v>19</v>
      </c>
      <c r="L108" s="44"/>
      <c r="M108" s="43"/>
      <c r="N108" s="43"/>
      <c r="O108" s="43"/>
      <c r="P108" s="43"/>
      <c r="Q108" s="295" t="s">
        <v>18</v>
      </c>
      <c r="R108" s="296"/>
      <c r="S108" s="296"/>
      <c r="T108" s="256" t="str">
        <f>IFERROR(E107+G107+I107+E109+G109+I109+K109,"?")</f>
        <v>?</v>
      </c>
      <c r="U108" s="13"/>
      <c r="V108" s="1"/>
    </row>
    <row r="109" spans="1:22" ht="18.75" customHeight="1" x14ac:dyDescent="0.25">
      <c r="A109" s="13"/>
      <c r="B109" s="307"/>
      <c r="C109" s="363"/>
      <c r="D109" s="245" t="str">
        <f>START!$C$12</f>
        <v>Cable Crossovers</v>
      </c>
      <c r="E109" s="245">
        <v>12</v>
      </c>
      <c r="F109" s="44"/>
      <c r="G109" s="245">
        <v>12</v>
      </c>
      <c r="H109" s="44"/>
      <c r="I109" s="245">
        <v>12</v>
      </c>
      <c r="J109" s="44"/>
      <c r="K109" s="148" t="s">
        <v>21</v>
      </c>
      <c r="L109" s="44"/>
      <c r="M109" s="43"/>
      <c r="N109" s="43"/>
      <c r="O109" s="43"/>
      <c r="P109" s="43"/>
      <c r="Q109" s="295" t="s">
        <v>20</v>
      </c>
      <c r="R109" s="296"/>
      <c r="S109" s="296"/>
      <c r="T109" s="256" t="str">
        <f>IFERROR(E106+G106+I106+E108+G108+I108+K108,"?")</f>
        <v>?</v>
      </c>
      <c r="U109" s="13"/>
      <c r="V109" s="1"/>
    </row>
    <row r="110" spans="1:22" ht="18.75" customHeight="1" thickBot="1" x14ac:dyDescent="0.3">
      <c r="A110" s="13"/>
      <c r="B110" s="307"/>
      <c r="C110" s="364"/>
      <c r="D110" s="252" t="str">
        <f>START!$C$13</f>
        <v>Dips</v>
      </c>
      <c r="E110" s="252">
        <v>12</v>
      </c>
      <c r="F110" s="52"/>
      <c r="G110" s="252">
        <v>12</v>
      </c>
      <c r="H110" s="52"/>
      <c r="I110" s="252">
        <v>12</v>
      </c>
      <c r="J110" s="52"/>
      <c r="K110" s="149" t="s">
        <v>21</v>
      </c>
      <c r="L110" s="52"/>
      <c r="M110" s="53"/>
      <c r="N110" s="53"/>
      <c r="O110" s="53"/>
      <c r="P110" s="53"/>
      <c r="Q110" s="354" t="s">
        <v>22</v>
      </c>
      <c r="R110" s="355"/>
      <c r="S110" s="355"/>
      <c r="T110" s="115" t="str">
        <f>IFERROR(E110+G110+I110+K110,"?")</f>
        <v>?</v>
      </c>
      <c r="U110" s="13"/>
      <c r="V110" s="1"/>
    </row>
    <row r="111" spans="1:22" ht="18.75" customHeight="1" x14ac:dyDescent="0.25">
      <c r="A111" s="13"/>
      <c r="B111" s="307"/>
      <c r="C111" s="297" t="s">
        <v>191</v>
      </c>
      <c r="D111" s="137" t="str">
        <f>START!$F$11</f>
        <v>Deadlift</v>
      </c>
      <c r="E111" s="137">
        <f>$G$9</f>
        <v>4</v>
      </c>
      <c r="F111" s="137">
        <f>MROUND($C$6*$H$9,$C$9)</f>
        <v>130</v>
      </c>
      <c r="G111" s="137">
        <f>$I$9</f>
        <v>4</v>
      </c>
      <c r="H111" s="137">
        <f>MROUND($C$6*$J$9,$C$9)</f>
        <v>130</v>
      </c>
      <c r="I111" s="137">
        <f>$K$9</f>
        <v>4</v>
      </c>
      <c r="J111" s="137">
        <f>MROUND($C$6*$L$9,$C$9)</f>
        <v>130</v>
      </c>
      <c r="K111" s="137">
        <f>$M$9</f>
        <v>4</v>
      </c>
      <c r="L111" s="137">
        <f>MROUND($C$6*$N$9,$C$9)</f>
        <v>130</v>
      </c>
      <c r="M111" s="137">
        <f>$O$9</f>
        <v>4</v>
      </c>
      <c r="N111" s="137">
        <f>MROUND($C$6*$P$9,$C$9)</f>
        <v>130</v>
      </c>
      <c r="O111" s="48"/>
      <c r="P111" s="48"/>
      <c r="Q111" s="182"/>
      <c r="R111" s="183"/>
      <c r="S111" s="183"/>
      <c r="T111" s="184"/>
      <c r="U111" s="13"/>
      <c r="V111" s="1"/>
    </row>
    <row r="112" spans="1:22" ht="18.75" customHeight="1" x14ac:dyDescent="0.25">
      <c r="A112" s="13"/>
      <c r="B112" s="307"/>
      <c r="C112" s="298"/>
      <c r="D112" s="250" t="str">
        <f>START!$C$24</f>
        <v>Barbell Shrugs</v>
      </c>
      <c r="E112" s="250">
        <v>8</v>
      </c>
      <c r="F112" s="44"/>
      <c r="G112" s="250">
        <v>8</v>
      </c>
      <c r="H112" s="44"/>
      <c r="I112" s="250">
        <v>8</v>
      </c>
      <c r="J112" s="44"/>
      <c r="K112" s="43"/>
      <c r="L112" s="43"/>
      <c r="M112" s="43"/>
      <c r="N112" s="43"/>
      <c r="O112" s="43"/>
      <c r="P112" s="43"/>
      <c r="Q112" s="185"/>
      <c r="R112" s="186"/>
      <c r="S112" s="186"/>
      <c r="T112" s="187"/>
      <c r="U112" s="13"/>
      <c r="V112" s="1"/>
    </row>
    <row r="113" spans="1:22" ht="18.75" customHeight="1" x14ac:dyDescent="0.25">
      <c r="A113" s="13"/>
      <c r="B113" s="307"/>
      <c r="C113" s="298"/>
      <c r="D113" s="250" t="str">
        <f>START!$C$18</f>
        <v>Pull-Ups</v>
      </c>
      <c r="E113" s="250">
        <v>10</v>
      </c>
      <c r="F113" s="44"/>
      <c r="G113" s="148" t="s">
        <v>19</v>
      </c>
      <c r="H113" s="44"/>
      <c r="I113" s="43"/>
      <c r="J113" s="43"/>
      <c r="K113" s="43"/>
      <c r="L113" s="43"/>
      <c r="M113" s="43"/>
      <c r="N113" s="43"/>
      <c r="O113" s="43"/>
      <c r="P113" s="43"/>
      <c r="Q113" s="316" t="s">
        <v>24</v>
      </c>
      <c r="R113" s="315"/>
      <c r="S113" s="315"/>
      <c r="T113" s="51" t="str">
        <f>IFERROR(+G114+E114+E113+G113,"?")</f>
        <v>?</v>
      </c>
      <c r="U113" s="13"/>
      <c r="V113" s="1"/>
    </row>
    <row r="114" spans="1:22" ht="18.75" customHeight="1" x14ac:dyDescent="0.25">
      <c r="A114" s="13"/>
      <c r="B114" s="307"/>
      <c r="C114" s="298"/>
      <c r="D114" s="250" t="str">
        <f>START!$C$20</f>
        <v>T-Bar Rows</v>
      </c>
      <c r="E114" s="250">
        <v>10</v>
      </c>
      <c r="F114" s="44"/>
      <c r="G114" s="148" t="s">
        <v>19</v>
      </c>
      <c r="H114" s="44"/>
      <c r="I114" s="43"/>
      <c r="J114" s="43"/>
      <c r="K114" s="43"/>
      <c r="L114" s="43"/>
      <c r="M114" s="43"/>
      <c r="N114" s="43"/>
      <c r="O114" s="43"/>
      <c r="P114" s="43"/>
      <c r="Q114" s="314" t="s">
        <v>26</v>
      </c>
      <c r="R114" s="315"/>
      <c r="S114" s="315"/>
      <c r="T114" s="51">
        <f>IFERROR(E112+G112+I112,"?")</f>
        <v>24</v>
      </c>
      <c r="U114" s="13"/>
      <c r="V114" s="1"/>
    </row>
    <row r="115" spans="1:22" ht="18.75" customHeight="1" thickBot="1" x14ac:dyDescent="0.3">
      <c r="A115" s="13"/>
      <c r="B115" s="307"/>
      <c r="C115" s="299"/>
      <c r="D115" s="243" t="str">
        <f>START!$C$22</f>
        <v>Preacher Curls</v>
      </c>
      <c r="E115" s="243">
        <v>12</v>
      </c>
      <c r="F115" s="52"/>
      <c r="G115" s="243">
        <v>12</v>
      </c>
      <c r="H115" s="52"/>
      <c r="I115" s="243">
        <v>12</v>
      </c>
      <c r="J115" s="52"/>
      <c r="K115" s="149" t="s">
        <v>21</v>
      </c>
      <c r="L115" s="52"/>
      <c r="M115" s="53"/>
      <c r="N115" s="53"/>
      <c r="O115" s="53"/>
      <c r="P115" s="53"/>
      <c r="Q115" s="293" t="s">
        <v>27</v>
      </c>
      <c r="R115" s="294"/>
      <c r="S115" s="294"/>
      <c r="T115" s="54" t="str">
        <f>IFERROR(E115+G115+I115+K115,"?")</f>
        <v>?</v>
      </c>
      <c r="U115" s="13"/>
      <c r="V115" s="1"/>
    </row>
    <row r="116" spans="1:22" ht="18.75" customHeight="1" x14ac:dyDescent="0.25">
      <c r="A116" s="13"/>
      <c r="B116" s="307"/>
      <c r="C116" s="290" t="s">
        <v>94</v>
      </c>
      <c r="D116" s="251" t="str">
        <f>D27</f>
        <v>Squat</v>
      </c>
      <c r="E116" s="251">
        <f>$G$10</f>
        <v>10</v>
      </c>
      <c r="F116" s="251">
        <f>MROUND($C$5*$H$10,$C$9)</f>
        <v>85</v>
      </c>
      <c r="G116" s="251">
        <f>$I$10</f>
        <v>10</v>
      </c>
      <c r="H116" s="251">
        <f>MROUND($C$5*$J$10,$C$9)</f>
        <v>85</v>
      </c>
      <c r="I116" s="251">
        <f>$K$10</f>
        <v>10</v>
      </c>
      <c r="J116" s="251">
        <f>MROUND($C$5*$L$10,$C$9)</f>
        <v>85</v>
      </c>
      <c r="K116" s="48"/>
      <c r="L116" s="48"/>
      <c r="M116" s="48"/>
      <c r="N116" s="48"/>
      <c r="O116" s="48"/>
      <c r="P116" s="48"/>
      <c r="Q116" s="336"/>
      <c r="R116" s="337"/>
      <c r="S116" s="337"/>
      <c r="T116" s="129"/>
      <c r="U116" s="13"/>
      <c r="V116" s="1"/>
    </row>
    <row r="117" spans="1:22" ht="18.75" customHeight="1" x14ac:dyDescent="0.25">
      <c r="A117" s="13"/>
      <c r="B117" s="307"/>
      <c r="C117" s="291"/>
      <c r="D117" s="247" t="str">
        <f>START!$C$29</f>
        <v>Stiff-Leg Deadlifts</v>
      </c>
      <c r="E117" s="247">
        <v>10</v>
      </c>
      <c r="F117" s="44"/>
      <c r="G117" s="247">
        <v>10</v>
      </c>
      <c r="H117" s="44"/>
      <c r="I117" s="148" t="s">
        <v>19</v>
      </c>
      <c r="J117" s="44"/>
      <c r="K117" s="43"/>
      <c r="L117" s="43"/>
      <c r="M117" s="43"/>
      <c r="N117" s="43"/>
      <c r="O117" s="43"/>
      <c r="P117" s="43"/>
      <c r="Q117" s="310" t="s">
        <v>28</v>
      </c>
      <c r="R117" s="311"/>
      <c r="S117" s="311"/>
      <c r="T117" s="117" t="str">
        <f>IFERROR(G118+I118+K118+E116+G116+I116+E118,"?")</f>
        <v>?</v>
      </c>
      <c r="U117" s="13"/>
      <c r="V117" s="1"/>
    </row>
    <row r="118" spans="1:22" ht="18.75" customHeight="1" x14ac:dyDescent="0.25">
      <c r="A118" s="13"/>
      <c r="B118" s="307"/>
      <c r="C118" s="291"/>
      <c r="D118" s="247" t="str">
        <f>START!$C$27</f>
        <v>Leg Extensions</v>
      </c>
      <c r="E118" s="247">
        <v>12</v>
      </c>
      <c r="F118" s="44"/>
      <c r="G118" s="247">
        <v>12</v>
      </c>
      <c r="H118" s="44"/>
      <c r="I118" s="247">
        <v>12</v>
      </c>
      <c r="J118" s="44"/>
      <c r="K118" s="148" t="s">
        <v>21</v>
      </c>
      <c r="L118" s="44"/>
      <c r="M118" s="43"/>
      <c r="N118" s="43"/>
      <c r="O118" s="43"/>
      <c r="P118" s="43"/>
      <c r="Q118" s="310" t="s">
        <v>29</v>
      </c>
      <c r="R118" s="311"/>
      <c r="S118" s="311"/>
      <c r="T118" s="117" t="str">
        <f>IFERROR(E119+G119+I119+K119+E117+G117+I117+K117,"?")</f>
        <v>?</v>
      </c>
      <c r="U118" s="13"/>
      <c r="V118" s="1"/>
    </row>
    <row r="119" spans="1:22" ht="18.75" customHeight="1" x14ac:dyDescent="0.25">
      <c r="A119" s="13"/>
      <c r="B119" s="307"/>
      <c r="C119" s="291"/>
      <c r="D119" s="247" t="str">
        <f>START!$C$28</f>
        <v>Lying Leg Curls</v>
      </c>
      <c r="E119" s="247">
        <v>12</v>
      </c>
      <c r="F119" s="44"/>
      <c r="G119" s="247">
        <v>12</v>
      </c>
      <c r="H119" s="44"/>
      <c r="I119" s="247">
        <v>12</v>
      </c>
      <c r="J119" s="45"/>
      <c r="K119" s="148" t="s">
        <v>21</v>
      </c>
      <c r="L119" s="45"/>
      <c r="M119" s="43"/>
      <c r="N119" s="43"/>
      <c r="O119" s="43"/>
      <c r="P119" s="43"/>
      <c r="Q119" s="310" t="s">
        <v>30</v>
      </c>
      <c r="R119" s="311"/>
      <c r="S119" s="311"/>
      <c r="T119" s="117" t="str">
        <f>IFERROR(E120+G120+I120+K120,"?")</f>
        <v>?</v>
      </c>
      <c r="U119" s="13"/>
      <c r="V119" s="1"/>
    </row>
    <row r="120" spans="1:22" ht="18.75" customHeight="1" thickBot="1" x14ac:dyDescent="0.3">
      <c r="A120" s="13"/>
      <c r="B120" s="307"/>
      <c r="C120" s="292"/>
      <c r="D120" s="249" t="str">
        <f>START!$C$30</f>
        <v>Standing Calve Raises</v>
      </c>
      <c r="E120" s="249">
        <v>12</v>
      </c>
      <c r="F120" s="55"/>
      <c r="G120" s="249">
        <v>12</v>
      </c>
      <c r="H120" s="55"/>
      <c r="I120" s="249">
        <v>12</v>
      </c>
      <c r="J120" s="55"/>
      <c r="K120" s="149" t="s">
        <v>21</v>
      </c>
      <c r="L120" s="55"/>
      <c r="M120" s="53"/>
      <c r="N120" s="53"/>
      <c r="O120" s="53"/>
      <c r="P120" s="53"/>
      <c r="Q120" s="248"/>
      <c r="R120" s="249"/>
      <c r="S120" s="249"/>
      <c r="T120" s="118"/>
      <c r="U120" s="13"/>
      <c r="V120" s="1"/>
    </row>
    <row r="121" spans="1:22" ht="18.75" customHeight="1" x14ac:dyDescent="0.25">
      <c r="A121" s="13"/>
      <c r="B121" s="307"/>
      <c r="C121" s="344" t="s">
        <v>31</v>
      </c>
      <c r="D121" s="345"/>
      <c r="E121" s="345"/>
      <c r="F121" s="345"/>
      <c r="G121" s="345"/>
      <c r="H121" s="345"/>
      <c r="I121" s="345"/>
      <c r="J121" s="345"/>
      <c r="K121" s="345"/>
      <c r="L121" s="345"/>
      <c r="M121" s="345"/>
      <c r="N121" s="345"/>
      <c r="O121" s="345"/>
      <c r="P121" s="345"/>
      <c r="Q121" s="345"/>
      <c r="R121" s="345"/>
      <c r="S121" s="345"/>
      <c r="T121" s="346"/>
      <c r="U121" s="13"/>
      <c r="V121" s="1"/>
    </row>
    <row r="122" spans="1:22" ht="18.75" customHeight="1" thickBot="1" x14ac:dyDescent="0.3">
      <c r="A122" s="13"/>
      <c r="B122" s="308"/>
      <c r="C122" s="341"/>
      <c r="D122" s="342"/>
      <c r="E122" s="342"/>
      <c r="F122" s="342"/>
      <c r="G122" s="342"/>
      <c r="H122" s="342"/>
      <c r="I122" s="342"/>
      <c r="J122" s="342"/>
      <c r="K122" s="342"/>
      <c r="L122" s="342"/>
      <c r="M122" s="342"/>
      <c r="N122" s="342"/>
      <c r="O122" s="342"/>
      <c r="P122" s="342"/>
      <c r="Q122" s="342"/>
      <c r="R122" s="342"/>
      <c r="S122" s="342"/>
      <c r="T122" s="343"/>
      <c r="U122" s="13"/>
      <c r="V122" s="1"/>
    </row>
    <row r="123" spans="1:22" ht="18.75" customHeight="1" thickBot="1" x14ac:dyDescent="0.35">
      <c r="A123" s="13"/>
      <c r="B123" s="57" t="s">
        <v>114</v>
      </c>
      <c r="C123" s="246" t="s">
        <v>15</v>
      </c>
      <c r="D123" s="246" t="s">
        <v>16</v>
      </c>
      <c r="E123" s="309" t="s">
        <v>0</v>
      </c>
      <c r="F123" s="309"/>
      <c r="G123" s="309" t="s">
        <v>1</v>
      </c>
      <c r="H123" s="309"/>
      <c r="I123" s="309" t="s">
        <v>2</v>
      </c>
      <c r="J123" s="309"/>
      <c r="K123" s="309" t="s">
        <v>3</v>
      </c>
      <c r="L123" s="309"/>
      <c r="M123" s="309" t="s">
        <v>4</v>
      </c>
      <c r="N123" s="309"/>
      <c r="O123" s="309" t="s">
        <v>5</v>
      </c>
      <c r="P123" s="309"/>
      <c r="Q123" s="309"/>
      <c r="R123" s="309"/>
      <c r="S123" s="309"/>
      <c r="T123" s="335"/>
      <c r="U123" s="13"/>
      <c r="V123" s="1"/>
    </row>
    <row r="124" spans="1:22" ht="18.75" customHeight="1" x14ac:dyDescent="0.25">
      <c r="A124" s="13"/>
      <c r="B124" s="306" t="s">
        <v>118</v>
      </c>
      <c r="C124" s="347" t="s">
        <v>92</v>
      </c>
      <c r="D124" s="253" t="str">
        <f>D16</f>
        <v>Bench Press</v>
      </c>
      <c r="E124" s="151" t="str">
        <f>$G$11</f>
        <v>2+</v>
      </c>
      <c r="F124" s="253">
        <f>MROUND($C$4*$H$11,$C$9)</f>
        <v>105</v>
      </c>
      <c r="G124" s="253">
        <f>$I$11</f>
        <v>2</v>
      </c>
      <c r="H124" s="253">
        <f>MROUND($C$4*$J$11,$C$9)</f>
        <v>105</v>
      </c>
      <c r="I124" s="253">
        <f>$K$11</f>
        <v>2</v>
      </c>
      <c r="J124" s="253">
        <f>MROUND($C$4*$L$11,$C$9)</f>
        <v>95</v>
      </c>
      <c r="K124" s="253">
        <f>$M$11</f>
        <v>2</v>
      </c>
      <c r="L124" s="253">
        <f>MROUND($C$4*$N$11,$C$9)</f>
        <v>95</v>
      </c>
      <c r="M124" s="253">
        <f>$O$11</f>
        <v>2</v>
      </c>
      <c r="N124" s="253">
        <f>MROUND($C$4*$P$11,$C$9)</f>
        <v>95</v>
      </c>
      <c r="O124" s="253">
        <f>$Q$11</f>
        <v>2</v>
      </c>
      <c r="P124" s="253">
        <f>MROUND($C$4*$R$11,$C$9)</f>
        <v>95</v>
      </c>
      <c r="Q124" s="350" t="s">
        <v>11</v>
      </c>
      <c r="R124" s="351"/>
      <c r="S124" s="321" t="str">
        <f>IFERROR(F124/VLOOKUP(E124,Config!$C:$G,5,FALSE),"?")</f>
        <v>?</v>
      </c>
      <c r="T124" s="322"/>
      <c r="U124" s="13"/>
      <c r="V124" s="1"/>
    </row>
    <row r="125" spans="1:22" ht="18.75" customHeight="1" thickBot="1" x14ac:dyDescent="0.3">
      <c r="A125" s="13"/>
      <c r="B125" s="307"/>
      <c r="C125" s="348"/>
      <c r="D125" s="245" t="str">
        <f>D17</f>
        <v>Seated OHP</v>
      </c>
      <c r="E125" s="245">
        <f>$G$10</f>
        <v>10</v>
      </c>
      <c r="F125" s="245">
        <f>MROUND($C$7*$H$10,$C$9)</f>
        <v>45</v>
      </c>
      <c r="G125" s="245">
        <f>$I$10</f>
        <v>10</v>
      </c>
      <c r="H125" s="245">
        <f>MROUND($C$7*$J$10,$C$9)</f>
        <v>45</v>
      </c>
      <c r="I125" s="245">
        <f>$K$10</f>
        <v>10</v>
      </c>
      <c r="J125" s="245">
        <f>MROUND($C$7*$L$10,$C$9)</f>
        <v>45</v>
      </c>
      <c r="K125" s="43"/>
      <c r="L125" s="43"/>
      <c r="M125" s="43"/>
      <c r="N125" s="43"/>
      <c r="O125" s="43"/>
      <c r="P125" s="43"/>
      <c r="Q125" s="352"/>
      <c r="R125" s="353"/>
      <c r="S125" s="323"/>
      <c r="T125" s="324"/>
      <c r="U125" s="13"/>
      <c r="V125" s="1"/>
    </row>
    <row r="126" spans="1:22" ht="18.75" customHeight="1" x14ac:dyDescent="0.25">
      <c r="A126" s="13"/>
      <c r="B126" s="307"/>
      <c r="C126" s="348"/>
      <c r="D126" s="245" t="str">
        <f>D90</f>
        <v>Dumbbell Bench Press</v>
      </c>
      <c r="E126" s="245">
        <v>8</v>
      </c>
      <c r="F126" s="44"/>
      <c r="G126" s="245">
        <v>8</v>
      </c>
      <c r="H126" s="44"/>
      <c r="I126" s="245">
        <v>8</v>
      </c>
      <c r="J126" s="44"/>
      <c r="K126" s="245">
        <v>8</v>
      </c>
      <c r="L126" s="44"/>
      <c r="M126" s="43"/>
      <c r="N126" s="43"/>
      <c r="O126" s="43"/>
      <c r="P126" s="43"/>
      <c r="Q126" s="360"/>
      <c r="R126" s="361"/>
      <c r="S126" s="361"/>
      <c r="T126" s="362"/>
      <c r="U126" s="13"/>
      <c r="V126" s="1"/>
    </row>
    <row r="127" spans="1:22" ht="18.75" customHeight="1" x14ac:dyDescent="0.25">
      <c r="A127" s="13"/>
      <c r="B127" s="307"/>
      <c r="C127" s="348"/>
      <c r="D127" s="245" t="str">
        <f t="shared" ref="D127:D129" si="3">D91</f>
        <v>Lateral Cable Raise</v>
      </c>
      <c r="E127" s="245">
        <v>10</v>
      </c>
      <c r="F127" s="44"/>
      <c r="G127" s="245">
        <v>10</v>
      </c>
      <c r="H127" s="44"/>
      <c r="I127" s="148" t="s">
        <v>19</v>
      </c>
      <c r="J127" s="44"/>
      <c r="K127" s="43"/>
      <c r="L127" s="43"/>
      <c r="M127" s="43"/>
      <c r="N127" s="43"/>
      <c r="O127" s="43"/>
      <c r="P127" s="43"/>
      <c r="Q127" s="295" t="s">
        <v>18</v>
      </c>
      <c r="R127" s="296"/>
      <c r="S127" s="296"/>
      <c r="T127" s="256" t="str">
        <f>IFERROR(E124+G124+I124+E126+G126+I126+K126,"?")</f>
        <v>?</v>
      </c>
      <c r="U127" s="13"/>
      <c r="V127" s="1"/>
    </row>
    <row r="128" spans="1:22" ht="18.75" customHeight="1" x14ac:dyDescent="0.25">
      <c r="A128" s="13"/>
      <c r="B128" s="307"/>
      <c r="C128" s="348"/>
      <c r="D128" s="245" t="str">
        <f t="shared" si="3"/>
        <v>Cable Rear Lateral Raise</v>
      </c>
      <c r="E128" s="245">
        <v>12</v>
      </c>
      <c r="F128" s="45"/>
      <c r="G128" s="245">
        <v>12</v>
      </c>
      <c r="H128" s="45"/>
      <c r="I128" s="148" t="s">
        <v>21</v>
      </c>
      <c r="J128" s="45"/>
      <c r="K128" s="43"/>
      <c r="L128" s="43"/>
      <c r="M128" s="43"/>
      <c r="N128" s="43"/>
      <c r="O128" s="43"/>
      <c r="P128" s="43"/>
      <c r="Q128" s="295" t="s">
        <v>20</v>
      </c>
      <c r="R128" s="296"/>
      <c r="S128" s="296"/>
      <c r="T128" s="256" t="str">
        <f>IFERROR(E125+G125+I125+E127+G127+I127+E128+G128+I128,"?")</f>
        <v>?</v>
      </c>
      <c r="U128" s="13"/>
      <c r="V128" s="1"/>
    </row>
    <row r="129" spans="1:22" ht="18.75" customHeight="1" thickBot="1" x14ac:dyDescent="0.3">
      <c r="A129" s="13"/>
      <c r="B129" s="307"/>
      <c r="C129" s="349"/>
      <c r="D129" s="252" t="str">
        <f t="shared" si="3"/>
        <v>Cable Tricep Extensions</v>
      </c>
      <c r="E129" s="252">
        <v>12</v>
      </c>
      <c r="F129" s="55"/>
      <c r="G129" s="252">
        <v>12</v>
      </c>
      <c r="H129" s="55"/>
      <c r="I129" s="252">
        <v>12</v>
      </c>
      <c r="J129" s="55"/>
      <c r="K129" s="149" t="s">
        <v>21</v>
      </c>
      <c r="L129" s="55"/>
      <c r="M129" s="53"/>
      <c r="N129" s="53"/>
      <c r="O129" s="53"/>
      <c r="P129" s="53"/>
      <c r="Q129" s="354" t="s">
        <v>22</v>
      </c>
      <c r="R129" s="355"/>
      <c r="S129" s="355"/>
      <c r="T129" s="115" t="str">
        <f>IFERROR(E129+G129+I129+K129,"?")</f>
        <v>?</v>
      </c>
      <c r="U129" s="13"/>
      <c r="V129" s="1"/>
    </row>
    <row r="130" spans="1:22" ht="18.75" customHeight="1" x14ac:dyDescent="0.25">
      <c r="A130" s="13"/>
      <c r="B130" s="307"/>
      <c r="C130" s="297" t="s">
        <v>190</v>
      </c>
      <c r="D130" s="98" t="s">
        <v>23</v>
      </c>
      <c r="E130" s="137">
        <v>10</v>
      </c>
      <c r="F130" s="47"/>
      <c r="G130" s="137">
        <v>10</v>
      </c>
      <c r="H130" s="47"/>
      <c r="I130" s="137">
        <v>10</v>
      </c>
      <c r="J130" s="47"/>
      <c r="K130" s="48"/>
      <c r="L130" s="48"/>
      <c r="M130" s="48"/>
      <c r="N130" s="48"/>
      <c r="O130" s="48"/>
      <c r="P130" s="48"/>
      <c r="Q130" s="136"/>
      <c r="R130" s="137"/>
      <c r="S130" s="137"/>
      <c r="T130" s="49"/>
      <c r="U130" s="13"/>
      <c r="V130" s="1"/>
    </row>
    <row r="131" spans="1:22" ht="18.75" customHeight="1" x14ac:dyDescent="0.25">
      <c r="A131" s="13"/>
      <c r="B131" s="307"/>
      <c r="C131" s="298"/>
      <c r="D131" s="250" t="str">
        <f>START!$C$19</f>
        <v>Lat Pulldowns</v>
      </c>
      <c r="E131" s="250">
        <v>12</v>
      </c>
      <c r="F131" s="50"/>
      <c r="G131" s="250">
        <v>12</v>
      </c>
      <c r="H131" s="50"/>
      <c r="I131" s="250">
        <v>12</v>
      </c>
      <c r="J131" s="50"/>
      <c r="K131" s="148" t="s">
        <v>21</v>
      </c>
      <c r="L131" s="50"/>
      <c r="M131" s="43"/>
      <c r="N131" s="43"/>
      <c r="O131" s="43"/>
      <c r="P131" s="43"/>
      <c r="Q131" s="314" t="s">
        <v>24</v>
      </c>
      <c r="R131" s="315"/>
      <c r="S131" s="315"/>
      <c r="T131" s="51" t="str">
        <f>IFERROR(G131+I131+K131+E131+E132+G132+I132+K132,"?")</f>
        <v>?</v>
      </c>
      <c r="U131" s="13"/>
      <c r="V131" s="1"/>
    </row>
    <row r="132" spans="1:22" ht="18.75" customHeight="1" x14ac:dyDescent="0.25">
      <c r="A132" s="13"/>
      <c r="B132" s="307"/>
      <c r="C132" s="298"/>
      <c r="D132" s="250" t="str">
        <f>START!$C$21</f>
        <v>Machine Rows</v>
      </c>
      <c r="E132" s="250">
        <v>12</v>
      </c>
      <c r="F132" s="50"/>
      <c r="G132" s="250">
        <v>12</v>
      </c>
      <c r="H132" s="50"/>
      <c r="I132" s="250">
        <v>12</v>
      </c>
      <c r="J132" s="50"/>
      <c r="K132" s="148" t="s">
        <v>21</v>
      </c>
      <c r="L132" s="50"/>
      <c r="M132" s="43"/>
      <c r="N132" s="43"/>
      <c r="O132" s="43"/>
      <c r="P132" s="43"/>
      <c r="Q132" s="314" t="s">
        <v>25</v>
      </c>
      <c r="R132" s="315"/>
      <c r="S132" s="315"/>
      <c r="T132" s="51">
        <f>IFERROR(G130+I130+K130+E130,"?")</f>
        <v>30</v>
      </c>
      <c r="U132" s="13"/>
      <c r="V132" s="1"/>
    </row>
    <row r="133" spans="1:22" ht="18.75" customHeight="1" x14ac:dyDescent="0.25">
      <c r="A133" s="13"/>
      <c r="B133" s="307"/>
      <c r="C133" s="298"/>
      <c r="D133" s="250" t="str">
        <f>START!$C$25</f>
        <v>Dumbbell Shrugs</v>
      </c>
      <c r="E133" s="250">
        <v>12</v>
      </c>
      <c r="F133" s="50"/>
      <c r="G133" s="250">
        <v>12</v>
      </c>
      <c r="H133" s="50"/>
      <c r="I133" s="250">
        <v>12</v>
      </c>
      <c r="J133" s="50"/>
      <c r="K133" s="148" t="s">
        <v>21</v>
      </c>
      <c r="L133" s="50"/>
      <c r="M133" s="43"/>
      <c r="N133" s="43"/>
      <c r="O133" s="43"/>
      <c r="P133" s="43"/>
      <c r="Q133" s="314" t="s">
        <v>26</v>
      </c>
      <c r="R133" s="315"/>
      <c r="S133" s="315"/>
      <c r="T133" s="51" t="str">
        <f>IFERROR(E133+G133+I133+K133,"?")</f>
        <v>?</v>
      </c>
      <c r="U133" s="13"/>
      <c r="V133" s="1"/>
    </row>
    <row r="134" spans="1:22" ht="18.75" customHeight="1" thickBot="1" x14ac:dyDescent="0.3">
      <c r="A134" s="13"/>
      <c r="B134" s="307"/>
      <c r="C134" s="299"/>
      <c r="D134" s="243" t="str">
        <f>START!$C$23</f>
        <v>Dumbbell Curls</v>
      </c>
      <c r="E134" s="243">
        <v>12</v>
      </c>
      <c r="F134" s="52"/>
      <c r="G134" s="243">
        <v>12</v>
      </c>
      <c r="H134" s="52"/>
      <c r="I134" s="243">
        <v>12</v>
      </c>
      <c r="J134" s="52"/>
      <c r="K134" s="149" t="s">
        <v>21</v>
      </c>
      <c r="L134" s="52"/>
      <c r="M134" s="53"/>
      <c r="N134" s="53"/>
      <c r="O134" s="53"/>
      <c r="P134" s="53"/>
      <c r="Q134" s="293" t="s">
        <v>27</v>
      </c>
      <c r="R134" s="294"/>
      <c r="S134" s="294"/>
      <c r="T134" s="54" t="str">
        <f>IFERROR(E134+G134+I134+K134,"?")</f>
        <v>?</v>
      </c>
      <c r="U134" s="13"/>
      <c r="V134" s="1"/>
    </row>
    <row r="135" spans="1:22" ht="18.75" customHeight="1" x14ac:dyDescent="0.25">
      <c r="A135" s="13"/>
      <c r="B135" s="307"/>
      <c r="C135" s="290" t="s">
        <v>93</v>
      </c>
      <c r="D135" s="251" t="str">
        <f>D27</f>
        <v>Squat</v>
      </c>
      <c r="E135" s="151" t="str">
        <f>$G$11</f>
        <v>2+</v>
      </c>
      <c r="F135" s="251">
        <f>MROUND($C$5*$H$11,$C$9)</f>
        <v>130</v>
      </c>
      <c r="G135" s="251">
        <f>$I$11</f>
        <v>2</v>
      </c>
      <c r="H135" s="251">
        <f>MROUND($C$5*$J$11,$C$9)</f>
        <v>130</v>
      </c>
      <c r="I135" s="251">
        <f>$K$11</f>
        <v>2</v>
      </c>
      <c r="J135" s="251">
        <f>MROUND($C$5*$L$11,$C$9)</f>
        <v>120</v>
      </c>
      <c r="K135" s="251">
        <f>$M$11</f>
        <v>2</v>
      </c>
      <c r="L135" s="251">
        <f>MROUND($C$5*$N$11,$C$9)</f>
        <v>120</v>
      </c>
      <c r="M135" s="251">
        <f>$O$11</f>
        <v>2</v>
      </c>
      <c r="N135" s="251">
        <f>MROUND($C$5*$P$11,$C$9)</f>
        <v>120</v>
      </c>
      <c r="O135" s="251">
        <f>$Q$11</f>
        <v>2</v>
      </c>
      <c r="P135" s="251">
        <f>MROUND($C$5*$R$11,$C$9)</f>
        <v>120</v>
      </c>
      <c r="Q135" s="356" t="s">
        <v>11</v>
      </c>
      <c r="R135" s="357"/>
      <c r="S135" s="321" t="str">
        <f>IFERROR(F135/VLOOKUP(E135,Config!$C:$G,5,FALSE),"?")</f>
        <v>?</v>
      </c>
      <c r="T135" s="322"/>
      <c r="U135" s="13"/>
      <c r="V135" s="1"/>
    </row>
    <row r="136" spans="1:22" ht="18.75" customHeight="1" thickBot="1" x14ac:dyDescent="0.3">
      <c r="A136" s="13"/>
      <c r="B136" s="307"/>
      <c r="C136" s="291"/>
      <c r="D136" s="247" t="str">
        <f>START!$C$26</f>
        <v>Leg Press</v>
      </c>
      <c r="E136" s="247">
        <v>10</v>
      </c>
      <c r="F136" s="44"/>
      <c r="G136" s="247">
        <v>10</v>
      </c>
      <c r="H136" s="44"/>
      <c r="I136" s="148" t="s">
        <v>19</v>
      </c>
      <c r="J136" s="44"/>
      <c r="K136" s="43"/>
      <c r="L136" s="43"/>
      <c r="M136" s="43"/>
      <c r="N136" s="43"/>
      <c r="O136" s="43"/>
      <c r="P136" s="43"/>
      <c r="Q136" s="358"/>
      <c r="R136" s="359"/>
      <c r="S136" s="323"/>
      <c r="T136" s="324"/>
      <c r="U136" s="13"/>
      <c r="V136" s="1"/>
    </row>
    <row r="137" spans="1:22" ht="18.75" customHeight="1" x14ac:dyDescent="0.25">
      <c r="A137" s="13"/>
      <c r="B137" s="307"/>
      <c r="C137" s="291"/>
      <c r="D137" s="247" t="str">
        <f>START!$C$28</f>
        <v>Lying Leg Curls</v>
      </c>
      <c r="E137" s="247">
        <v>12</v>
      </c>
      <c r="F137" s="44"/>
      <c r="G137" s="247">
        <v>12</v>
      </c>
      <c r="H137" s="44"/>
      <c r="I137" s="247">
        <v>12</v>
      </c>
      <c r="J137" s="44"/>
      <c r="K137" s="148" t="s">
        <v>21</v>
      </c>
      <c r="L137" s="44"/>
      <c r="M137" s="43"/>
      <c r="N137" s="43"/>
      <c r="O137" s="43"/>
      <c r="P137" s="43"/>
      <c r="Q137" s="336" t="s">
        <v>28</v>
      </c>
      <c r="R137" s="337"/>
      <c r="S137" s="337"/>
      <c r="T137" s="129" t="str">
        <f>IFERROR(E135+G135+I135+E136+G136+I136,"?")</f>
        <v>?</v>
      </c>
      <c r="U137" s="13"/>
      <c r="V137" s="1"/>
    </row>
    <row r="138" spans="1:22" ht="18.75" customHeight="1" x14ac:dyDescent="0.25">
      <c r="A138" s="13"/>
      <c r="B138" s="307"/>
      <c r="C138" s="291"/>
      <c r="D138" s="247" t="str">
        <f>START!$C$30</f>
        <v>Standing Calve Raises</v>
      </c>
      <c r="E138" s="247">
        <v>12</v>
      </c>
      <c r="F138" s="44"/>
      <c r="G138" s="247">
        <v>12</v>
      </c>
      <c r="H138" s="44"/>
      <c r="I138" s="247">
        <v>12</v>
      </c>
      <c r="J138" s="44"/>
      <c r="K138" s="148" t="s">
        <v>21</v>
      </c>
      <c r="L138" s="44"/>
      <c r="M138" s="43"/>
      <c r="N138" s="43"/>
      <c r="O138" s="43"/>
      <c r="P138" s="43"/>
      <c r="Q138" s="310" t="s">
        <v>29</v>
      </c>
      <c r="R138" s="311"/>
      <c r="S138" s="311"/>
      <c r="T138" s="117" t="str">
        <f>IFERROR(E137+G137+I137+K137,"?")</f>
        <v>?</v>
      </c>
      <c r="U138" s="13"/>
      <c r="V138" s="1"/>
    </row>
    <row r="139" spans="1:22" ht="18.75" customHeight="1" thickBot="1" x14ac:dyDescent="0.3">
      <c r="A139" s="13"/>
      <c r="B139" s="307"/>
      <c r="C139" s="292"/>
      <c r="D139" s="249"/>
      <c r="E139" s="249"/>
      <c r="F139" s="249"/>
      <c r="G139" s="249"/>
      <c r="H139" s="249"/>
      <c r="I139" s="249"/>
      <c r="J139" s="249"/>
      <c r="K139" s="249"/>
      <c r="L139" s="249"/>
      <c r="M139" s="53"/>
      <c r="N139" s="53"/>
      <c r="O139" s="53"/>
      <c r="P139" s="53"/>
      <c r="Q139" s="312" t="s">
        <v>30</v>
      </c>
      <c r="R139" s="313"/>
      <c r="S139" s="313"/>
      <c r="T139" s="118" t="str">
        <f>IFERROR(E138+G138+I138+K138,"?")</f>
        <v>?</v>
      </c>
      <c r="U139" s="13"/>
      <c r="V139" s="1"/>
    </row>
    <row r="140" spans="1:22" ht="18.75" customHeight="1" x14ac:dyDescent="0.25">
      <c r="A140" s="13"/>
      <c r="B140" s="307"/>
      <c r="C140" s="344" t="s">
        <v>31</v>
      </c>
      <c r="D140" s="345"/>
      <c r="E140" s="345"/>
      <c r="F140" s="345"/>
      <c r="G140" s="345"/>
      <c r="H140" s="345"/>
      <c r="I140" s="345"/>
      <c r="J140" s="345"/>
      <c r="K140" s="345"/>
      <c r="L140" s="345"/>
      <c r="M140" s="345"/>
      <c r="N140" s="345"/>
      <c r="O140" s="345"/>
      <c r="P140" s="345"/>
      <c r="Q140" s="345"/>
      <c r="R140" s="345"/>
      <c r="S140" s="345"/>
      <c r="T140" s="346"/>
      <c r="U140" s="13"/>
      <c r="V140" s="1"/>
    </row>
    <row r="141" spans="1:22" ht="18.75" customHeight="1" thickBot="1" x14ac:dyDescent="0.3">
      <c r="A141" s="13"/>
      <c r="B141" s="307"/>
      <c r="C141" s="341"/>
      <c r="D141" s="342"/>
      <c r="E141" s="342"/>
      <c r="F141" s="342"/>
      <c r="G141" s="342"/>
      <c r="H141" s="342"/>
      <c r="I141" s="342"/>
      <c r="J141" s="342"/>
      <c r="K141" s="342"/>
      <c r="L141" s="342"/>
      <c r="M141" s="342"/>
      <c r="N141" s="342"/>
      <c r="O141" s="342"/>
      <c r="P141" s="342"/>
      <c r="Q141" s="342"/>
      <c r="R141" s="342"/>
      <c r="S141" s="342"/>
      <c r="T141" s="343"/>
      <c r="U141" s="13"/>
      <c r="V141" s="1"/>
    </row>
    <row r="142" spans="1:22" ht="18.75" customHeight="1" x14ac:dyDescent="0.25">
      <c r="A142" s="13"/>
      <c r="B142" s="307"/>
      <c r="C142" s="347" t="s">
        <v>32</v>
      </c>
      <c r="D142" s="253" t="str">
        <f>D17</f>
        <v>Seated OHP</v>
      </c>
      <c r="E142" s="151" t="str">
        <f>$G$11</f>
        <v>2+</v>
      </c>
      <c r="F142" s="253">
        <f>MROUND($C$7*$H$11,$C$9)</f>
        <v>65</v>
      </c>
      <c r="G142" s="253">
        <f>$I$11</f>
        <v>2</v>
      </c>
      <c r="H142" s="253">
        <f>MROUND($C$7*$J$11,$C$9)</f>
        <v>65</v>
      </c>
      <c r="I142" s="253">
        <f>$K$11</f>
        <v>2</v>
      </c>
      <c r="J142" s="253">
        <f>MROUND($C$7*$L$11,$C$9)</f>
        <v>60</v>
      </c>
      <c r="K142" s="253">
        <f>$M$11</f>
        <v>2</v>
      </c>
      <c r="L142" s="253">
        <f>MROUND($C$7*$N$11,$C$9)</f>
        <v>60</v>
      </c>
      <c r="M142" s="253">
        <f>$O$11</f>
        <v>2</v>
      </c>
      <c r="N142" s="253">
        <f>MROUND($C$7*$P$11,$C$9)</f>
        <v>60</v>
      </c>
      <c r="O142" s="253">
        <f>$Q$11</f>
        <v>2</v>
      </c>
      <c r="P142" s="253">
        <f>MROUND($C$7*$R$11,$C$9)</f>
        <v>60</v>
      </c>
      <c r="Q142" s="350" t="s">
        <v>11</v>
      </c>
      <c r="R142" s="351"/>
      <c r="S142" s="321" t="str">
        <f>IFERROR(F142/VLOOKUP(E142,Config!$C:$G,5,FALSE),"?")</f>
        <v>?</v>
      </c>
      <c r="T142" s="322"/>
      <c r="U142" s="13"/>
      <c r="V142" s="1"/>
    </row>
    <row r="143" spans="1:22" ht="18.75" customHeight="1" thickBot="1" x14ac:dyDescent="0.3">
      <c r="A143" s="13"/>
      <c r="B143" s="307"/>
      <c r="C143" s="363"/>
      <c r="D143" s="245" t="str">
        <f>START!$C$11</f>
        <v>Incline Bench Press</v>
      </c>
      <c r="E143" s="245">
        <f>$G$4</f>
        <v>10</v>
      </c>
      <c r="F143" s="245">
        <f>IF(D35="Bench Press",MROUND($C$4*$H$10,$C$9),MROUND($C$4*$H$10*85%,$C$9))</f>
        <v>60</v>
      </c>
      <c r="G143" s="245">
        <f>$I$4</f>
        <v>10</v>
      </c>
      <c r="H143" s="245">
        <f>IF(D35="Bench Press",MROUND($C$4*$J$8,$C$9),MROUND($C$4*$J$8*85%,$C$9))</f>
        <v>60</v>
      </c>
      <c r="I143" s="245">
        <f>$K$4</f>
        <v>10</v>
      </c>
      <c r="J143" s="245">
        <f>IF(D35="Bench Press",MROUND($C$4*$L$10,$C$9),MROUND($C$4*$L$10*85%,$C$9))</f>
        <v>60</v>
      </c>
      <c r="K143" s="43"/>
      <c r="L143" s="43"/>
      <c r="M143" s="43"/>
      <c r="N143" s="43"/>
      <c r="O143" s="43"/>
      <c r="P143" s="43"/>
      <c r="Q143" s="352"/>
      <c r="R143" s="353"/>
      <c r="S143" s="323"/>
      <c r="T143" s="324"/>
      <c r="U143" s="13"/>
      <c r="V143" s="1"/>
    </row>
    <row r="144" spans="1:22" ht="18.75" customHeight="1" x14ac:dyDescent="0.25">
      <c r="A144" s="13"/>
      <c r="B144" s="307"/>
      <c r="C144" s="363"/>
      <c r="D144" s="245" t="str">
        <f>START!$C$15</f>
        <v>Lateral Dumbbell Raise</v>
      </c>
      <c r="E144" s="245">
        <v>10</v>
      </c>
      <c r="F144" s="44"/>
      <c r="G144" s="245">
        <v>10</v>
      </c>
      <c r="H144" s="44"/>
      <c r="I144" s="245">
        <v>10</v>
      </c>
      <c r="J144" s="44"/>
      <c r="K144" s="148" t="s">
        <v>19</v>
      </c>
      <c r="L144" s="44"/>
      <c r="M144" s="43"/>
      <c r="N144" s="43"/>
      <c r="O144" s="43"/>
      <c r="P144" s="43"/>
      <c r="Q144" s="360" t="s">
        <v>18</v>
      </c>
      <c r="R144" s="361"/>
      <c r="S144" s="361"/>
      <c r="T144" s="254" t="str">
        <f>IFERROR(E143+G143+I143+E145+G145+I145+K145,"?")</f>
        <v>?</v>
      </c>
      <c r="U144" s="13"/>
      <c r="V144" s="1"/>
    </row>
    <row r="145" spans="1:22" ht="18.75" customHeight="1" x14ac:dyDescent="0.25">
      <c r="A145" s="13"/>
      <c r="B145" s="307"/>
      <c r="C145" s="363"/>
      <c r="D145" s="245" t="str">
        <f>START!$C$12</f>
        <v>Cable Crossovers</v>
      </c>
      <c r="E145" s="245">
        <v>12</v>
      </c>
      <c r="F145" s="44"/>
      <c r="G145" s="245">
        <v>12</v>
      </c>
      <c r="H145" s="44"/>
      <c r="I145" s="245">
        <v>12</v>
      </c>
      <c r="J145" s="44"/>
      <c r="K145" s="148" t="s">
        <v>21</v>
      </c>
      <c r="L145" s="44"/>
      <c r="M145" s="43"/>
      <c r="N145" s="43"/>
      <c r="O145" s="43"/>
      <c r="P145" s="43"/>
      <c r="Q145" s="295" t="s">
        <v>20</v>
      </c>
      <c r="R145" s="296"/>
      <c r="S145" s="296"/>
      <c r="T145" s="256" t="str">
        <f>IFERROR(E142+G142+I142+E144+G144+I144+K144,"?")</f>
        <v>?</v>
      </c>
      <c r="U145" s="13"/>
      <c r="V145" s="1"/>
    </row>
    <row r="146" spans="1:22" ht="18.75" customHeight="1" thickBot="1" x14ac:dyDescent="0.3">
      <c r="A146" s="13"/>
      <c r="B146" s="307"/>
      <c r="C146" s="364"/>
      <c r="D146" s="252" t="str">
        <f>START!$C$13</f>
        <v>Dips</v>
      </c>
      <c r="E146" s="252">
        <v>12</v>
      </c>
      <c r="F146" s="52"/>
      <c r="G146" s="252">
        <v>12</v>
      </c>
      <c r="H146" s="52"/>
      <c r="I146" s="252">
        <v>12</v>
      </c>
      <c r="J146" s="52"/>
      <c r="K146" s="149" t="s">
        <v>21</v>
      </c>
      <c r="L146" s="52"/>
      <c r="M146" s="53"/>
      <c r="N146" s="53"/>
      <c r="O146" s="53"/>
      <c r="P146" s="53"/>
      <c r="Q146" s="354" t="s">
        <v>22</v>
      </c>
      <c r="R146" s="355"/>
      <c r="S146" s="355"/>
      <c r="T146" s="115" t="str">
        <f>IFERROR(E146+G146+I146+K146,"?")</f>
        <v>?</v>
      </c>
      <c r="U146" s="13"/>
      <c r="V146" s="1"/>
    </row>
    <row r="147" spans="1:22" ht="18.75" customHeight="1" x14ac:dyDescent="0.25">
      <c r="A147" s="13"/>
      <c r="B147" s="307"/>
      <c r="C147" s="297" t="s">
        <v>191</v>
      </c>
      <c r="D147" s="137" t="str">
        <f>START!$F$11</f>
        <v>Deadlift</v>
      </c>
      <c r="E147" s="151" t="str">
        <f>$G$11</f>
        <v>2+</v>
      </c>
      <c r="F147" s="137">
        <f>MROUND($C$6*$H$11,$C$9)</f>
        <v>135</v>
      </c>
      <c r="G147" s="137">
        <f>$I$11</f>
        <v>2</v>
      </c>
      <c r="H147" s="137">
        <f>MROUND($C$6*$J$11,$C$9)</f>
        <v>135</v>
      </c>
      <c r="I147" s="137">
        <f>$K$11</f>
        <v>2</v>
      </c>
      <c r="J147" s="137">
        <f>MROUND($C$6*$L$11,$C$9)</f>
        <v>130</v>
      </c>
      <c r="K147" s="137">
        <f>$M$11</f>
        <v>2</v>
      </c>
      <c r="L147" s="137">
        <f>MROUND($C$6*$N$11,$C$9)</f>
        <v>130</v>
      </c>
      <c r="M147" s="137">
        <f>$O$11</f>
        <v>2</v>
      </c>
      <c r="N147" s="137">
        <f>MROUND($C$6*$P$11,$C$9)</f>
        <v>130</v>
      </c>
      <c r="O147" s="137">
        <f>$Q$11</f>
        <v>2</v>
      </c>
      <c r="P147" s="137">
        <f>MROUND($C$6*$R$11,$C$9)</f>
        <v>130</v>
      </c>
      <c r="Q147" s="300" t="s">
        <v>11</v>
      </c>
      <c r="R147" s="302"/>
      <c r="S147" s="321" t="str">
        <f>IFERROR(F147/VLOOKUP(E147,Config!$C:$G,5,FALSE),"?")</f>
        <v>?</v>
      </c>
      <c r="T147" s="322"/>
      <c r="U147" s="13"/>
      <c r="V147" s="1"/>
    </row>
    <row r="148" spans="1:22" ht="18.75" customHeight="1" thickBot="1" x14ac:dyDescent="0.3">
      <c r="A148" s="13"/>
      <c r="B148" s="307"/>
      <c r="C148" s="298"/>
      <c r="D148" s="250" t="str">
        <f>START!$C$24</f>
        <v>Barbell Shrugs</v>
      </c>
      <c r="E148" s="250">
        <v>8</v>
      </c>
      <c r="F148" s="44"/>
      <c r="G148" s="250">
        <v>8</v>
      </c>
      <c r="H148" s="44"/>
      <c r="I148" s="250">
        <v>8</v>
      </c>
      <c r="J148" s="44"/>
      <c r="K148" s="43"/>
      <c r="L148" s="43"/>
      <c r="M148" s="43"/>
      <c r="N148" s="43"/>
      <c r="O148" s="43"/>
      <c r="P148" s="43"/>
      <c r="Q148" s="365"/>
      <c r="R148" s="366"/>
      <c r="S148" s="323"/>
      <c r="T148" s="324"/>
      <c r="U148" s="13"/>
      <c r="V148" s="1"/>
    </row>
    <row r="149" spans="1:22" ht="18.75" customHeight="1" x14ac:dyDescent="0.25">
      <c r="A149" s="13"/>
      <c r="B149" s="307"/>
      <c r="C149" s="298"/>
      <c r="D149" s="250" t="str">
        <f>START!$C$18</f>
        <v>Pull-Ups</v>
      </c>
      <c r="E149" s="250">
        <v>10</v>
      </c>
      <c r="F149" s="44"/>
      <c r="G149" s="148" t="s">
        <v>19</v>
      </c>
      <c r="H149" s="44"/>
      <c r="I149" s="43"/>
      <c r="J149" s="43"/>
      <c r="K149" s="43"/>
      <c r="L149" s="43"/>
      <c r="M149" s="43"/>
      <c r="N149" s="43"/>
      <c r="O149" s="43"/>
      <c r="P149" s="43"/>
      <c r="Q149" s="316" t="s">
        <v>24</v>
      </c>
      <c r="R149" s="315"/>
      <c r="S149" s="315"/>
      <c r="T149" s="51" t="str">
        <f>IFERROR(+G150+E150+E149+G149,"?")</f>
        <v>?</v>
      </c>
      <c r="U149" s="13"/>
      <c r="V149" s="1"/>
    </row>
    <row r="150" spans="1:22" ht="18.75" customHeight="1" x14ac:dyDescent="0.25">
      <c r="A150" s="13"/>
      <c r="B150" s="307"/>
      <c r="C150" s="298"/>
      <c r="D150" s="250" t="str">
        <f>START!$C$20</f>
        <v>T-Bar Rows</v>
      </c>
      <c r="E150" s="250">
        <v>10</v>
      </c>
      <c r="F150" s="44"/>
      <c r="G150" s="148" t="s">
        <v>19</v>
      </c>
      <c r="H150" s="44"/>
      <c r="I150" s="43"/>
      <c r="J150" s="43"/>
      <c r="K150" s="43"/>
      <c r="L150" s="43"/>
      <c r="M150" s="43"/>
      <c r="N150" s="43"/>
      <c r="O150" s="43"/>
      <c r="P150" s="43"/>
      <c r="Q150" s="314" t="s">
        <v>26</v>
      </c>
      <c r="R150" s="315"/>
      <c r="S150" s="315"/>
      <c r="T150" s="51">
        <f>IFERROR(E148+G148+I148,"?")</f>
        <v>24</v>
      </c>
      <c r="U150" s="13"/>
      <c r="V150" s="1"/>
    </row>
    <row r="151" spans="1:22" ht="18.75" customHeight="1" thickBot="1" x14ac:dyDescent="0.3">
      <c r="A151" s="13"/>
      <c r="B151" s="307"/>
      <c r="C151" s="299"/>
      <c r="D151" s="243" t="str">
        <f>START!$C$22</f>
        <v>Preacher Curls</v>
      </c>
      <c r="E151" s="243">
        <v>12</v>
      </c>
      <c r="F151" s="52"/>
      <c r="G151" s="243">
        <v>12</v>
      </c>
      <c r="H151" s="52"/>
      <c r="I151" s="243">
        <v>12</v>
      </c>
      <c r="J151" s="52"/>
      <c r="K151" s="149" t="s">
        <v>21</v>
      </c>
      <c r="L151" s="52"/>
      <c r="M151" s="53"/>
      <c r="N151" s="53"/>
      <c r="O151" s="53"/>
      <c r="P151" s="53"/>
      <c r="Q151" s="293" t="s">
        <v>27</v>
      </c>
      <c r="R151" s="294"/>
      <c r="S151" s="294"/>
      <c r="T151" s="54" t="str">
        <f>IFERROR(E151+G151+I151+K151,"?")</f>
        <v>?</v>
      </c>
      <c r="U151" s="13"/>
      <c r="V151" s="1"/>
    </row>
    <row r="152" spans="1:22" ht="18.75" customHeight="1" x14ac:dyDescent="0.25">
      <c r="A152" s="13"/>
      <c r="B152" s="307"/>
      <c r="C152" s="290" t="s">
        <v>94</v>
      </c>
      <c r="D152" s="251" t="str">
        <f>D27</f>
        <v>Squat</v>
      </c>
      <c r="E152" s="251">
        <f>$G$10</f>
        <v>10</v>
      </c>
      <c r="F152" s="251">
        <f>MROUND($C$5*$H$10,$C$9)</f>
        <v>85</v>
      </c>
      <c r="G152" s="251">
        <f>$I$10</f>
        <v>10</v>
      </c>
      <c r="H152" s="251">
        <f>MROUND($C$5*$J$10,$C$9)</f>
        <v>85</v>
      </c>
      <c r="I152" s="251">
        <f>$K$10</f>
        <v>10</v>
      </c>
      <c r="J152" s="251">
        <f>MROUND($C$5*$L$10,$C$9)</f>
        <v>85</v>
      </c>
      <c r="K152" s="48"/>
      <c r="L152" s="48"/>
      <c r="M152" s="48"/>
      <c r="N152" s="48"/>
      <c r="O152" s="48"/>
      <c r="P152" s="48"/>
      <c r="Q152" s="336"/>
      <c r="R152" s="337"/>
      <c r="S152" s="337"/>
      <c r="T152" s="129"/>
      <c r="U152" s="13"/>
      <c r="V152" s="1"/>
    </row>
    <row r="153" spans="1:22" ht="18.75" customHeight="1" x14ac:dyDescent="0.25">
      <c r="A153" s="13"/>
      <c r="B153" s="307"/>
      <c r="C153" s="291"/>
      <c r="D153" s="247" t="str">
        <f>START!$C$29</f>
        <v>Stiff-Leg Deadlifts</v>
      </c>
      <c r="E153" s="247">
        <v>10</v>
      </c>
      <c r="F153" s="44"/>
      <c r="G153" s="247">
        <v>10</v>
      </c>
      <c r="H153" s="44"/>
      <c r="I153" s="148" t="s">
        <v>19</v>
      </c>
      <c r="J153" s="44"/>
      <c r="K153" s="43"/>
      <c r="L153" s="43"/>
      <c r="M153" s="43"/>
      <c r="N153" s="43"/>
      <c r="O153" s="43"/>
      <c r="P153" s="43"/>
      <c r="Q153" s="310" t="s">
        <v>28</v>
      </c>
      <c r="R153" s="311"/>
      <c r="S153" s="311"/>
      <c r="T153" s="117" t="str">
        <f>IFERROR(G154+I154+K154+E152+G152+I152+E154,"?")</f>
        <v>?</v>
      </c>
      <c r="U153" s="13"/>
      <c r="V153" s="1"/>
    </row>
    <row r="154" spans="1:22" ht="18.75" customHeight="1" x14ac:dyDescent="0.25">
      <c r="A154" s="13"/>
      <c r="B154" s="307"/>
      <c r="C154" s="291"/>
      <c r="D154" s="247" t="str">
        <f>START!$C$27</f>
        <v>Leg Extensions</v>
      </c>
      <c r="E154" s="247">
        <v>12</v>
      </c>
      <c r="F154" s="44"/>
      <c r="G154" s="247">
        <v>12</v>
      </c>
      <c r="H154" s="44"/>
      <c r="I154" s="247">
        <v>12</v>
      </c>
      <c r="J154" s="44"/>
      <c r="K154" s="148" t="s">
        <v>21</v>
      </c>
      <c r="L154" s="44"/>
      <c r="M154" s="43"/>
      <c r="N154" s="43"/>
      <c r="O154" s="43"/>
      <c r="P154" s="43"/>
      <c r="Q154" s="310" t="s">
        <v>29</v>
      </c>
      <c r="R154" s="311"/>
      <c r="S154" s="311"/>
      <c r="T154" s="117" t="str">
        <f>IFERROR(E155+G155+I155+K155+E153+G153+I153+K153,"?")</f>
        <v>?</v>
      </c>
      <c r="U154" s="13"/>
      <c r="V154" s="1"/>
    </row>
    <row r="155" spans="1:22" ht="18.75" customHeight="1" x14ac:dyDescent="0.25">
      <c r="A155" s="13"/>
      <c r="B155" s="307"/>
      <c r="C155" s="291"/>
      <c r="D155" s="247" t="str">
        <f>START!$C$28</f>
        <v>Lying Leg Curls</v>
      </c>
      <c r="E155" s="247">
        <v>12</v>
      </c>
      <c r="F155" s="44"/>
      <c r="G155" s="247">
        <v>12</v>
      </c>
      <c r="H155" s="44"/>
      <c r="I155" s="247">
        <v>12</v>
      </c>
      <c r="J155" s="45"/>
      <c r="K155" s="148" t="s">
        <v>21</v>
      </c>
      <c r="L155" s="45"/>
      <c r="M155" s="43"/>
      <c r="N155" s="43"/>
      <c r="O155" s="43"/>
      <c r="P155" s="43"/>
      <c r="Q155" s="310" t="s">
        <v>30</v>
      </c>
      <c r="R155" s="311"/>
      <c r="S155" s="311"/>
      <c r="T155" s="117" t="str">
        <f>IFERROR(E156+G156+I156+K156,"?")</f>
        <v>?</v>
      </c>
      <c r="U155" s="13"/>
      <c r="V155" s="1"/>
    </row>
    <row r="156" spans="1:22" ht="18.75" customHeight="1" thickBot="1" x14ac:dyDescent="0.3">
      <c r="A156" s="13"/>
      <c r="B156" s="307"/>
      <c r="C156" s="292"/>
      <c r="D156" s="249" t="str">
        <f>START!$C$30</f>
        <v>Standing Calve Raises</v>
      </c>
      <c r="E156" s="249">
        <v>12</v>
      </c>
      <c r="F156" s="55"/>
      <c r="G156" s="249">
        <v>12</v>
      </c>
      <c r="H156" s="55"/>
      <c r="I156" s="249">
        <v>12</v>
      </c>
      <c r="J156" s="55"/>
      <c r="K156" s="149" t="s">
        <v>21</v>
      </c>
      <c r="L156" s="55"/>
      <c r="M156" s="53"/>
      <c r="N156" s="53"/>
      <c r="O156" s="53"/>
      <c r="P156" s="53"/>
      <c r="Q156" s="248"/>
      <c r="R156" s="249"/>
      <c r="S156" s="249"/>
      <c r="T156" s="118"/>
      <c r="U156" s="13"/>
      <c r="V156" s="1"/>
    </row>
    <row r="157" spans="1:22" ht="18.75" customHeight="1" x14ac:dyDescent="0.25">
      <c r="A157" s="13"/>
      <c r="B157" s="307"/>
      <c r="C157" s="338" t="s">
        <v>31</v>
      </c>
      <c r="D157" s="339"/>
      <c r="E157" s="339"/>
      <c r="F157" s="339"/>
      <c r="G157" s="339"/>
      <c r="H157" s="339"/>
      <c r="I157" s="339"/>
      <c r="J157" s="339"/>
      <c r="K157" s="339"/>
      <c r="L157" s="339"/>
      <c r="M157" s="339"/>
      <c r="N157" s="339"/>
      <c r="O157" s="339"/>
      <c r="P157" s="339"/>
      <c r="Q157" s="339"/>
      <c r="R157" s="339"/>
      <c r="S157" s="339"/>
      <c r="T157" s="340"/>
      <c r="U157" s="13"/>
      <c r="V157" s="1"/>
    </row>
    <row r="158" spans="1:22" ht="18.75" customHeight="1" thickBot="1" x14ac:dyDescent="0.3">
      <c r="A158" s="13"/>
      <c r="B158" s="308"/>
      <c r="C158" s="341"/>
      <c r="D158" s="342"/>
      <c r="E158" s="342"/>
      <c r="F158" s="342"/>
      <c r="G158" s="342"/>
      <c r="H158" s="342"/>
      <c r="I158" s="342"/>
      <c r="J158" s="342"/>
      <c r="K158" s="342"/>
      <c r="L158" s="342"/>
      <c r="M158" s="342"/>
      <c r="N158" s="342"/>
      <c r="O158" s="342"/>
      <c r="P158" s="342"/>
      <c r="Q158" s="342"/>
      <c r="R158" s="342"/>
      <c r="S158" s="342"/>
      <c r="T158" s="343"/>
      <c r="U158" s="13"/>
      <c r="V158" s="1"/>
    </row>
    <row r="159" spans="1:22" ht="18.75" customHeight="1" x14ac:dyDescent="0.25">
      <c r="A159" s="13"/>
      <c r="B159" s="389" t="s">
        <v>120</v>
      </c>
      <c r="C159" s="338" t="s">
        <v>31</v>
      </c>
      <c r="D159" s="339"/>
      <c r="E159" s="339"/>
      <c r="F159" s="339"/>
      <c r="G159" s="339"/>
      <c r="H159" s="339"/>
      <c r="I159" s="339"/>
      <c r="J159" s="339"/>
      <c r="K159" s="339"/>
      <c r="L159" s="339"/>
      <c r="M159" s="339"/>
      <c r="N159" s="339"/>
      <c r="O159" s="339"/>
      <c r="P159" s="339"/>
      <c r="Q159" s="339"/>
      <c r="R159" s="339"/>
      <c r="S159" s="339"/>
      <c r="T159" s="340"/>
      <c r="U159" s="13"/>
      <c r="V159" s="1"/>
    </row>
    <row r="160" spans="1:22" ht="18.75" customHeight="1" thickBot="1" x14ac:dyDescent="0.3">
      <c r="A160" s="13"/>
      <c r="B160" s="390"/>
      <c r="C160" s="341"/>
      <c r="D160" s="342"/>
      <c r="E160" s="342"/>
      <c r="F160" s="342"/>
      <c r="G160" s="342"/>
      <c r="H160" s="342"/>
      <c r="I160" s="342"/>
      <c r="J160" s="342"/>
      <c r="K160" s="342"/>
      <c r="L160" s="342"/>
      <c r="M160" s="342"/>
      <c r="N160" s="342"/>
      <c r="O160" s="342"/>
      <c r="P160" s="342"/>
      <c r="Q160" s="342"/>
      <c r="R160" s="342"/>
      <c r="S160" s="342"/>
      <c r="T160" s="343"/>
      <c r="U160" s="13"/>
      <c r="V160" s="1"/>
    </row>
    <row r="161" spans="1:22" ht="18.75" customHeight="1" x14ac:dyDescent="0.25">
      <c r="A161" s="13"/>
      <c r="B161" s="390"/>
      <c r="C161" s="347" t="s">
        <v>124</v>
      </c>
      <c r="D161" s="253" t="str">
        <f>$D$16</f>
        <v>Bench Press</v>
      </c>
      <c r="E161" s="253">
        <v>8</v>
      </c>
      <c r="F161" s="253">
        <f>MROUND($C$4*MID($G$12,9,3),$C$9)</f>
        <v>75</v>
      </c>
      <c r="G161" s="253">
        <v>8</v>
      </c>
      <c r="H161" s="253">
        <f>MROUND($C$4*MID($G$12,9,3),$C$9)</f>
        <v>75</v>
      </c>
      <c r="I161" s="253">
        <v>8</v>
      </c>
      <c r="J161" s="253">
        <f>MROUND($C$4*MID($G$12,9,3),$C$9)</f>
        <v>75</v>
      </c>
      <c r="K161" s="48"/>
      <c r="L161" s="48"/>
      <c r="M161" s="48"/>
      <c r="N161" s="48"/>
      <c r="O161" s="48"/>
      <c r="P161" s="48"/>
      <c r="Q161" s="360" t="s">
        <v>18</v>
      </c>
      <c r="R161" s="361"/>
      <c r="S161" s="361"/>
      <c r="T161" s="254">
        <f t="shared" ref="T161:T166" si="4">IFERROR(E161+G161+I161,"?")</f>
        <v>24</v>
      </c>
      <c r="U161" s="13"/>
      <c r="V161" s="1"/>
    </row>
    <row r="162" spans="1:22" ht="18.75" customHeight="1" x14ac:dyDescent="0.25">
      <c r="A162" s="13"/>
      <c r="B162" s="390"/>
      <c r="C162" s="348"/>
      <c r="D162" s="113" t="s">
        <v>129</v>
      </c>
      <c r="E162" s="245">
        <v>10</v>
      </c>
      <c r="F162" s="44"/>
      <c r="G162" s="245">
        <v>10</v>
      </c>
      <c r="H162" s="44"/>
      <c r="I162" s="245">
        <v>10</v>
      </c>
      <c r="J162" s="44"/>
      <c r="K162" s="43"/>
      <c r="L162" s="43"/>
      <c r="M162" s="43"/>
      <c r="N162" s="43"/>
      <c r="O162" s="43"/>
      <c r="P162" s="43"/>
      <c r="Q162" s="295" t="s">
        <v>20</v>
      </c>
      <c r="R162" s="296"/>
      <c r="S162" s="296"/>
      <c r="T162" s="256">
        <f t="shared" si="4"/>
        <v>30</v>
      </c>
      <c r="U162" s="13"/>
      <c r="V162" s="1"/>
    </row>
    <row r="163" spans="1:22" ht="18.75" customHeight="1" thickBot="1" x14ac:dyDescent="0.3">
      <c r="A163" s="13"/>
      <c r="B163" s="390"/>
      <c r="C163" s="348"/>
      <c r="D163" s="245" t="str">
        <f>$D$21</f>
        <v>Cable Tricep Extensions</v>
      </c>
      <c r="E163" s="245">
        <v>10</v>
      </c>
      <c r="F163" s="52"/>
      <c r="G163" s="245">
        <v>10</v>
      </c>
      <c r="H163" s="52"/>
      <c r="I163" s="245">
        <v>10</v>
      </c>
      <c r="J163" s="52"/>
      <c r="K163" s="43"/>
      <c r="L163" s="43"/>
      <c r="M163" s="43"/>
      <c r="N163" s="43"/>
      <c r="O163" s="43"/>
      <c r="P163" s="43"/>
      <c r="Q163" s="354" t="s">
        <v>22</v>
      </c>
      <c r="R163" s="355"/>
      <c r="S163" s="355"/>
      <c r="T163" s="115">
        <f t="shared" si="4"/>
        <v>30</v>
      </c>
      <c r="U163" s="13"/>
      <c r="V163" s="1"/>
    </row>
    <row r="164" spans="1:22" ht="18.75" customHeight="1" x14ac:dyDescent="0.25">
      <c r="A164" s="13"/>
      <c r="B164" s="390"/>
      <c r="C164" s="297" t="s">
        <v>125</v>
      </c>
      <c r="D164" s="137" t="str">
        <f>$D$39</f>
        <v>Deadlift</v>
      </c>
      <c r="E164" s="137">
        <v>8</v>
      </c>
      <c r="F164" s="137">
        <f>MROUND($C$6*MID($G$12,9,3),$C$9)</f>
        <v>100</v>
      </c>
      <c r="G164" s="137">
        <v>8</v>
      </c>
      <c r="H164" s="137">
        <f>MROUND($C$6*MID($G$12,9,3),$C$9)</f>
        <v>100</v>
      </c>
      <c r="I164" s="137">
        <v>8</v>
      </c>
      <c r="J164" s="137">
        <f>MROUND($C$6*MID($G$12,9,3),$C$9)</f>
        <v>100</v>
      </c>
      <c r="K164" s="110"/>
      <c r="L164" s="110"/>
      <c r="M164" s="48"/>
      <c r="N164" s="48"/>
      <c r="O164" s="48"/>
      <c r="P164" s="48"/>
      <c r="Q164" s="314" t="s">
        <v>25</v>
      </c>
      <c r="R164" s="315"/>
      <c r="S164" s="315"/>
      <c r="T164" s="51">
        <f t="shared" si="4"/>
        <v>24</v>
      </c>
      <c r="U164" s="13"/>
      <c r="V164" s="1"/>
    </row>
    <row r="165" spans="1:22" ht="18.75" customHeight="1" x14ac:dyDescent="0.25">
      <c r="A165" s="13"/>
      <c r="B165" s="390"/>
      <c r="C165" s="298"/>
      <c r="D165" s="250" t="str">
        <f>$D$41</f>
        <v>Pull-Ups</v>
      </c>
      <c r="E165" s="250">
        <v>10</v>
      </c>
      <c r="F165" s="44"/>
      <c r="G165" s="250">
        <v>10</v>
      </c>
      <c r="H165" s="44"/>
      <c r="I165" s="250">
        <v>10</v>
      </c>
      <c r="J165" s="44"/>
      <c r="K165" s="111"/>
      <c r="L165" s="111"/>
      <c r="M165" s="43"/>
      <c r="N165" s="43"/>
      <c r="O165" s="43"/>
      <c r="P165" s="43"/>
      <c r="Q165" s="314" t="s">
        <v>24</v>
      </c>
      <c r="R165" s="315"/>
      <c r="S165" s="315"/>
      <c r="T165" s="51">
        <f t="shared" si="4"/>
        <v>30</v>
      </c>
      <c r="U165" s="13"/>
      <c r="V165" s="1"/>
    </row>
    <row r="166" spans="1:22" ht="18.75" customHeight="1" thickBot="1" x14ac:dyDescent="0.3">
      <c r="A166" s="13"/>
      <c r="B166" s="390"/>
      <c r="C166" s="298"/>
      <c r="D166" s="250" t="str">
        <f>$D$26</f>
        <v>Dumbbell Curls</v>
      </c>
      <c r="E166" s="250">
        <v>10</v>
      </c>
      <c r="F166" s="55"/>
      <c r="G166" s="250">
        <v>10</v>
      </c>
      <c r="H166" s="55"/>
      <c r="I166" s="250">
        <v>10</v>
      </c>
      <c r="J166" s="55"/>
      <c r="K166" s="111"/>
      <c r="L166" s="111"/>
      <c r="M166" s="43"/>
      <c r="N166" s="43"/>
      <c r="O166" s="43"/>
      <c r="P166" s="43"/>
      <c r="Q166" s="293" t="s">
        <v>27</v>
      </c>
      <c r="R166" s="294"/>
      <c r="S166" s="294"/>
      <c r="T166" s="54">
        <f t="shared" si="4"/>
        <v>30</v>
      </c>
      <c r="U166" s="13"/>
      <c r="V166" s="1"/>
    </row>
    <row r="167" spans="1:22" ht="18.75" customHeight="1" x14ac:dyDescent="0.25">
      <c r="A167" s="13"/>
      <c r="B167" s="390"/>
      <c r="C167" s="338" t="s">
        <v>31</v>
      </c>
      <c r="D167" s="339"/>
      <c r="E167" s="339"/>
      <c r="F167" s="339"/>
      <c r="G167" s="339"/>
      <c r="H167" s="339"/>
      <c r="I167" s="339"/>
      <c r="J167" s="339"/>
      <c r="K167" s="339"/>
      <c r="L167" s="339"/>
      <c r="M167" s="339"/>
      <c r="N167" s="339"/>
      <c r="O167" s="339"/>
      <c r="P167" s="339"/>
      <c r="Q167" s="339"/>
      <c r="R167" s="339"/>
      <c r="S167" s="339"/>
      <c r="T167" s="340"/>
      <c r="U167" s="13"/>
      <c r="V167" s="1"/>
    </row>
    <row r="168" spans="1:22" ht="18.75" customHeight="1" thickBot="1" x14ac:dyDescent="0.3">
      <c r="A168" s="13"/>
      <c r="B168" s="390"/>
      <c r="C168" s="341"/>
      <c r="D168" s="342"/>
      <c r="E168" s="342"/>
      <c r="F168" s="342"/>
      <c r="G168" s="342"/>
      <c r="H168" s="342"/>
      <c r="I168" s="342"/>
      <c r="J168" s="342"/>
      <c r="K168" s="342"/>
      <c r="L168" s="342"/>
      <c r="M168" s="342"/>
      <c r="N168" s="342"/>
      <c r="O168" s="342"/>
      <c r="P168" s="342"/>
      <c r="Q168" s="342"/>
      <c r="R168" s="342"/>
      <c r="S168" s="342"/>
      <c r="T168" s="343"/>
      <c r="U168" s="13"/>
      <c r="V168" s="1"/>
    </row>
    <row r="169" spans="1:22" ht="18.75" customHeight="1" x14ac:dyDescent="0.25">
      <c r="A169" s="13"/>
      <c r="B169" s="390"/>
      <c r="C169" s="290" t="s">
        <v>126</v>
      </c>
      <c r="D169" s="247" t="str">
        <f>$D$27</f>
        <v>Squat</v>
      </c>
      <c r="E169" s="247">
        <v>8</v>
      </c>
      <c r="F169" s="247">
        <f>MROUND($C$5*MID($G$12,9,3),$C$9)</f>
        <v>95</v>
      </c>
      <c r="G169" s="247">
        <v>8</v>
      </c>
      <c r="H169" s="247">
        <f>MROUND($C$5*MID($G$12,9,3),$C$9)</f>
        <v>95</v>
      </c>
      <c r="I169" s="247">
        <v>8</v>
      </c>
      <c r="J169" s="247">
        <f>MROUND($C$5*MID($G$12,9,3),$C$9)</f>
        <v>95</v>
      </c>
      <c r="K169" s="43"/>
      <c r="L169" s="43"/>
      <c r="M169" s="48"/>
      <c r="N169" s="48"/>
      <c r="O169" s="48"/>
      <c r="P169" s="48"/>
      <c r="Q169" s="336" t="s">
        <v>28</v>
      </c>
      <c r="R169" s="337"/>
      <c r="S169" s="337"/>
      <c r="T169" s="129">
        <f>IFERROR(+E169+G169+I169,"?")</f>
        <v>24</v>
      </c>
      <c r="U169" s="13"/>
      <c r="V169" s="1"/>
    </row>
    <row r="170" spans="1:22" ht="18.75" customHeight="1" x14ac:dyDescent="0.25">
      <c r="A170" s="13"/>
      <c r="B170" s="390"/>
      <c r="C170" s="291"/>
      <c r="D170" s="247" t="str">
        <f>$D$29</f>
        <v>Lying Leg Curls</v>
      </c>
      <c r="E170" s="247">
        <v>10</v>
      </c>
      <c r="F170" s="44"/>
      <c r="G170" s="247">
        <v>10</v>
      </c>
      <c r="H170" s="44"/>
      <c r="I170" s="247">
        <v>10</v>
      </c>
      <c r="J170" s="44"/>
      <c r="K170" s="43"/>
      <c r="L170" s="43"/>
      <c r="M170" s="43"/>
      <c r="N170" s="43"/>
      <c r="O170" s="43"/>
      <c r="P170" s="43"/>
      <c r="Q170" s="310" t="s">
        <v>29</v>
      </c>
      <c r="R170" s="311"/>
      <c r="S170" s="311"/>
      <c r="T170" s="117">
        <f>IFERROR(+E170+G170+I170,"?")</f>
        <v>30</v>
      </c>
      <c r="U170" s="13"/>
      <c r="V170" s="1"/>
    </row>
    <row r="171" spans="1:22" ht="18.75" customHeight="1" thickBot="1" x14ac:dyDescent="0.3">
      <c r="A171" s="13"/>
      <c r="B171" s="390"/>
      <c r="C171" s="291"/>
      <c r="D171" s="247" t="str">
        <f>$D$30</f>
        <v>Standing Calve Raises</v>
      </c>
      <c r="E171" s="247">
        <v>10</v>
      </c>
      <c r="F171" s="52"/>
      <c r="G171" s="247">
        <v>10</v>
      </c>
      <c r="H171" s="52"/>
      <c r="I171" s="247">
        <v>10</v>
      </c>
      <c r="J171" s="52"/>
      <c r="K171" s="43"/>
      <c r="L171" s="43"/>
      <c r="M171" s="43"/>
      <c r="N171" s="43"/>
      <c r="O171" s="43"/>
      <c r="P171" s="43"/>
      <c r="Q171" s="310" t="s">
        <v>30</v>
      </c>
      <c r="R171" s="311"/>
      <c r="S171" s="311"/>
      <c r="T171" s="117">
        <f>IFERROR(+E171+G171+I171,"?")</f>
        <v>30</v>
      </c>
      <c r="U171" s="13"/>
      <c r="V171" s="1"/>
    </row>
    <row r="172" spans="1:22" ht="18.75" customHeight="1" x14ac:dyDescent="0.25">
      <c r="A172" s="13"/>
      <c r="B172" s="390"/>
      <c r="C172" s="347" t="s">
        <v>127</v>
      </c>
      <c r="D172" s="253" t="str">
        <f>$D$17</f>
        <v>Seated OHP</v>
      </c>
      <c r="E172" s="253">
        <v>8</v>
      </c>
      <c r="F172" s="253">
        <f>MROUND($C$7*MID($G$12,9,3),$C$9)</f>
        <v>50</v>
      </c>
      <c r="G172" s="253">
        <v>8</v>
      </c>
      <c r="H172" s="253">
        <f>MROUND($C$7*MID($G$12,9,3),$C$9)</f>
        <v>50</v>
      </c>
      <c r="I172" s="253">
        <v>8</v>
      </c>
      <c r="J172" s="253">
        <f>MROUND($C$7*MID($G$12,9,3),$C$9)</f>
        <v>50</v>
      </c>
      <c r="K172" s="48"/>
      <c r="L172" s="48"/>
      <c r="M172" s="48"/>
      <c r="N172" s="48"/>
      <c r="O172" s="48"/>
      <c r="P172" s="48"/>
      <c r="Q172" s="360" t="s">
        <v>18</v>
      </c>
      <c r="R172" s="361"/>
      <c r="S172" s="361"/>
      <c r="T172" s="254">
        <f>IFERROR(E172+G172+I172,"?")</f>
        <v>24</v>
      </c>
      <c r="U172" s="13"/>
      <c r="V172" s="1"/>
    </row>
    <row r="173" spans="1:22" ht="18.75" customHeight="1" x14ac:dyDescent="0.25">
      <c r="A173" s="13"/>
      <c r="B173" s="390"/>
      <c r="C173" s="363"/>
      <c r="D173" s="245" t="str">
        <f>$D$18</f>
        <v>Dumbbell Bench Press</v>
      </c>
      <c r="E173" s="245">
        <v>10</v>
      </c>
      <c r="F173" s="44"/>
      <c r="G173" s="245">
        <v>10</v>
      </c>
      <c r="H173" s="44"/>
      <c r="I173" s="245">
        <v>10</v>
      </c>
      <c r="J173" s="44"/>
      <c r="K173" s="43"/>
      <c r="L173" s="43"/>
      <c r="M173" s="43"/>
      <c r="N173" s="43"/>
      <c r="O173" s="43"/>
      <c r="P173" s="43"/>
      <c r="Q173" s="295" t="s">
        <v>20</v>
      </c>
      <c r="R173" s="296"/>
      <c r="S173" s="296"/>
      <c r="T173" s="256">
        <f>IFERROR(E173+G173+I173,"?")</f>
        <v>30</v>
      </c>
      <c r="U173" s="13"/>
      <c r="V173" s="1"/>
    </row>
    <row r="174" spans="1:22" ht="18.75" customHeight="1" thickBot="1" x14ac:dyDescent="0.3">
      <c r="A174" s="13"/>
      <c r="B174" s="390"/>
      <c r="C174" s="363"/>
      <c r="D174" s="245" t="str">
        <f>$D$38</f>
        <v>Dips</v>
      </c>
      <c r="E174" s="245">
        <v>10</v>
      </c>
      <c r="F174" s="52"/>
      <c r="G174" s="245">
        <v>10</v>
      </c>
      <c r="H174" s="52"/>
      <c r="I174" s="245">
        <v>10</v>
      </c>
      <c r="J174" s="52"/>
      <c r="K174" s="43"/>
      <c r="L174" s="43"/>
      <c r="M174" s="43"/>
      <c r="N174" s="43"/>
      <c r="O174" s="43"/>
      <c r="P174" s="43"/>
      <c r="Q174" s="295" t="s">
        <v>22</v>
      </c>
      <c r="R174" s="296"/>
      <c r="S174" s="296"/>
      <c r="T174" s="256">
        <f>IFERROR(E174+G174+I174,"?")</f>
        <v>30</v>
      </c>
      <c r="U174" s="13"/>
      <c r="V174" s="1"/>
    </row>
    <row r="175" spans="1:22" ht="18.75" customHeight="1" x14ac:dyDescent="0.25">
      <c r="A175" s="13"/>
      <c r="B175" s="390"/>
      <c r="C175" s="338" t="s">
        <v>31</v>
      </c>
      <c r="D175" s="339"/>
      <c r="E175" s="339"/>
      <c r="F175" s="339"/>
      <c r="G175" s="339"/>
      <c r="H175" s="339"/>
      <c r="I175" s="339"/>
      <c r="J175" s="339"/>
      <c r="K175" s="339"/>
      <c r="L175" s="339"/>
      <c r="M175" s="339"/>
      <c r="N175" s="339"/>
      <c r="O175" s="339"/>
      <c r="P175" s="339"/>
      <c r="Q175" s="339"/>
      <c r="R175" s="339"/>
      <c r="S175" s="339"/>
      <c r="T175" s="340"/>
      <c r="U175" s="13"/>
      <c r="V175" s="1"/>
    </row>
    <row r="176" spans="1:22" ht="18.75" customHeight="1" thickBot="1" x14ac:dyDescent="0.3">
      <c r="A176" s="13"/>
      <c r="B176" s="390"/>
      <c r="C176" s="341"/>
      <c r="D176" s="342"/>
      <c r="E176" s="342"/>
      <c r="F176" s="342"/>
      <c r="G176" s="342"/>
      <c r="H176" s="342"/>
      <c r="I176" s="342"/>
      <c r="J176" s="342"/>
      <c r="K176" s="342"/>
      <c r="L176" s="342"/>
      <c r="M176" s="342"/>
      <c r="N176" s="342"/>
      <c r="O176" s="342"/>
      <c r="P176" s="342"/>
      <c r="Q176" s="342"/>
      <c r="R176" s="342"/>
      <c r="S176" s="342"/>
      <c r="T176" s="343"/>
      <c r="U176" s="13"/>
      <c r="V176" s="1"/>
    </row>
    <row r="177" spans="1:22" ht="18.75" customHeight="1" x14ac:dyDescent="0.25">
      <c r="A177" s="13"/>
      <c r="B177" s="390"/>
      <c r="C177" s="338" t="s">
        <v>31</v>
      </c>
      <c r="D177" s="339"/>
      <c r="E177" s="339"/>
      <c r="F177" s="339"/>
      <c r="G177" s="339"/>
      <c r="H177" s="339"/>
      <c r="I177" s="339"/>
      <c r="J177" s="339"/>
      <c r="K177" s="339"/>
      <c r="L177" s="339"/>
      <c r="M177" s="339"/>
      <c r="N177" s="339"/>
      <c r="O177" s="339"/>
      <c r="P177" s="339"/>
      <c r="Q177" s="339"/>
      <c r="R177" s="339"/>
      <c r="S177" s="339"/>
      <c r="T177" s="340"/>
      <c r="U177" s="13"/>
      <c r="V177" s="1"/>
    </row>
    <row r="178" spans="1:22" ht="18.75" customHeight="1" thickBot="1" x14ac:dyDescent="0.3">
      <c r="A178" s="13"/>
      <c r="B178" s="391"/>
      <c r="C178" s="341"/>
      <c r="D178" s="342"/>
      <c r="E178" s="342"/>
      <c r="F178" s="342"/>
      <c r="G178" s="342"/>
      <c r="H178" s="342"/>
      <c r="I178" s="342"/>
      <c r="J178" s="342"/>
      <c r="K178" s="342"/>
      <c r="L178" s="342"/>
      <c r="M178" s="342"/>
      <c r="N178" s="342"/>
      <c r="O178" s="342"/>
      <c r="P178" s="342"/>
      <c r="Q178" s="342"/>
      <c r="R178" s="342"/>
      <c r="S178" s="342"/>
      <c r="T178" s="343"/>
      <c r="U178" s="13"/>
      <c r="V178" s="1"/>
    </row>
    <row r="179" spans="1:22" ht="18.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
    </row>
    <row r="180" spans="1:22" ht="18.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
    </row>
    <row r="181" spans="1:22" ht="18.75" customHeight="1" x14ac:dyDescent="0.25">
      <c r="B181" s="1"/>
      <c r="C181" s="133"/>
      <c r="D181" s="1"/>
      <c r="E181" s="1"/>
      <c r="F181" s="1"/>
      <c r="G181" s="1"/>
      <c r="H181" s="1"/>
      <c r="I181" s="1"/>
      <c r="J181" s="1"/>
      <c r="K181" s="1"/>
      <c r="L181" s="1"/>
      <c r="M181" s="1"/>
      <c r="N181" s="1"/>
      <c r="O181" s="1"/>
      <c r="P181" s="1"/>
      <c r="Q181" s="1"/>
      <c r="R181" s="1"/>
      <c r="S181" s="1"/>
      <c r="T181" s="1"/>
      <c r="U181" s="1"/>
      <c r="V181" s="1"/>
    </row>
    <row r="182" spans="1:22" ht="18.75" customHeight="1" x14ac:dyDescent="0.25">
      <c r="B182" s="1"/>
      <c r="C182" s="133"/>
      <c r="D182" s="1"/>
      <c r="E182" s="1"/>
      <c r="F182" s="1"/>
      <c r="G182" s="1"/>
      <c r="H182" s="1"/>
      <c r="I182" s="1"/>
      <c r="J182" s="1"/>
      <c r="K182" s="1"/>
      <c r="L182" s="1"/>
      <c r="M182" s="1"/>
      <c r="N182" s="1"/>
      <c r="O182" s="1"/>
      <c r="P182" s="1"/>
      <c r="Q182" s="1"/>
      <c r="R182" s="1"/>
      <c r="S182" s="1"/>
      <c r="T182" s="1"/>
      <c r="U182" s="1"/>
      <c r="V182" s="1"/>
    </row>
    <row r="183" spans="1:22" ht="18.75" customHeight="1" x14ac:dyDescent="0.25">
      <c r="B183" s="1"/>
      <c r="C183" s="133"/>
      <c r="D183" s="1"/>
      <c r="E183" s="1"/>
      <c r="F183" s="1"/>
      <c r="G183" s="1"/>
      <c r="H183" s="1"/>
      <c r="I183" s="1"/>
      <c r="J183" s="1"/>
      <c r="K183" s="1"/>
      <c r="L183" s="1"/>
      <c r="M183" s="1"/>
      <c r="N183" s="1"/>
      <c r="O183" s="1"/>
      <c r="P183" s="1"/>
      <c r="Q183" s="1"/>
      <c r="R183" s="1"/>
      <c r="S183" s="1"/>
      <c r="T183" s="1"/>
      <c r="U183" s="1"/>
      <c r="V183" s="1"/>
    </row>
    <row r="184" spans="1:22" ht="18.75" customHeight="1" x14ac:dyDescent="0.25">
      <c r="B184" s="1"/>
      <c r="C184" s="133"/>
      <c r="D184" s="1"/>
      <c r="E184" s="1"/>
      <c r="F184" s="1"/>
      <c r="G184" s="1"/>
      <c r="H184" s="1"/>
      <c r="I184" s="1"/>
      <c r="J184" s="1"/>
      <c r="K184" s="1"/>
      <c r="L184" s="1"/>
      <c r="M184" s="1"/>
      <c r="N184" s="1"/>
      <c r="O184" s="1"/>
      <c r="P184" s="1"/>
      <c r="Q184" s="1"/>
      <c r="R184" s="1"/>
      <c r="S184" s="1"/>
      <c r="T184" s="1"/>
      <c r="U184" s="1"/>
      <c r="V184" s="1"/>
    </row>
    <row r="185" spans="1:22" ht="18.75" customHeight="1" x14ac:dyDescent="0.25">
      <c r="B185" s="1"/>
      <c r="C185" s="133"/>
      <c r="D185" s="1"/>
      <c r="E185" s="1"/>
      <c r="F185" s="1"/>
      <c r="G185" s="1"/>
      <c r="H185" s="1"/>
      <c r="I185" s="1"/>
      <c r="J185" s="1"/>
      <c r="K185" s="1"/>
      <c r="L185" s="1"/>
      <c r="M185" s="1"/>
      <c r="N185" s="1"/>
      <c r="O185" s="1"/>
      <c r="P185" s="1"/>
      <c r="Q185" s="1"/>
      <c r="R185" s="1"/>
      <c r="S185" s="1"/>
      <c r="T185" s="1"/>
      <c r="U185" s="1"/>
      <c r="V185" s="1"/>
    </row>
    <row r="186" spans="1:22" ht="18.75" customHeight="1" x14ac:dyDescent="0.25">
      <c r="B186" s="1"/>
      <c r="C186" s="133"/>
      <c r="D186" s="1"/>
      <c r="E186" s="1"/>
      <c r="F186" s="1"/>
      <c r="G186" s="1"/>
      <c r="H186" s="1"/>
      <c r="I186" s="1"/>
      <c r="J186" s="1"/>
      <c r="K186" s="1"/>
      <c r="L186" s="1"/>
      <c r="M186" s="1"/>
      <c r="N186" s="1"/>
      <c r="O186" s="1"/>
      <c r="P186" s="1"/>
      <c r="Q186" s="1"/>
      <c r="R186" s="1"/>
      <c r="S186" s="1"/>
      <c r="T186" s="1"/>
      <c r="U186" s="1"/>
      <c r="V186" s="1"/>
    </row>
    <row r="187" spans="1:22" ht="18.75" customHeight="1" x14ac:dyDescent="0.25">
      <c r="B187" s="1"/>
      <c r="C187" s="133"/>
      <c r="D187" s="1"/>
      <c r="E187" s="1"/>
      <c r="F187" s="1"/>
      <c r="G187" s="1"/>
      <c r="H187" s="1"/>
      <c r="I187" s="1"/>
      <c r="J187" s="1"/>
      <c r="K187" s="1"/>
      <c r="L187" s="1"/>
      <c r="M187" s="1"/>
      <c r="N187" s="1"/>
      <c r="O187" s="1"/>
      <c r="P187" s="1"/>
      <c r="Q187" s="1"/>
      <c r="R187" s="1"/>
      <c r="S187" s="1"/>
      <c r="T187" s="1"/>
      <c r="U187" s="1"/>
      <c r="V187" s="1"/>
    </row>
    <row r="188" spans="1:22" ht="18.75" customHeight="1" x14ac:dyDescent="0.25">
      <c r="B188" s="1"/>
      <c r="C188" s="133"/>
      <c r="D188" s="1"/>
      <c r="E188" s="1"/>
      <c r="F188" s="1"/>
      <c r="G188" s="1"/>
      <c r="H188" s="1"/>
      <c r="I188" s="1"/>
      <c r="J188" s="1"/>
      <c r="K188" s="1"/>
      <c r="L188" s="1"/>
      <c r="M188" s="1"/>
      <c r="N188" s="1"/>
      <c r="O188" s="1"/>
      <c r="P188" s="1"/>
      <c r="Q188" s="1"/>
      <c r="R188" s="1"/>
      <c r="S188" s="1"/>
      <c r="T188" s="1"/>
      <c r="U188" s="1"/>
      <c r="V188" s="1"/>
    </row>
    <row r="189" spans="1:22" ht="18.75" customHeight="1" x14ac:dyDescent="0.25">
      <c r="B189" s="1"/>
      <c r="C189" s="133"/>
      <c r="D189" s="1"/>
      <c r="E189" s="1"/>
      <c r="F189" s="1"/>
      <c r="G189" s="1"/>
      <c r="H189" s="1"/>
      <c r="I189" s="1"/>
      <c r="J189" s="1"/>
      <c r="K189" s="1"/>
      <c r="L189" s="1"/>
      <c r="M189" s="1"/>
      <c r="N189" s="1"/>
      <c r="O189" s="1"/>
      <c r="P189" s="1"/>
      <c r="Q189" s="1"/>
      <c r="R189" s="1"/>
      <c r="S189" s="1"/>
      <c r="T189" s="1"/>
      <c r="U189" s="1"/>
      <c r="V189" s="1"/>
    </row>
    <row r="190" spans="1:22" ht="18.75" customHeight="1" x14ac:dyDescent="0.25">
      <c r="B190" s="1"/>
      <c r="C190" s="133"/>
      <c r="D190" s="1"/>
      <c r="E190" s="1"/>
      <c r="F190" s="1"/>
      <c r="G190" s="1"/>
      <c r="H190" s="1"/>
      <c r="I190" s="1"/>
      <c r="J190" s="1"/>
      <c r="K190" s="1"/>
      <c r="L190" s="1"/>
      <c r="M190" s="1"/>
      <c r="N190" s="1"/>
      <c r="O190" s="1"/>
      <c r="P190" s="1"/>
      <c r="Q190" s="1"/>
      <c r="R190" s="1"/>
      <c r="S190" s="1"/>
      <c r="T190" s="1"/>
      <c r="U190" s="1"/>
      <c r="V190" s="1"/>
    </row>
    <row r="191" spans="1:22" ht="18.75" customHeight="1" x14ac:dyDescent="0.25">
      <c r="B191" s="1"/>
      <c r="C191" s="133"/>
      <c r="D191" s="1"/>
      <c r="E191" s="1"/>
      <c r="F191" s="1"/>
      <c r="G191" s="1"/>
      <c r="H191" s="1"/>
      <c r="I191" s="1"/>
      <c r="J191" s="1"/>
      <c r="K191" s="1"/>
      <c r="L191" s="1"/>
      <c r="M191" s="1"/>
      <c r="N191" s="1"/>
      <c r="O191" s="1"/>
      <c r="P191" s="1"/>
      <c r="Q191" s="1"/>
      <c r="R191" s="1"/>
      <c r="S191" s="1"/>
      <c r="T191" s="1"/>
      <c r="U191" s="1"/>
      <c r="V191" s="1"/>
    </row>
    <row r="192" spans="1:22" ht="18.75" customHeight="1" x14ac:dyDescent="0.25">
      <c r="B192" s="1"/>
      <c r="C192" s="133"/>
      <c r="D192" s="1"/>
      <c r="E192" s="1"/>
      <c r="F192" s="1"/>
      <c r="G192" s="1"/>
      <c r="H192" s="1"/>
      <c r="I192" s="1"/>
      <c r="J192" s="1"/>
      <c r="K192" s="1"/>
      <c r="L192" s="1"/>
      <c r="M192" s="1"/>
      <c r="N192" s="1"/>
      <c r="O192" s="1"/>
      <c r="P192" s="1"/>
      <c r="Q192" s="1"/>
      <c r="R192" s="1"/>
      <c r="S192" s="1"/>
      <c r="T192" s="1"/>
      <c r="U192" s="1"/>
      <c r="V192" s="1"/>
    </row>
    <row r="193" spans="2:22" ht="18.75" customHeight="1" x14ac:dyDescent="0.25">
      <c r="B193" s="1"/>
      <c r="C193" s="133"/>
      <c r="D193" s="1"/>
      <c r="E193" s="1"/>
      <c r="F193" s="1"/>
      <c r="G193" s="1"/>
      <c r="H193" s="1"/>
      <c r="I193" s="1"/>
      <c r="J193" s="1"/>
      <c r="K193" s="1"/>
      <c r="L193" s="1"/>
      <c r="M193" s="1"/>
      <c r="N193" s="1"/>
      <c r="O193" s="1"/>
      <c r="P193" s="1"/>
      <c r="Q193" s="1"/>
      <c r="R193" s="1"/>
      <c r="S193" s="1"/>
      <c r="T193" s="1"/>
      <c r="U193" s="1"/>
      <c r="V193" s="1"/>
    </row>
    <row r="194" spans="2:22" ht="18.75" customHeight="1" x14ac:dyDescent="0.25">
      <c r="B194" s="1"/>
      <c r="C194" s="133"/>
      <c r="D194" s="1"/>
      <c r="E194" s="1"/>
      <c r="F194" s="1"/>
      <c r="G194" s="1"/>
      <c r="H194" s="1"/>
      <c r="I194" s="1"/>
      <c r="J194" s="1"/>
      <c r="K194" s="1"/>
      <c r="L194" s="1"/>
      <c r="M194" s="1"/>
      <c r="N194" s="1"/>
      <c r="O194" s="1"/>
      <c r="P194" s="1"/>
      <c r="Q194" s="1"/>
      <c r="R194" s="1"/>
      <c r="S194" s="1"/>
      <c r="T194" s="1"/>
      <c r="U194" s="1"/>
      <c r="V194" s="1"/>
    </row>
    <row r="195" spans="2:22" ht="18.75" customHeight="1" x14ac:dyDescent="0.25">
      <c r="B195" s="1"/>
      <c r="C195" s="133"/>
      <c r="D195" s="1"/>
      <c r="E195" s="1"/>
      <c r="F195" s="1"/>
      <c r="G195" s="1"/>
      <c r="H195" s="1"/>
      <c r="I195" s="1"/>
      <c r="J195" s="1"/>
      <c r="K195" s="1"/>
      <c r="L195" s="1"/>
      <c r="M195" s="1"/>
      <c r="N195" s="1"/>
      <c r="O195" s="1"/>
      <c r="P195" s="1"/>
      <c r="Q195" s="1"/>
      <c r="R195" s="1"/>
      <c r="S195" s="1"/>
      <c r="T195" s="1"/>
      <c r="U195" s="1"/>
      <c r="V195" s="1"/>
    </row>
    <row r="196" spans="2:22" ht="18.75" customHeight="1" x14ac:dyDescent="0.25">
      <c r="B196" s="1"/>
      <c r="C196" s="133"/>
      <c r="D196" s="1"/>
      <c r="E196" s="1"/>
      <c r="F196" s="1"/>
      <c r="G196" s="1"/>
      <c r="H196" s="1"/>
      <c r="I196" s="1"/>
      <c r="J196" s="1"/>
      <c r="K196" s="1"/>
      <c r="L196" s="1"/>
      <c r="M196" s="1"/>
      <c r="N196" s="1"/>
      <c r="O196" s="1"/>
      <c r="P196" s="1"/>
      <c r="Q196" s="1"/>
      <c r="R196" s="1"/>
      <c r="S196" s="1"/>
      <c r="T196" s="1"/>
      <c r="U196" s="1"/>
      <c r="V196" s="1"/>
    </row>
    <row r="197" spans="2:22" ht="18.75" customHeight="1" x14ac:dyDescent="0.25">
      <c r="B197" s="1"/>
      <c r="C197" s="133"/>
      <c r="D197" s="1"/>
      <c r="E197" s="1"/>
      <c r="F197" s="1"/>
      <c r="G197" s="1"/>
      <c r="H197" s="1"/>
      <c r="I197" s="1"/>
      <c r="J197" s="1"/>
      <c r="K197" s="1"/>
      <c r="L197" s="1"/>
      <c r="M197" s="1"/>
      <c r="N197" s="1"/>
      <c r="O197" s="1"/>
      <c r="P197" s="1"/>
      <c r="Q197" s="1"/>
      <c r="R197" s="1"/>
      <c r="S197" s="1"/>
      <c r="T197" s="1"/>
      <c r="U197" s="1"/>
      <c r="V197" s="1"/>
    </row>
    <row r="198" spans="2:22" ht="18.75" customHeight="1" x14ac:dyDescent="0.25">
      <c r="B198" s="1"/>
      <c r="C198" s="133"/>
      <c r="D198" s="1"/>
      <c r="E198" s="1"/>
      <c r="F198" s="1"/>
      <c r="G198" s="1"/>
      <c r="H198" s="1"/>
      <c r="I198" s="1"/>
      <c r="J198" s="1"/>
      <c r="K198" s="1"/>
      <c r="L198" s="1"/>
      <c r="M198" s="1"/>
      <c r="N198" s="1"/>
      <c r="O198" s="1"/>
      <c r="P198" s="1"/>
      <c r="Q198" s="1"/>
      <c r="R198" s="1"/>
      <c r="S198" s="1"/>
      <c r="T198" s="1"/>
      <c r="U198" s="1"/>
      <c r="V198" s="1"/>
    </row>
    <row r="199" spans="2:22" ht="18.75" customHeight="1" x14ac:dyDescent="0.25">
      <c r="B199" s="1"/>
      <c r="C199" s="133"/>
      <c r="D199" s="1"/>
      <c r="E199" s="1"/>
      <c r="F199" s="1"/>
      <c r="G199" s="1"/>
      <c r="H199" s="1"/>
      <c r="I199" s="1"/>
      <c r="J199" s="1"/>
      <c r="K199" s="1"/>
      <c r="L199" s="1"/>
      <c r="M199" s="1"/>
      <c r="N199" s="1"/>
      <c r="O199" s="1"/>
      <c r="P199" s="1"/>
      <c r="Q199" s="1"/>
      <c r="R199" s="1"/>
      <c r="S199" s="1"/>
      <c r="T199" s="1"/>
      <c r="U199" s="1"/>
      <c r="V199" s="1"/>
    </row>
    <row r="200" spans="2:22" ht="18.75" customHeight="1" x14ac:dyDescent="0.25">
      <c r="B200" s="1"/>
      <c r="C200" s="133"/>
      <c r="D200" s="1"/>
      <c r="E200" s="1"/>
      <c r="F200" s="1"/>
      <c r="G200" s="1"/>
      <c r="H200" s="1"/>
      <c r="I200" s="1"/>
      <c r="J200" s="1"/>
      <c r="K200" s="1"/>
      <c r="L200" s="1"/>
      <c r="M200" s="1"/>
      <c r="N200" s="1"/>
      <c r="O200" s="1"/>
      <c r="P200" s="1"/>
      <c r="Q200" s="1"/>
      <c r="R200" s="1"/>
      <c r="S200" s="1"/>
      <c r="T200" s="1"/>
      <c r="U200" s="1"/>
      <c r="V200" s="1"/>
    </row>
    <row r="201" spans="2:22" ht="18.75" customHeight="1" x14ac:dyDescent="0.25">
      <c r="B201" s="1"/>
      <c r="C201" s="133"/>
      <c r="D201" s="1"/>
      <c r="E201" s="1"/>
      <c r="F201" s="1"/>
      <c r="G201" s="1"/>
      <c r="H201" s="1"/>
      <c r="I201" s="1"/>
      <c r="J201" s="1"/>
      <c r="K201" s="1"/>
      <c r="L201" s="1"/>
      <c r="M201" s="1"/>
      <c r="N201" s="1"/>
      <c r="O201" s="1"/>
      <c r="P201" s="1"/>
      <c r="Q201" s="1"/>
      <c r="R201" s="1"/>
      <c r="S201" s="1"/>
      <c r="T201" s="1"/>
      <c r="U201" s="1"/>
      <c r="V201" s="1"/>
    </row>
    <row r="202" spans="2:22" ht="18.75" customHeight="1" x14ac:dyDescent="0.25">
      <c r="B202" s="1"/>
      <c r="C202" s="133"/>
      <c r="D202" s="1"/>
      <c r="E202" s="1"/>
      <c r="F202" s="1"/>
      <c r="G202" s="1"/>
      <c r="H202" s="1"/>
      <c r="I202" s="1"/>
      <c r="J202" s="1"/>
      <c r="K202" s="1"/>
      <c r="L202" s="1"/>
      <c r="M202" s="1"/>
      <c r="N202" s="1"/>
      <c r="O202" s="1"/>
      <c r="P202" s="1"/>
      <c r="Q202" s="1"/>
      <c r="R202" s="1"/>
      <c r="S202" s="1"/>
      <c r="T202" s="1"/>
      <c r="U202" s="1"/>
      <c r="V202" s="1"/>
    </row>
    <row r="203" spans="2:22" ht="18.75" customHeight="1" x14ac:dyDescent="0.25">
      <c r="B203" s="1"/>
      <c r="C203" s="133"/>
      <c r="D203" s="1"/>
      <c r="E203" s="1"/>
      <c r="F203" s="1"/>
      <c r="G203" s="1"/>
      <c r="H203" s="1"/>
      <c r="I203" s="1"/>
      <c r="J203" s="1"/>
      <c r="K203" s="1"/>
      <c r="L203" s="1"/>
      <c r="M203" s="1"/>
      <c r="N203" s="1"/>
      <c r="O203" s="1"/>
      <c r="P203" s="1"/>
      <c r="Q203" s="1"/>
      <c r="R203" s="1"/>
      <c r="S203" s="1"/>
      <c r="T203" s="1"/>
      <c r="U203" s="1"/>
      <c r="V203" s="1"/>
    </row>
    <row r="204" spans="2:22" ht="18.75" customHeight="1" x14ac:dyDescent="0.25">
      <c r="B204" s="1"/>
      <c r="C204" s="133"/>
      <c r="D204" s="1"/>
      <c r="E204" s="1"/>
      <c r="F204" s="1"/>
      <c r="G204" s="1"/>
      <c r="H204" s="1"/>
      <c r="I204" s="1"/>
      <c r="J204" s="1"/>
      <c r="K204" s="1"/>
      <c r="L204" s="1"/>
      <c r="M204" s="1"/>
      <c r="N204" s="1"/>
      <c r="O204" s="1"/>
      <c r="P204" s="1"/>
      <c r="Q204" s="1"/>
      <c r="R204" s="1"/>
      <c r="S204" s="1"/>
      <c r="T204" s="1"/>
      <c r="U204" s="1"/>
      <c r="V204" s="1"/>
    </row>
    <row r="205" spans="2:22" ht="18.75" customHeight="1" x14ac:dyDescent="0.25">
      <c r="B205" s="1"/>
      <c r="C205" s="133"/>
      <c r="D205" s="1"/>
      <c r="E205" s="1"/>
      <c r="F205" s="1"/>
      <c r="G205" s="1"/>
      <c r="H205" s="1"/>
      <c r="I205" s="1"/>
      <c r="J205" s="1"/>
      <c r="K205" s="1"/>
      <c r="L205" s="1"/>
      <c r="M205" s="1"/>
      <c r="N205" s="1"/>
      <c r="O205" s="1"/>
      <c r="P205" s="1"/>
      <c r="Q205" s="1"/>
      <c r="R205" s="1"/>
      <c r="S205" s="1"/>
      <c r="T205" s="1"/>
      <c r="U205" s="1"/>
      <c r="V205" s="1"/>
    </row>
    <row r="206" spans="2:22" ht="18.75" customHeight="1" x14ac:dyDescent="0.25">
      <c r="B206" s="1"/>
      <c r="C206" s="133"/>
      <c r="D206" s="1"/>
      <c r="E206" s="1"/>
      <c r="F206" s="1"/>
      <c r="G206" s="1"/>
      <c r="H206" s="1"/>
      <c r="I206" s="1"/>
      <c r="J206" s="1"/>
      <c r="K206" s="1"/>
      <c r="L206" s="1"/>
      <c r="M206" s="1"/>
      <c r="N206" s="1"/>
      <c r="O206" s="1"/>
      <c r="P206" s="1"/>
      <c r="Q206" s="1"/>
      <c r="R206" s="1"/>
      <c r="S206" s="1"/>
      <c r="T206" s="1"/>
      <c r="U206" s="1"/>
      <c r="V206" s="1"/>
    </row>
    <row r="207" spans="2:22" ht="18.75" customHeight="1" x14ac:dyDescent="0.25">
      <c r="B207" s="1"/>
      <c r="C207" s="133"/>
      <c r="D207" s="1"/>
      <c r="E207" s="1"/>
      <c r="F207" s="1"/>
      <c r="G207" s="1"/>
      <c r="H207" s="1"/>
      <c r="I207" s="1"/>
      <c r="J207" s="1"/>
      <c r="K207" s="1"/>
      <c r="L207" s="1"/>
      <c r="M207" s="1"/>
      <c r="N207" s="1"/>
      <c r="O207" s="1"/>
      <c r="P207" s="1"/>
      <c r="Q207" s="1"/>
      <c r="R207" s="1"/>
      <c r="S207" s="1"/>
      <c r="T207" s="1"/>
      <c r="U207" s="1"/>
      <c r="V207" s="1"/>
    </row>
    <row r="208" spans="2:22" ht="18.75" customHeight="1" x14ac:dyDescent="0.25">
      <c r="B208" s="1"/>
      <c r="C208" s="133"/>
      <c r="D208" s="1"/>
      <c r="E208" s="1"/>
      <c r="F208" s="1"/>
      <c r="G208" s="1"/>
      <c r="H208" s="1"/>
      <c r="I208" s="1"/>
      <c r="J208" s="1"/>
      <c r="K208" s="1"/>
      <c r="L208" s="1"/>
      <c r="M208" s="1"/>
      <c r="N208" s="1"/>
      <c r="O208" s="1"/>
      <c r="P208" s="1"/>
      <c r="Q208" s="1"/>
      <c r="R208" s="1"/>
      <c r="S208" s="1"/>
      <c r="T208" s="1"/>
      <c r="U208" s="1"/>
      <c r="V208" s="1"/>
    </row>
    <row r="209" spans="2:22" ht="18.75" customHeight="1" x14ac:dyDescent="0.25">
      <c r="B209" s="1"/>
      <c r="C209" s="133"/>
      <c r="D209" s="1"/>
      <c r="E209" s="1"/>
      <c r="F209" s="1"/>
      <c r="G209" s="1"/>
      <c r="H209" s="1"/>
      <c r="I209" s="1"/>
      <c r="J209" s="1"/>
      <c r="K209" s="1"/>
      <c r="L209" s="1"/>
      <c r="M209" s="1"/>
      <c r="N209" s="1"/>
      <c r="O209" s="1"/>
      <c r="P209" s="1"/>
      <c r="Q209" s="1"/>
      <c r="R209" s="1"/>
      <c r="S209" s="1"/>
      <c r="T209" s="1"/>
      <c r="U209" s="1"/>
      <c r="V209" s="1"/>
    </row>
    <row r="210" spans="2:22" ht="18.75" customHeight="1" x14ac:dyDescent="0.25">
      <c r="B210" s="1"/>
      <c r="C210" s="133"/>
      <c r="D210" s="1"/>
      <c r="E210" s="1"/>
      <c r="F210" s="1"/>
      <c r="G210" s="1"/>
      <c r="H210" s="1"/>
      <c r="I210" s="1"/>
      <c r="J210" s="1"/>
      <c r="K210" s="1"/>
      <c r="L210" s="1"/>
      <c r="M210" s="1"/>
      <c r="N210" s="1"/>
      <c r="O210" s="1"/>
      <c r="P210" s="1"/>
      <c r="Q210" s="1"/>
      <c r="R210" s="1"/>
      <c r="S210" s="1"/>
      <c r="T210" s="1"/>
      <c r="U210" s="1"/>
      <c r="V210" s="1"/>
    </row>
    <row r="211" spans="2:22" ht="18.75" customHeight="1" x14ac:dyDescent="0.25">
      <c r="B211" s="1"/>
      <c r="C211" s="133"/>
      <c r="D211" s="1"/>
      <c r="E211" s="1"/>
      <c r="F211" s="1"/>
      <c r="G211" s="1"/>
      <c r="H211" s="1"/>
      <c r="I211" s="1"/>
      <c r="J211" s="1"/>
      <c r="K211" s="1"/>
      <c r="L211" s="1"/>
      <c r="M211" s="1"/>
      <c r="N211" s="1"/>
      <c r="O211" s="1"/>
      <c r="P211" s="1"/>
      <c r="Q211" s="1"/>
      <c r="R211" s="1"/>
      <c r="S211" s="1"/>
      <c r="T211" s="1"/>
      <c r="U211" s="1"/>
      <c r="V211" s="1"/>
    </row>
    <row r="212" spans="2:22" ht="18.75" customHeight="1" x14ac:dyDescent="0.25">
      <c r="B212" s="1"/>
      <c r="C212" s="133"/>
      <c r="D212" s="1"/>
      <c r="E212" s="1"/>
      <c r="F212" s="1"/>
      <c r="G212" s="1"/>
      <c r="H212" s="1"/>
      <c r="I212" s="1"/>
      <c r="J212" s="1"/>
      <c r="K212" s="1"/>
      <c r="L212" s="1"/>
      <c r="M212" s="1"/>
      <c r="N212" s="1"/>
      <c r="O212" s="1"/>
      <c r="P212" s="1"/>
      <c r="Q212" s="1"/>
      <c r="R212" s="1"/>
      <c r="S212" s="1"/>
      <c r="T212" s="1"/>
      <c r="U212" s="1"/>
      <c r="V212" s="1"/>
    </row>
    <row r="213" spans="2:22" ht="18.75" customHeight="1" x14ac:dyDescent="0.25">
      <c r="B213" s="1"/>
      <c r="C213" s="133"/>
      <c r="D213" s="1"/>
      <c r="E213" s="1"/>
      <c r="F213" s="1"/>
      <c r="G213" s="1"/>
      <c r="H213" s="1"/>
      <c r="I213" s="1"/>
      <c r="J213" s="1"/>
      <c r="K213" s="1"/>
      <c r="L213" s="1"/>
      <c r="M213" s="1"/>
      <c r="N213" s="1"/>
      <c r="O213" s="1"/>
      <c r="P213" s="1"/>
      <c r="Q213" s="1"/>
      <c r="R213" s="1"/>
      <c r="S213" s="1"/>
      <c r="T213" s="1"/>
      <c r="U213" s="1"/>
      <c r="V213" s="1"/>
    </row>
    <row r="214" spans="2:22" ht="18.75" customHeight="1" x14ac:dyDescent="0.25">
      <c r="B214" s="1"/>
      <c r="C214" s="133"/>
      <c r="D214" s="1"/>
      <c r="E214" s="1"/>
      <c r="F214" s="1"/>
      <c r="G214" s="1"/>
      <c r="H214" s="1"/>
      <c r="I214" s="1"/>
      <c r="J214" s="1"/>
      <c r="K214" s="1"/>
      <c r="L214" s="1"/>
      <c r="M214" s="1"/>
      <c r="N214" s="1"/>
      <c r="O214" s="1"/>
      <c r="P214" s="1"/>
      <c r="Q214" s="1"/>
      <c r="R214" s="1"/>
      <c r="S214" s="1"/>
      <c r="T214" s="1"/>
      <c r="U214" s="1"/>
      <c r="V214" s="1"/>
    </row>
    <row r="215" spans="2:22" ht="18.75" customHeight="1" x14ac:dyDescent="0.25">
      <c r="B215" s="1"/>
      <c r="C215" s="133"/>
      <c r="D215" s="1"/>
      <c r="E215" s="1"/>
      <c r="F215" s="1"/>
      <c r="G215" s="1"/>
      <c r="H215" s="1"/>
      <c r="I215" s="1"/>
      <c r="J215" s="1"/>
      <c r="K215" s="1"/>
      <c r="L215" s="1"/>
      <c r="M215" s="1"/>
      <c r="N215" s="1"/>
      <c r="O215" s="1"/>
      <c r="P215" s="1"/>
      <c r="Q215" s="1"/>
      <c r="R215" s="1"/>
      <c r="S215" s="1"/>
      <c r="T215" s="1"/>
      <c r="U215" s="1"/>
      <c r="V215" s="1"/>
    </row>
    <row r="216" spans="2:22" ht="18.75" customHeight="1" x14ac:dyDescent="0.25">
      <c r="B216" s="1"/>
      <c r="C216" s="133"/>
      <c r="D216" s="1"/>
      <c r="E216" s="1"/>
      <c r="F216" s="1"/>
      <c r="G216" s="1"/>
      <c r="H216" s="1"/>
      <c r="I216" s="1"/>
      <c r="J216" s="1"/>
      <c r="K216" s="1"/>
      <c r="L216" s="1"/>
      <c r="M216" s="1"/>
      <c r="N216" s="1"/>
      <c r="O216" s="1"/>
      <c r="P216" s="1"/>
      <c r="Q216" s="1"/>
      <c r="R216" s="1"/>
      <c r="S216" s="1"/>
      <c r="T216" s="1"/>
      <c r="U216" s="1"/>
      <c r="V216" s="1"/>
    </row>
    <row r="217" spans="2:22" ht="18.75" customHeight="1" x14ac:dyDescent="0.25">
      <c r="B217" s="1"/>
      <c r="C217" s="133"/>
      <c r="D217" s="1"/>
      <c r="E217" s="1"/>
      <c r="F217" s="1"/>
      <c r="G217" s="1"/>
      <c r="H217" s="1"/>
      <c r="I217" s="1"/>
      <c r="J217" s="1"/>
      <c r="K217" s="1"/>
      <c r="L217" s="1"/>
      <c r="M217" s="1"/>
      <c r="N217" s="1"/>
      <c r="O217" s="1"/>
      <c r="P217" s="1"/>
      <c r="Q217" s="1"/>
      <c r="R217" s="1"/>
      <c r="S217" s="1"/>
      <c r="T217" s="1"/>
      <c r="U217" s="1"/>
      <c r="V217" s="1"/>
    </row>
    <row r="218" spans="2:22" ht="18.75" customHeight="1" x14ac:dyDescent="0.25">
      <c r="B218" s="1"/>
      <c r="C218" s="133"/>
      <c r="D218" s="1"/>
      <c r="E218" s="1"/>
      <c r="F218" s="1"/>
      <c r="G218" s="1"/>
      <c r="H218" s="1"/>
      <c r="I218" s="1"/>
      <c r="J218" s="1"/>
      <c r="K218" s="1"/>
      <c r="L218" s="1"/>
      <c r="M218" s="1"/>
      <c r="N218" s="1"/>
      <c r="O218" s="1"/>
      <c r="P218" s="1"/>
      <c r="Q218" s="1"/>
      <c r="R218" s="1"/>
      <c r="S218" s="1"/>
      <c r="T218" s="1"/>
      <c r="U218" s="1"/>
      <c r="V218" s="1"/>
    </row>
    <row r="219" spans="2:22" ht="18.75" customHeight="1" x14ac:dyDescent="0.25">
      <c r="B219" s="1"/>
      <c r="C219" s="133"/>
      <c r="D219" s="1"/>
      <c r="E219" s="1"/>
      <c r="F219" s="1"/>
      <c r="G219" s="1"/>
      <c r="H219" s="1"/>
      <c r="I219" s="1"/>
      <c r="J219" s="1"/>
      <c r="K219" s="1"/>
      <c r="L219" s="1"/>
      <c r="M219" s="1"/>
      <c r="N219" s="1"/>
      <c r="O219" s="1"/>
      <c r="P219" s="1"/>
      <c r="Q219" s="1"/>
      <c r="R219" s="1"/>
      <c r="S219" s="1"/>
      <c r="T219" s="1"/>
      <c r="U219" s="1"/>
      <c r="V219" s="1"/>
    </row>
    <row r="220" spans="2:22" ht="18.75" customHeight="1" x14ac:dyDescent="0.25">
      <c r="B220" s="1"/>
      <c r="C220" s="133"/>
      <c r="D220" s="1"/>
      <c r="E220" s="1"/>
      <c r="F220" s="1"/>
      <c r="G220" s="1"/>
      <c r="H220" s="1"/>
      <c r="I220" s="1"/>
      <c r="J220" s="1"/>
      <c r="K220" s="1"/>
      <c r="L220" s="1"/>
      <c r="M220" s="1"/>
      <c r="N220" s="1"/>
      <c r="O220" s="1"/>
      <c r="P220" s="1"/>
      <c r="Q220" s="1"/>
      <c r="R220" s="1"/>
      <c r="S220" s="1"/>
      <c r="T220" s="1"/>
      <c r="U220" s="1"/>
      <c r="V220" s="1"/>
    </row>
    <row r="221" spans="2:22" ht="18.75" customHeight="1" x14ac:dyDescent="0.25">
      <c r="B221" s="1"/>
      <c r="C221" s="133"/>
      <c r="D221" s="1"/>
      <c r="E221" s="1"/>
      <c r="F221" s="1"/>
      <c r="G221" s="1"/>
      <c r="H221" s="1"/>
      <c r="I221" s="1"/>
      <c r="J221" s="1"/>
      <c r="K221" s="1"/>
      <c r="L221" s="1"/>
      <c r="M221" s="1"/>
      <c r="N221" s="1"/>
      <c r="O221" s="1"/>
      <c r="P221" s="1"/>
      <c r="Q221" s="1"/>
      <c r="R221" s="1"/>
      <c r="S221" s="1"/>
      <c r="T221" s="1"/>
      <c r="U221" s="1"/>
      <c r="V221" s="1"/>
    </row>
    <row r="222" spans="2:22" ht="18.75" customHeight="1" x14ac:dyDescent="0.25">
      <c r="B222" s="1"/>
      <c r="C222" s="133"/>
      <c r="D222" s="1"/>
      <c r="E222" s="1"/>
      <c r="F222" s="1"/>
      <c r="G222" s="1"/>
      <c r="H222" s="1"/>
      <c r="I222" s="1"/>
      <c r="J222" s="1"/>
      <c r="K222" s="1"/>
      <c r="L222" s="1"/>
      <c r="M222" s="1"/>
      <c r="N222" s="1"/>
      <c r="O222" s="1"/>
      <c r="P222" s="1"/>
      <c r="Q222" s="1"/>
      <c r="R222" s="1"/>
      <c r="S222" s="1"/>
      <c r="T222" s="1"/>
      <c r="U222" s="1"/>
      <c r="V222" s="1"/>
    </row>
    <row r="223" spans="2:22" ht="18.75" customHeight="1" x14ac:dyDescent="0.25">
      <c r="B223" s="1"/>
      <c r="C223" s="133"/>
      <c r="D223" s="1"/>
      <c r="E223" s="1"/>
      <c r="F223" s="1"/>
      <c r="G223" s="1"/>
      <c r="H223" s="1"/>
      <c r="I223" s="1"/>
      <c r="J223" s="1"/>
      <c r="K223" s="1"/>
      <c r="L223" s="1"/>
      <c r="M223" s="1"/>
      <c r="N223" s="1"/>
      <c r="O223" s="1"/>
      <c r="P223" s="1"/>
      <c r="Q223" s="1"/>
      <c r="R223" s="1"/>
      <c r="S223" s="1"/>
      <c r="T223" s="1"/>
      <c r="U223" s="1"/>
      <c r="V223" s="1"/>
    </row>
    <row r="224" spans="2:22" ht="18.75" customHeight="1" x14ac:dyDescent="0.25">
      <c r="B224" s="1"/>
      <c r="C224" s="133"/>
      <c r="D224" s="1"/>
      <c r="E224" s="1"/>
      <c r="F224" s="1"/>
      <c r="G224" s="1"/>
      <c r="H224" s="1"/>
      <c r="I224" s="1"/>
      <c r="J224" s="1"/>
      <c r="K224" s="1"/>
      <c r="L224" s="1"/>
      <c r="M224" s="1"/>
      <c r="N224" s="1"/>
      <c r="O224" s="1"/>
      <c r="P224" s="1"/>
      <c r="Q224" s="1"/>
      <c r="R224" s="1"/>
      <c r="S224" s="1"/>
      <c r="T224" s="1"/>
      <c r="U224" s="1"/>
      <c r="V224" s="1"/>
    </row>
    <row r="225" spans="2:22" ht="18.75" customHeight="1" x14ac:dyDescent="0.25">
      <c r="B225" s="1"/>
      <c r="C225" s="133"/>
      <c r="D225" s="1"/>
      <c r="E225" s="1"/>
      <c r="F225" s="1"/>
      <c r="G225" s="1"/>
      <c r="H225" s="1"/>
      <c r="I225" s="1"/>
      <c r="J225" s="1"/>
      <c r="K225" s="1"/>
      <c r="L225" s="1"/>
      <c r="M225" s="1"/>
      <c r="N225" s="1"/>
      <c r="O225" s="1"/>
      <c r="P225" s="1"/>
      <c r="Q225" s="1"/>
      <c r="R225" s="1"/>
      <c r="S225" s="1"/>
      <c r="T225" s="1"/>
      <c r="U225" s="1"/>
      <c r="V225" s="1"/>
    </row>
    <row r="226" spans="2:22" ht="18.75" customHeight="1" x14ac:dyDescent="0.25">
      <c r="B226" s="1"/>
      <c r="C226" s="133"/>
      <c r="D226" s="1"/>
      <c r="E226" s="1"/>
      <c r="F226" s="1"/>
      <c r="G226" s="1"/>
      <c r="H226" s="1"/>
      <c r="I226" s="1"/>
      <c r="J226" s="1"/>
      <c r="K226" s="1"/>
      <c r="L226" s="1"/>
      <c r="M226" s="1"/>
      <c r="N226" s="1"/>
      <c r="O226" s="1"/>
      <c r="P226" s="1"/>
      <c r="Q226" s="1"/>
      <c r="R226" s="1"/>
      <c r="S226" s="1"/>
      <c r="T226" s="1"/>
      <c r="U226" s="1"/>
      <c r="V226" s="1"/>
    </row>
    <row r="227" spans="2:22" ht="18.75" customHeight="1" x14ac:dyDescent="0.25">
      <c r="B227" s="1"/>
      <c r="C227" s="133"/>
      <c r="D227" s="1"/>
      <c r="E227" s="1"/>
      <c r="F227" s="1"/>
      <c r="G227" s="1"/>
      <c r="H227" s="1"/>
      <c r="I227" s="1"/>
      <c r="J227" s="1"/>
      <c r="K227" s="1"/>
      <c r="L227" s="1"/>
      <c r="M227" s="1"/>
      <c r="N227" s="1"/>
      <c r="O227" s="1"/>
      <c r="P227" s="1"/>
      <c r="Q227" s="1"/>
      <c r="R227" s="1"/>
      <c r="S227" s="1"/>
      <c r="T227" s="1"/>
      <c r="U227" s="1"/>
      <c r="V227" s="1"/>
    </row>
    <row r="228" spans="2:22" ht="18.75" customHeight="1" x14ac:dyDescent="0.25">
      <c r="B228" s="1"/>
      <c r="C228" s="133"/>
      <c r="D228" s="1"/>
      <c r="E228" s="1"/>
      <c r="F228" s="1"/>
      <c r="G228" s="1"/>
      <c r="H228" s="1"/>
      <c r="I228" s="1"/>
      <c r="J228" s="1"/>
      <c r="K228" s="1"/>
      <c r="L228" s="1"/>
      <c r="M228" s="1"/>
      <c r="N228" s="1"/>
      <c r="O228" s="1"/>
      <c r="P228" s="1"/>
      <c r="Q228" s="1"/>
      <c r="R228" s="1"/>
      <c r="S228" s="1"/>
      <c r="T228" s="1"/>
      <c r="U228" s="1"/>
      <c r="V228" s="1"/>
    </row>
    <row r="229" spans="2:22" ht="18.75" customHeight="1" x14ac:dyDescent="0.25">
      <c r="B229" s="1"/>
      <c r="C229" s="133"/>
      <c r="D229" s="1"/>
      <c r="E229" s="1"/>
      <c r="F229" s="1"/>
      <c r="G229" s="1"/>
      <c r="H229" s="1"/>
      <c r="I229" s="1"/>
      <c r="J229" s="1"/>
      <c r="K229" s="1"/>
      <c r="L229" s="1"/>
      <c r="M229" s="1"/>
      <c r="N229" s="1"/>
      <c r="O229" s="1"/>
      <c r="P229" s="1"/>
      <c r="Q229" s="1"/>
      <c r="R229" s="1"/>
      <c r="S229" s="1"/>
      <c r="T229" s="1"/>
      <c r="U229" s="1"/>
      <c r="V229" s="1"/>
    </row>
    <row r="230" spans="2:22" ht="18.75" customHeight="1" x14ac:dyDescent="0.25">
      <c r="B230" s="1"/>
      <c r="C230" s="133"/>
      <c r="D230" s="1"/>
      <c r="E230" s="1"/>
      <c r="F230" s="1"/>
      <c r="G230" s="1"/>
      <c r="H230" s="1"/>
      <c r="I230" s="1"/>
      <c r="J230" s="1"/>
      <c r="K230" s="1"/>
      <c r="L230" s="1"/>
      <c r="M230" s="1"/>
      <c r="N230" s="1"/>
      <c r="O230" s="1"/>
      <c r="P230" s="1"/>
      <c r="Q230" s="1"/>
      <c r="R230" s="1"/>
      <c r="S230" s="1"/>
      <c r="T230" s="1"/>
      <c r="U230" s="1"/>
      <c r="V230" s="1"/>
    </row>
    <row r="231" spans="2:22" ht="18.75" customHeight="1" x14ac:dyDescent="0.25">
      <c r="B231" s="1"/>
      <c r="C231" s="133"/>
      <c r="D231" s="1"/>
      <c r="E231" s="1"/>
      <c r="F231" s="1"/>
      <c r="G231" s="1"/>
      <c r="H231" s="1"/>
      <c r="I231" s="1"/>
      <c r="J231" s="1"/>
      <c r="K231" s="1"/>
      <c r="L231" s="1"/>
      <c r="M231" s="1"/>
      <c r="N231" s="1"/>
      <c r="O231" s="1"/>
      <c r="P231" s="1"/>
      <c r="Q231" s="1"/>
      <c r="R231" s="1"/>
      <c r="S231" s="1"/>
      <c r="T231" s="1"/>
      <c r="U231" s="1"/>
      <c r="V231" s="1"/>
    </row>
    <row r="232" spans="2:22" ht="18.75" customHeight="1" x14ac:dyDescent="0.25">
      <c r="B232" s="1"/>
      <c r="C232" s="133"/>
      <c r="D232" s="1"/>
      <c r="E232" s="1"/>
      <c r="F232" s="1"/>
      <c r="G232" s="1"/>
      <c r="H232" s="1"/>
      <c r="I232" s="1"/>
      <c r="J232" s="1"/>
      <c r="K232" s="1"/>
      <c r="L232" s="1"/>
      <c r="M232" s="1"/>
      <c r="N232" s="1"/>
      <c r="O232" s="1"/>
      <c r="P232" s="1"/>
      <c r="Q232" s="1"/>
      <c r="R232" s="1"/>
      <c r="S232" s="1"/>
      <c r="T232" s="1"/>
      <c r="U232" s="1"/>
      <c r="V232" s="1"/>
    </row>
    <row r="233" spans="2:22" ht="18.75" customHeight="1" x14ac:dyDescent="0.25">
      <c r="B233" s="1"/>
      <c r="C233" s="133"/>
      <c r="D233" s="1"/>
      <c r="E233" s="1"/>
      <c r="F233" s="1"/>
      <c r="G233" s="1"/>
      <c r="H233" s="1"/>
      <c r="I233" s="1"/>
      <c r="J233" s="1"/>
      <c r="K233" s="1"/>
      <c r="L233" s="1"/>
      <c r="M233" s="1"/>
      <c r="N233" s="1"/>
      <c r="O233" s="1"/>
      <c r="P233" s="1"/>
      <c r="Q233" s="1"/>
      <c r="R233" s="1"/>
      <c r="S233" s="1"/>
      <c r="T233" s="1"/>
      <c r="U233" s="1"/>
      <c r="V233" s="1"/>
    </row>
    <row r="234" spans="2:22" ht="18.75" customHeight="1" x14ac:dyDescent="0.25">
      <c r="B234" s="1"/>
      <c r="C234" s="133"/>
      <c r="D234" s="1"/>
      <c r="E234" s="1"/>
      <c r="F234" s="1"/>
      <c r="G234" s="1"/>
      <c r="H234" s="1"/>
      <c r="I234" s="1"/>
      <c r="J234" s="1"/>
      <c r="K234" s="1"/>
      <c r="L234" s="1"/>
      <c r="M234" s="1"/>
      <c r="N234" s="1"/>
      <c r="O234" s="1"/>
      <c r="P234" s="1"/>
      <c r="Q234" s="1"/>
      <c r="R234" s="1"/>
      <c r="S234" s="1"/>
      <c r="T234" s="1"/>
      <c r="U234" s="1"/>
      <c r="V234" s="1"/>
    </row>
    <row r="235" spans="2:22" ht="18.75" customHeight="1" x14ac:dyDescent="0.25">
      <c r="B235" s="1"/>
      <c r="C235" s="133"/>
      <c r="D235" s="1"/>
      <c r="E235" s="1"/>
      <c r="F235" s="1"/>
      <c r="G235" s="1"/>
      <c r="H235" s="1"/>
      <c r="I235" s="1"/>
      <c r="J235" s="1"/>
      <c r="K235" s="1"/>
      <c r="L235" s="1"/>
      <c r="M235" s="1"/>
      <c r="N235" s="1"/>
      <c r="O235" s="1"/>
      <c r="P235" s="1"/>
      <c r="Q235" s="1"/>
      <c r="R235" s="1"/>
      <c r="S235" s="1"/>
      <c r="T235" s="1"/>
      <c r="U235" s="1"/>
      <c r="V235" s="1"/>
    </row>
    <row r="236" spans="2:22" ht="18.75" customHeight="1" x14ac:dyDescent="0.25">
      <c r="B236" s="1"/>
      <c r="C236" s="133"/>
      <c r="D236" s="1"/>
      <c r="E236" s="1"/>
      <c r="F236" s="1"/>
      <c r="G236" s="1"/>
      <c r="H236" s="1"/>
      <c r="I236" s="1"/>
      <c r="J236" s="1"/>
      <c r="K236" s="1"/>
      <c r="L236" s="1"/>
      <c r="M236" s="1"/>
      <c r="N236" s="1"/>
      <c r="O236" s="1"/>
      <c r="P236" s="1"/>
      <c r="Q236" s="1"/>
      <c r="R236" s="1"/>
      <c r="S236" s="1"/>
      <c r="T236" s="1"/>
      <c r="U236" s="1"/>
      <c r="V236" s="1"/>
    </row>
    <row r="237" spans="2:22" ht="18.75" customHeight="1" x14ac:dyDescent="0.25">
      <c r="B237" s="1"/>
      <c r="C237" s="133"/>
      <c r="D237" s="1"/>
      <c r="E237" s="1"/>
      <c r="F237" s="1"/>
      <c r="G237" s="1"/>
      <c r="H237" s="1"/>
      <c r="I237" s="1"/>
      <c r="J237" s="1"/>
      <c r="K237" s="1"/>
      <c r="L237" s="1"/>
      <c r="M237" s="1"/>
      <c r="N237" s="1"/>
      <c r="O237" s="1"/>
      <c r="P237" s="1"/>
      <c r="Q237" s="1"/>
      <c r="R237" s="1"/>
      <c r="S237" s="1"/>
      <c r="T237" s="1"/>
      <c r="U237" s="1"/>
      <c r="V237" s="1"/>
    </row>
    <row r="238" spans="2:22" ht="18.75" customHeight="1" x14ac:dyDescent="0.25">
      <c r="B238" s="1"/>
      <c r="C238" s="133"/>
      <c r="D238" s="1"/>
      <c r="E238" s="1"/>
      <c r="F238" s="1"/>
      <c r="G238" s="1"/>
      <c r="H238" s="1"/>
      <c r="I238" s="1"/>
      <c r="J238" s="1"/>
      <c r="K238" s="1"/>
      <c r="L238" s="1"/>
      <c r="M238" s="1"/>
      <c r="N238" s="1"/>
      <c r="O238" s="1"/>
      <c r="P238" s="1"/>
      <c r="Q238" s="1"/>
      <c r="R238" s="1"/>
      <c r="S238" s="1"/>
      <c r="T238" s="1"/>
      <c r="U238" s="1"/>
      <c r="V238" s="1"/>
    </row>
    <row r="239" spans="2:22" ht="18.75" customHeight="1" x14ac:dyDescent="0.25">
      <c r="B239" s="1"/>
      <c r="C239" s="133"/>
      <c r="D239" s="1"/>
      <c r="E239" s="1"/>
      <c r="F239" s="1"/>
      <c r="G239" s="1"/>
      <c r="H239" s="1"/>
      <c r="I239" s="1"/>
      <c r="J239" s="1"/>
      <c r="K239" s="1"/>
      <c r="L239" s="1"/>
      <c r="M239" s="1"/>
      <c r="N239" s="1"/>
      <c r="O239" s="1"/>
      <c r="P239" s="1"/>
      <c r="Q239" s="1"/>
      <c r="R239" s="1"/>
      <c r="S239" s="1"/>
      <c r="T239" s="1"/>
      <c r="U239" s="1"/>
      <c r="V239" s="1"/>
    </row>
    <row r="240" spans="2:22" ht="18.75" customHeight="1" x14ac:dyDescent="0.25">
      <c r="B240" s="1"/>
      <c r="C240" s="133"/>
      <c r="D240" s="1"/>
      <c r="E240" s="1"/>
      <c r="F240" s="1"/>
      <c r="G240" s="1"/>
      <c r="H240" s="1"/>
      <c r="I240" s="1"/>
      <c r="J240" s="1"/>
      <c r="K240" s="1"/>
      <c r="L240" s="1"/>
      <c r="M240" s="1"/>
      <c r="N240" s="1"/>
      <c r="O240" s="1"/>
      <c r="P240" s="1"/>
      <c r="Q240" s="1"/>
      <c r="R240" s="1"/>
      <c r="S240" s="1"/>
      <c r="T240" s="1"/>
      <c r="U240" s="1"/>
      <c r="V240" s="1"/>
    </row>
    <row r="241" spans="2:22" ht="18.75" customHeight="1" x14ac:dyDescent="0.25">
      <c r="B241" s="1"/>
      <c r="C241" s="133"/>
      <c r="D241" s="1"/>
      <c r="E241" s="1"/>
      <c r="F241" s="1"/>
      <c r="G241" s="1"/>
      <c r="H241" s="1"/>
      <c r="I241" s="1"/>
      <c r="J241" s="1"/>
      <c r="K241" s="1"/>
      <c r="L241" s="1"/>
      <c r="M241" s="1"/>
      <c r="N241" s="1"/>
      <c r="O241" s="1"/>
      <c r="P241" s="1"/>
      <c r="Q241" s="1"/>
      <c r="R241" s="1"/>
      <c r="S241" s="1"/>
      <c r="T241" s="1"/>
      <c r="U241" s="1"/>
      <c r="V241" s="1"/>
    </row>
    <row r="242" spans="2:22" ht="18.75" customHeight="1" x14ac:dyDescent="0.25">
      <c r="B242" s="1"/>
      <c r="C242" s="133"/>
      <c r="D242" s="1"/>
      <c r="E242" s="1"/>
      <c r="F242" s="1"/>
      <c r="G242" s="1"/>
      <c r="H242" s="1"/>
      <c r="I242" s="1"/>
      <c r="J242" s="1"/>
      <c r="K242" s="1"/>
      <c r="L242" s="1"/>
      <c r="M242" s="1"/>
      <c r="N242" s="1"/>
      <c r="O242" s="1"/>
      <c r="P242" s="1"/>
      <c r="Q242" s="1"/>
      <c r="R242" s="1"/>
      <c r="S242" s="1"/>
      <c r="T242" s="1"/>
      <c r="U242" s="1"/>
      <c r="V242" s="1"/>
    </row>
    <row r="243" spans="2:22" ht="18.75" customHeight="1" x14ac:dyDescent="0.25">
      <c r="B243" s="1"/>
      <c r="C243" s="133"/>
      <c r="D243" s="1"/>
      <c r="E243" s="1"/>
      <c r="F243" s="1"/>
      <c r="G243" s="1"/>
      <c r="H243" s="1"/>
      <c r="I243" s="1"/>
      <c r="J243" s="1"/>
      <c r="K243" s="1"/>
      <c r="L243" s="1"/>
      <c r="M243" s="1"/>
      <c r="N243" s="1"/>
      <c r="O243" s="1"/>
      <c r="P243" s="1"/>
      <c r="Q243" s="1"/>
      <c r="R243" s="1"/>
      <c r="S243" s="1"/>
      <c r="T243" s="1"/>
      <c r="U243" s="1"/>
      <c r="V243" s="1"/>
    </row>
    <row r="244" spans="2:22" ht="18.75" customHeight="1" x14ac:dyDescent="0.25">
      <c r="B244" s="1"/>
      <c r="C244" s="133"/>
      <c r="D244" s="1"/>
      <c r="E244" s="1"/>
      <c r="F244" s="1"/>
      <c r="G244" s="1"/>
      <c r="H244" s="1"/>
      <c r="I244" s="1"/>
      <c r="J244" s="1"/>
      <c r="K244" s="1"/>
      <c r="L244" s="1"/>
      <c r="M244" s="1"/>
      <c r="N244" s="1"/>
      <c r="O244" s="1"/>
      <c r="P244" s="1"/>
      <c r="Q244" s="1"/>
      <c r="R244" s="1"/>
      <c r="S244" s="1"/>
      <c r="T244" s="1"/>
      <c r="U244" s="1"/>
      <c r="V244" s="1"/>
    </row>
    <row r="245" spans="2:22" ht="18.75" customHeight="1" x14ac:dyDescent="0.25">
      <c r="B245" s="1"/>
      <c r="C245" s="133"/>
      <c r="D245" s="1"/>
      <c r="E245" s="1"/>
      <c r="F245" s="1"/>
      <c r="G245" s="1"/>
      <c r="H245" s="1"/>
      <c r="I245" s="1"/>
      <c r="J245" s="1"/>
      <c r="K245" s="1"/>
      <c r="L245" s="1"/>
      <c r="M245" s="1"/>
      <c r="N245" s="1"/>
      <c r="O245" s="1"/>
      <c r="P245" s="1"/>
      <c r="Q245" s="1"/>
      <c r="R245" s="1"/>
      <c r="S245" s="1"/>
      <c r="T245" s="1"/>
      <c r="U245" s="1"/>
      <c r="V245" s="1"/>
    </row>
    <row r="246" spans="2:22" ht="18.75" customHeight="1" x14ac:dyDescent="0.25">
      <c r="B246" s="1"/>
      <c r="C246" s="133"/>
      <c r="D246" s="1"/>
      <c r="E246" s="1"/>
      <c r="F246" s="1"/>
      <c r="G246" s="1"/>
      <c r="H246" s="1"/>
      <c r="I246" s="1"/>
      <c r="J246" s="1"/>
      <c r="K246" s="1"/>
      <c r="L246" s="1"/>
      <c r="M246" s="1"/>
      <c r="N246" s="1"/>
      <c r="O246" s="1"/>
      <c r="P246" s="1"/>
      <c r="Q246" s="1"/>
      <c r="R246" s="1"/>
      <c r="S246" s="1"/>
      <c r="T246" s="1"/>
      <c r="U246" s="1"/>
      <c r="V246" s="1"/>
    </row>
    <row r="247" spans="2:22" ht="18.75" customHeight="1" x14ac:dyDescent="0.25">
      <c r="B247" s="1"/>
      <c r="C247" s="133"/>
      <c r="D247" s="1"/>
      <c r="E247" s="1"/>
      <c r="F247" s="1"/>
      <c r="G247" s="1"/>
      <c r="H247" s="1"/>
      <c r="I247" s="1"/>
      <c r="J247" s="1"/>
      <c r="K247" s="1"/>
      <c r="L247" s="1"/>
      <c r="M247" s="1"/>
      <c r="N247" s="1"/>
      <c r="O247" s="1"/>
      <c r="P247" s="1"/>
      <c r="Q247" s="1"/>
      <c r="R247" s="1"/>
      <c r="S247" s="1"/>
      <c r="T247" s="1"/>
      <c r="U247" s="1"/>
      <c r="V247" s="1"/>
    </row>
    <row r="248" spans="2:22" ht="18.75" customHeight="1" x14ac:dyDescent="0.25">
      <c r="B248" s="1"/>
      <c r="C248" s="133"/>
      <c r="D248" s="1"/>
      <c r="E248" s="1"/>
      <c r="F248" s="1"/>
      <c r="G248" s="1"/>
      <c r="H248" s="1"/>
      <c r="I248" s="1"/>
      <c r="J248" s="1"/>
      <c r="K248" s="1"/>
      <c r="L248" s="1"/>
      <c r="M248" s="1"/>
      <c r="N248" s="1"/>
      <c r="O248" s="1"/>
      <c r="P248" s="1"/>
      <c r="Q248" s="1"/>
      <c r="R248" s="1"/>
      <c r="S248" s="1"/>
      <c r="T248" s="1"/>
      <c r="U248" s="1"/>
      <c r="V248" s="1"/>
    </row>
    <row r="249" spans="2:22" ht="18.75" customHeight="1" x14ac:dyDescent="0.25">
      <c r="B249" s="1"/>
      <c r="C249" s="133"/>
      <c r="D249" s="1"/>
      <c r="E249" s="1"/>
      <c r="F249" s="1"/>
      <c r="G249" s="1"/>
      <c r="H249" s="1"/>
      <c r="I249" s="1"/>
      <c r="J249" s="1"/>
      <c r="K249" s="1"/>
      <c r="L249" s="1"/>
      <c r="M249" s="1"/>
      <c r="N249" s="1"/>
      <c r="O249" s="1"/>
      <c r="P249" s="1"/>
      <c r="Q249" s="1"/>
      <c r="R249" s="1"/>
      <c r="S249" s="1"/>
      <c r="T249" s="1"/>
      <c r="U249" s="1"/>
      <c r="V249" s="1"/>
    </row>
    <row r="250" spans="2:22" ht="18.75" customHeight="1" x14ac:dyDescent="0.25">
      <c r="B250" s="1"/>
      <c r="C250" s="133"/>
      <c r="D250" s="1"/>
      <c r="E250" s="1"/>
      <c r="F250" s="1"/>
      <c r="G250" s="1"/>
      <c r="H250" s="1"/>
      <c r="I250" s="1"/>
      <c r="J250" s="1"/>
      <c r="K250" s="1"/>
      <c r="L250" s="1"/>
      <c r="M250" s="1"/>
      <c r="N250" s="1"/>
      <c r="O250" s="1"/>
      <c r="P250" s="1"/>
      <c r="Q250" s="1"/>
      <c r="R250" s="1"/>
      <c r="S250" s="1"/>
      <c r="T250" s="1"/>
      <c r="U250" s="1"/>
      <c r="V250" s="1"/>
    </row>
    <row r="251" spans="2:22" ht="18.75" customHeight="1" x14ac:dyDescent="0.25">
      <c r="B251" s="1"/>
      <c r="C251" s="133"/>
      <c r="D251" s="1"/>
      <c r="E251" s="1"/>
      <c r="F251" s="1"/>
      <c r="G251" s="1"/>
      <c r="H251" s="1"/>
      <c r="I251" s="1"/>
      <c r="J251" s="1"/>
      <c r="K251" s="1"/>
      <c r="L251" s="1"/>
      <c r="M251" s="1"/>
      <c r="N251" s="1"/>
      <c r="O251" s="1"/>
      <c r="P251" s="1"/>
      <c r="Q251" s="1"/>
      <c r="R251" s="1"/>
      <c r="S251" s="1"/>
      <c r="T251" s="1"/>
      <c r="U251" s="1"/>
      <c r="V251" s="1"/>
    </row>
    <row r="252" spans="2:22" ht="18.75" customHeight="1" x14ac:dyDescent="0.25">
      <c r="B252" s="1"/>
      <c r="C252" s="133"/>
      <c r="D252" s="1"/>
      <c r="E252" s="1"/>
      <c r="F252" s="1"/>
      <c r="G252" s="1"/>
      <c r="H252" s="1"/>
      <c r="I252" s="1"/>
      <c r="J252" s="1"/>
      <c r="K252" s="1"/>
      <c r="L252" s="1"/>
      <c r="M252" s="1"/>
      <c r="N252" s="1"/>
      <c r="O252" s="1"/>
      <c r="P252" s="1"/>
      <c r="Q252" s="1"/>
      <c r="R252" s="1"/>
      <c r="S252" s="1"/>
      <c r="T252" s="1"/>
      <c r="U252" s="1"/>
      <c r="V252" s="1"/>
    </row>
    <row r="253" spans="2:22" ht="18.75" customHeight="1" x14ac:dyDescent="0.25">
      <c r="B253" s="1"/>
      <c r="C253" s="133"/>
      <c r="D253" s="1"/>
      <c r="E253" s="1"/>
      <c r="F253" s="1"/>
      <c r="G253" s="1"/>
      <c r="H253" s="1"/>
      <c r="I253" s="1"/>
      <c r="J253" s="1"/>
      <c r="K253" s="1"/>
      <c r="L253" s="1"/>
      <c r="M253" s="1"/>
      <c r="N253" s="1"/>
      <c r="O253" s="1"/>
      <c r="P253" s="1"/>
      <c r="Q253" s="1"/>
      <c r="R253" s="1"/>
      <c r="S253" s="1"/>
      <c r="T253" s="1"/>
      <c r="U253" s="1"/>
      <c r="V253" s="1"/>
    </row>
    <row r="254" spans="2:22" ht="18.75" customHeight="1" x14ac:dyDescent="0.25">
      <c r="B254" s="1"/>
      <c r="C254" s="133"/>
      <c r="D254" s="1"/>
      <c r="E254" s="1"/>
      <c r="F254" s="1"/>
      <c r="G254" s="1"/>
      <c r="H254" s="1"/>
      <c r="I254" s="1"/>
      <c r="J254" s="1"/>
      <c r="K254" s="1"/>
      <c r="L254" s="1"/>
      <c r="M254" s="1"/>
      <c r="N254" s="1"/>
      <c r="O254" s="1"/>
      <c r="P254" s="1"/>
      <c r="Q254" s="1"/>
      <c r="R254" s="1"/>
      <c r="S254" s="1"/>
      <c r="T254" s="1"/>
      <c r="U254" s="1"/>
      <c r="V254" s="1"/>
    </row>
    <row r="255" spans="2:22" ht="18.75" customHeight="1" x14ac:dyDescent="0.25">
      <c r="B255" s="1"/>
      <c r="C255" s="133"/>
      <c r="D255" s="1"/>
      <c r="E255" s="1"/>
      <c r="F255" s="1"/>
      <c r="G255" s="1"/>
      <c r="H255" s="1"/>
      <c r="I255" s="1"/>
      <c r="J255" s="1"/>
      <c r="K255" s="1"/>
      <c r="L255" s="1"/>
      <c r="M255" s="1"/>
      <c r="N255" s="1"/>
      <c r="O255" s="1"/>
      <c r="P255" s="1"/>
      <c r="Q255" s="1"/>
      <c r="R255" s="1"/>
      <c r="S255" s="1"/>
      <c r="T255" s="1"/>
      <c r="U255" s="1"/>
      <c r="V255" s="1"/>
    </row>
    <row r="256" spans="2:22" ht="18.75" customHeight="1" x14ac:dyDescent="0.25">
      <c r="B256" s="1"/>
      <c r="C256" s="133"/>
      <c r="D256" s="1"/>
      <c r="E256" s="1"/>
      <c r="F256" s="1"/>
      <c r="G256" s="1"/>
      <c r="H256" s="1"/>
      <c r="I256" s="1"/>
      <c r="J256" s="1"/>
      <c r="K256" s="1"/>
      <c r="L256" s="1"/>
      <c r="M256" s="1"/>
      <c r="N256" s="1"/>
      <c r="O256" s="1"/>
      <c r="P256" s="1"/>
      <c r="Q256" s="1"/>
      <c r="R256" s="1"/>
      <c r="S256" s="1"/>
      <c r="T256" s="1"/>
      <c r="U256" s="1"/>
      <c r="V256" s="1"/>
    </row>
    <row r="257" spans="2:22" ht="18.75" customHeight="1" x14ac:dyDescent="0.25">
      <c r="B257" s="1"/>
      <c r="C257" s="133"/>
      <c r="D257" s="1"/>
      <c r="E257" s="1"/>
      <c r="F257" s="1"/>
      <c r="G257" s="1"/>
      <c r="H257" s="1"/>
      <c r="I257" s="1"/>
      <c r="J257" s="1"/>
      <c r="K257" s="1"/>
      <c r="L257" s="1"/>
      <c r="M257" s="1"/>
      <c r="N257" s="1"/>
      <c r="O257" s="1"/>
      <c r="P257" s="1"/>
      <c r="Q257" s="1"/>
      <c r="R257" s="1"/>
      <c r="S257" s="1"/>
      <c r="T257" s="1"/>
      <c r="U257" s="1"/>
      <c r="V257" s="1"/>
    </row>
    <row r="258" spans="2:22" ht="18.75" customHeight="1" x14ac:dyDescent="0.25">
      <c r="B258" s="1"/>
      <c r="C258" s="133"/>
      <c r="D258" s="1"/>
      <c r="E258" s="1"/>
      <c r="F258" s="1"/>
      <c r="G258" s="1"/>
      <c r="H258" s="1"/>
      <c r="I258" s="1"/>
      <c r="J258" s="1"/>
      <c r="K258" s="1"/>
      <c r="L258" s="1"/>
      <c r="M258" s="1"/>
      <c r="N258" s="1"/>
      <c r="O258" s="1"/>
      <c r="P258" s="1"/>
      <c r="Q258" s="1"/>
      <c r="R258" s="1"/>
      <c r="S258" s="1"/>
      <c r="T258" s="1"/>
      <c r="U258" s="1"/>
      <c r="V258" s="1"/>
    </row>
    <row r="259" spans="2:22" ht="18.75" customHeight="1" x14ac:dyDescent="0.25">
      <c r="B259" s="1"/>
      <c r="C259" s="133"/>
      <c r="D259" s="1"/>
      <c r="E259" s="1"/>
      <c r="F259" s="1"/>
      <c r="G259" s="1"/>
      <c r="H259" s="1"/>
      <c r="I259" s="1"/>
      <c r="J259" s="1"/>
      <c r="K259" s="1"/>
      <c r="L259" s="1"/>
      <c r="M259" s="1"/>
      <c r="N259" s="1"/>
      <c r="O259" s="1"/>
      <c r="P259" s="1"/>
      <c r="Q259" s="1"/>
      <c r="R259" s="1"/>
      <c r="S259" s="1"/>
      <c r="T259" s="1"/>
      <c r="U259" s="1"/>
      <c r="V259" s="1"/>
    </row>
    <row r="260" spans="2:22" ht="18.75" customHeight="1" x14ac:dyDescent="0.25">
      <c r="B260" s="1"/>
      <c r="C260" s="133"/>
      <c r="D260" s="1"/>
      <c r="E260" s="1"/>
      <c r="F260" s="1"/>
      <c r="G260" s="1"/>
      <c r="H260" s="1"/>
      <c r="I260" s="1"/>
      <c r="J260" s="1"/>
      <c r="K260" s="1"/>
      <c r="L260" s="1"/>
      <c r="M260" s="1"/>
      <c r="N260" s="1"/>
      <c r="O260" s="1"/>
      <c r="P260" s="1"/>
      <c r="Q260" s="1"/>
      <c r="R260" s="1"/>
      <c r="S260" s="1"/>
      <c r="T260" s="1"/>
      <c r="U260" s="1"/>
      <c r="V260" s="1"/>
    </row>
    <row r="261" spans="2:22" ht="18.75" customHeight="1" x14ac:dyDescent="0.25">
      <c r="B261" s="1"/>
      <c r="C261" s="133"/>
      <c r="D261" s="1"/>
      <c r="E261" s="1"/>
      <c r="F261" s="1"/>
      <c r="G261" s="1"/>
      <c r="H261" s="1"/>
      <c r="I261" s="1"/>
      <c r="J261" s="1"/>
      <c r="K261" s="1"/>
      <c r="L261" s="1"/>
      <c r="M261" s="1"/>
      <c r="N261" s="1"/>
      <c r="O261" s="1"/>
      <c r="P261" s="1"/>
      <c r="Q261" s="1"/>
      <c r="R261" s="1"/>
      <c r="S261" s="1"/>
      <c r="T261" s="1"/>
      <c r="U261" s="1"/>
      <c r="V261" s="1"/>
    </row>
    <row r="262" spans="2:22" ht="18.75" customHeight="1" x14ac:dyDescent="0.25">
      <c r="B262" s="1"/>
      <c r="C262" s="133"/>
      <c r="D262" s="1"/>
      <c r="E262" s="1"/>
      <c r="F262" s="1"/>
      <c r="G262" s="1"/>
      <c r="H262" s="1"/>
      <c r="I262" s="1"/>
      <c r="J262" s="1"/>
      <c r="K262" s="1"/>
      <c r="L262" s="1"/>
      <c r="M262" s="1"/>
      <c r="N262" s="1"/>
      <c r="O262" s="1"/>
      <c r="P262" s="1"/>
      <c r="Q262" s="1"/>
      <c r="R262" s="1"/>
      <c r="S262" s="1"/>
      <c r="T262" s="1"/>
      <c r="U262" s="1"/>
      <c r="V262" s="1"/>
    </row>
    <row r="263" spans="2:22" ht="18.75" customHeight="1" x14ac:dyDescent="0.25">
      <c r="B263" s="1"/>
      <c r="C263" s="133"/>
      <c r="D263" s="1"/>
      <c r="E263" s="1"/>
      <c r="F263" s="1"/>
      <c r="G263" s="1"/>
      <c r="H263" s="1"/>
      <c r="I263" s="1"/>
      <c r="J263" s="1"/>
      <c r="K263" s="1"/>
      <c r="L263" s="1"/>
      <c r="M263" s="1"/>
      <c r="N263" s="1"/>
      <c r="O263" s="1"/>
      <c r="P263" s="1"/>
      <c r="Q263" s="1"/>
      <c r="R263" s="1"/>
      <c r="S263" s="1"/>
      <c r="T263" s="1"/>
      <c r="U263" s="1"/>
      <c r="V263" s="1"/>
    </row>
    <row r="264" spans="2:22" ht="18.75" customHeight="1" x14ac:dyDescent="0.25">
      <c r="B264" s="1"/>
      <c r="C264" s="133"/>
      <c r="D264" s="1"/>
      <c r="E264" s="1"/>
      <c r="F264" s="1"/>
      <c r="G264" s="1"/>
      <c r="H264" s="1"/>
      <c r="I264" s="1"/>
      <c r="J264" s="1"/>
      <c r="K264" s="1"/>
      <c r="L264" s="1"/>
      <c r="M264" s="1"/>
      <c r="N264" s="1"/>
      <c r="O264" s="1"/>
      <c r="P264" s="1"/>
      <c r="Q264" s="1"/>
      <c r="R264" s="1"/>
      <c r="S264" s="1"/>
      <c r="T264" s="1"/>
      <c r="U264" s="1"/>
      <c r="V264" s="1"/>
    </row>
    <row r="265" spans="2:22" ht="18.75" customHeight="1" x14ac:dyDescent="0.25">
      <c r="B265" s="1"/>
      <c r="C265" s="133"/>
      <c r="D265" s="1"/>
      <c r="E265" s="1"/>
      <c r="F265" s="1"/>
      <c r="G265" s="1"/>
      <c r="H265" s="1"/>
      <c r="I265" s="1"/>
      <c r="J265" s="1"/>
      <c r="K265" s="1"/>
      <c r="L265" s="1"/>
      <c r="M265" s="1"/>
      <c r="N265" s="1"/>
      <c r="O265" s="1"/>
      <c r="P265" s="1"/>
      <c r="Q265" s="1"/>
      <c r="R265" s="1"/>
      <c r="S265" s="1"/>
      <c r="T265" s="1"/>
      <c r="U265" s="1"/>
      <c r="V265" s="1"/>
    </row>
    <row r="266" spans="2:22" ht="18.75" customHeight="1" x14ac:dyDescent="0.25">
      <c r="B266" s="1"/>
      <c r="C266" s="133"/>
      <c r="D266" s="1"/>
      <c r="E266" s="1"/>
      <c r="F266" s="1"/>
      <c r="G266" s="1"/>
      <c r="H266" s="1"/>
      <c r="I266" s="1"/>
      <c r="J266" s="1"/>
      <c r="K266" s="1"/>
      <c r="L266" s="1"/>
      <c r="M266" s="1"/>
      <c r="N266" s="1"/>
      <c r="O266" s="1"/>
      <c r="P266" s="1"/>
      <c r="Q266" s="1"/>
      <c r="R266" s="1"/>
      <c r="S266" s="1"/>
      <c r="T266" s="1"/>
      <c r="U266" s="1"/>
      <c r="V266" s="1"/>
    </row>
    <row r="267" spans="2:22" ht="18.75" customHeight="1" x14ac:dyDescent="0.25">
      <c r="B267" s="1"/>
      <c r="C267" s="133"/>
      <c r="D267" s="1"/>
      <c r="E267" s="1"/>
      <c r="F267" s="1"/>
      <c r="G267" s="1"/>
      <c r="H267" s="1"/>
      <c r="I267" s="1"/>
      <c r="J267" s="1"/>
      <c r="K267" s="1"/>
      <c r="L267" s="1"/>
      <c r="M267" s="1"/>
      <c r="N267" s="1"/>
      <c r="O267" s="1"/>
      <c r="P267" s="1"/>
      <c r="Q267" s="1"/>
      <c r="R267" s="1"/>
      <c r="S267" s="1"/>
      <c r="T267" s="1"/>
      <c r="U267" s="1"/>
      <c r="V267" s="1"/>
    </row>
    <row r="268" spans="2:22" ht="18.75" customHeight="1" x14ac:dyDescent="0.25">
      <c r="B268" s="1"/>
      <c r="C268" s="133"/>
      <c r="D268" s="1"/>
      <c r="E268" s="1"/>
      <c r="F268" s="1"/>
      <c r="G268" s="1"/>
      <c r="H268" s="1"/>
      <c r="I268" s="1"/>
      <c r="J268" s="1"/>
      <c r="K268" s="1"/>
      <c r="L268" s="1"/>
      <c r="M268" s="1"/>
      <c r="N268" s="1"/>
      <c r="O268" s="1"/>
      <c r="P268" s="1"/>
      <c r="Q268" s="1"/>
      <c r="R268" s="1"/>
      <c r="S268" s="1"/>
      <c r="T268" s="1"/>
      <c r="U268" s="1"/>
      <c r="V268" s="1"/>
    </row>
    <row r="269" spans="2:22" ht="18.75" customHeight="1" x14ac:dyDescent="0.25">
      <c r="B269" s="1"/>
      <c r="C269" s="133"/>
      <c r="D269" s="1"/>
      <c r="E269" s="1"/>
      <c r="F269" s="1"/>
      <c r="G269" s="1"/>
      <c r="H269" s="1"/>
      <c r="I269" s="1"/>
      <c r="J269" s="1"/>
      <c r="K269" s="1"/>
      <c r="L269" s="1"/>
      <c r="M269" s="1"/>
      <c r="N269" s="1"/>
      <c r="O269" s="1"/>
      <c r="P269" s="1"/>
      <c r="Q269" s="1"/>
      <c r="R269" s="1"/>
      <c r="S269" s="1"/>
      <c r="T269" s="1"/>
      <c r="U269" s="1"/>
      <c r="V269" s="1"/>
    </row>
    <row r="270" spans="2:22" ht="18.75" customHeight="1" x14ac:dyDescent="0.25">
      <c r="B270" s="1"/>
      <c r="C270" s="133"/>
      <c r="D270" s="1"/>
      <c r="E270" s="1"/>
      <c r="F270" s="1"/>
      <c r="G270" s="1"/>
      <c r="H270" s="1"/>
      <c r="I270" s="1"/>
      <c r="J270" s="1"/>
      <c r="K270" s="1"/>
      <c r="L270" s="1"/>
      <c r="M270" s="1"/>
      <c r="N270" s="1"/>
      <c r="O270" s="1"/>
      <c r="P270" s="1"/>
      <c r="Q270" s="1"/>
      <c r="R270" s="1"/>
      <c r="S270" s="1"/>
      <c r="T270" s="1"/>
      <c r="U270" s="1"/>
      <c r="V270" s="1"/>
    </row>
    <row r="271" spans="2:22" ht="18.75" customHeight="1" x14ac:dyDescent="0.25">
      <c r="B271" s="1"/>
      <c r="C271" s="133"/>
      <c r="D271" s="1"/>
      <c r="E271" s="1"/>
      <c r="F271" s="1"/>
      <c r="G271" s="1"/>
      <c r="H271" s="1"/>
      <c r="I271" s="1"/>
      <c r="J271" s="1"/>
      <c r="K271" s="1"/>
      <c r="L271" s="1"/>
      <c r="M271" s="1"/>
      <c r="N271" s="1"/>
      <c r="O271" s="1"/>
      <c r="P271" s="1"/>
      <c r="Q271" s="1"/>
      <c r="R271" s="1"/>
      <c r="S271" s="1"/>
      <c r="T271" s="1"/>
      <c r="U271" s="1"/>
      <c r="V271" s="1"/>
    </row>
    <row r="272" spans="2:22" ht="18.75" customHeight="1" x14ac:dyDescent="0.25">
      <c r="B272" s="1"/>
      <c r="C272" s="133"/>
      <c r="D272" s="1"/>
      <c r="E272" s="1"/>
      <c r="F272" s="1"/>
      <c r="G272" s="1"/>
      <c r="H272" s="1"/>
      <c r="I272" s="1"/>
      <c r="J272" s="1"/>
      <c r="K272" s="1"/>
      <c r="L272" s="1"/>
      <c r="M272" s="1"/>
      <c r="N272" s="1"/>
      <c r="O272" s="1"/>
      <c r="P272" s="1"/>
      <c r="Q272" s="1"/>
      <c r="R272" s="1"/>
      <c r="S272" s="1"/>
      <c r="T272" s="1"/>
      <c r="U272" s="1"/>
      <c r="V272" s="1"/>
    </row>
    <row r="273" spans="2:22" ht="18.75" customHeight="1" x14ac:dyDescent="0.25">
      <c r="B273" s="1"/>
      <c r="C273" s="133"/>
      <c r="D273" s="1"/>
      <c r="E273" s="1"/>
      <c r="F273" s="1"/>
      <c r="G273" s="1"/>
      <c r="H273" s="1"/>
      <c r="I273" s="1"/>
      <c r="J273" s="1"/>
      <c r="K273" s="1"/>
      <c r="L273" s="1"/>
      <c r="M273" s="1"/>
      <c r="N273" s="1"/>
      <c r="O273" s="1"/>
      <c r="P273" s="1"/>
      <c r="Q273" s="1"/>
      <c r="R273" s="1"/>
      <c r="S273" s="1"/>
      <c r="T273" s="1"/>
      <c r="U273" s="1"/>
      <c r="V273" s="1"/>
    </row>
    <row r="274" spans="2:22" ht="18.75" customHeight="1" x14ac:dyDescent="0.25">
      <c r="B274" s="1"/>
      <c r="C274" s="133"/>
      <c r="D274" s="1"/>
      <c r="E274" s="1"/>
      <c r="F274" s="1"/>
      <c r="G274" s="1"/>
      <c r="H274" s="1"/>
      <c r="I274" s="1"/>
      <c r="J274" s="1"/>
      <c r="K274" s="1"/>
      <c r="L274" s="1"/>
      <c r="M274" s="1"/>
      <c r="N274" s="1"/>
      <c r="O274" s="1"/>
      <c r="P274" s="1"/>
      <c r="Q274" s="1"/>
      <c r="R274" s="1"/>
      <c r="S274" s="1"/>
      <c r="T274" s="1"/>
      <c r="U274" s="1"/>
      <c r="V274" s="1"/>
    </row>
    <row r="275" spans="2:22" ht="18.75" customHeight="1" x14ac:dyDescent="0.25">
      <c r="B275" s="1"/>
      <c r="C275" s="133"/>
      <c r="D275" s="1"/>
      <c r="E275" s="1"/>
      <c r="F275" s="1"/>
      <c r="G275" s="1"/>
      <c r="H275" s="1"/>
      <c r="I275" s="1"/>
      <c r="J275" s="1"/>
      <c r="K275" s="1"/>
      <c r="L275" s="1"/>
      <c r="M275" s="1"/>
      <c r="N275" s="1"/>
      <c r="O275" s="1"/>
      <c r="P275" s="1"/>
      <c r="Q275" s="1"/>
      <c r="R275" s="1"/>
      <c r="S275" s="1"/>
      <c r="T275" s="1"/>
      <c r="U275" s="1"/>
      <c r="V275" s="1"/>
    </row>
    <row r="276" spans="2:22" ht="18.75" customHeight="1" x14ac:dyDescent="0.25">
      <c r="B276" s="1"/>
      <c r="C276" s="133"/>
      <c r="D276" s="1"/>
      <c r="E276" s="1"/>
      <c r="F276" s="1"/>
      <c r="G276" s="1"/>
      <c r="H276" s="1"/>
      <c r="I276" s="1"/>
      <c r="J276" s="1"/>
      <c r="K276" s="1"/>
      <c r="L276" s="1"/>
      <c r="M276" s="1"/>
      <c r="N276" s="1"/>
      <c r="O276" s="1"/>
      <c r="P276" s="1"/>
      <c r="Q276" s="1"/>
      <c r="R276" s="1"/>
      <c r="S276" s="1"/>
      <c r="T276" s="1"/>
      <c r="U276" s="1"/>
      <c r="V276" s="1"/>
    </row>
    <row r="277" spans="2:22" ht="18.75" customHeight="1" x14ac:dyDescent="0.25">
      <c r="B277" s="1"/>
      <c r="C277" s="133"/>
      <c r="D277" s="1"/>
      <c r="E277" s="1"/>
      <c r="F277" s="1"/>
      <c r="G277" s="1"/>
      <c r="H277" s="1"/>
      <c r="I277" s="1"/>
      <c r="J277" s="1"/>
      <c r="K277" s="1"/>
      <c r="L277" s="1"/>
      <c r="M277" s="1"/>
      <c r="N277" s="1"/>
      <c r="O277" s="1"/>
      <c r="P277" s="1"/>
      <c r="Q277" s="1"/>
      <c r="R277" s="1"/>
      <c r="S277" s="1"/>
      <c r="T277" s="1"/>
      <c r="U277" s="1"/>
      <c r="V277" s="1"/>
    </row>
    <row r="278" spans="2:22" ht="18.75" customHeight="1" x14ac:dyDescent="0.25">
      <c r="B278" s="1"/>
      <c r="C278" s="133"/>
      <c r="D278" s="1"/>
      <c r="E278" s="1"/>
      <c r="F278" s="1"/>
      <c r="G278" s="1"/>
      <c r="H278" s="1"/>
      <c r="I278" s="1"/>
      <c r="J278" s="1"/>
      <c r="K278" s="1"/>
      <c r="L278" s="1"/>
      <c r="M278" s="1"/>
      <c r="N278" s="1"/>
      <c r="O278" s="1"/>
      <c r="P278" s="1"/>
      <c r="Q278" s="1"/>
      <c r="R278" s="1"/>
      <c r="S278" s="1"/>
      <c r="T278" s="1"/>
      <c r="U278" s="1"/>
      <c r="V278" s="1"/>
    </row>
    <row r="279" spans="2:22" ht="18.75" customHeight="1" x14ac:dyDescent="0.25">
      <c r="B279" s="1"/>
      <c r="C279" s="133"/>
      <c r="D279" s="1"/>
      <c r="E279" s="1"/>
      <c r="F279" s="1"/>
      <c r="G279" s="1"/>
      <c r="H279" s="1"/>
      <c r="I279" s="1"/>
      <c r="J279" s="1"/>
      <c r="K279" s="1"/>
      <c r="L279" s="1"/>
      <c r="M279" s="1"/>
      <c r="N279" s="1"/>
      <c r="O279" s="1"/>
      <c r="P279" s="1"/>
      <c r="Q279" s="1"/>
      <c r="R279" s="1"/>
      <c r="S279" s="1"/>
      <c r="T279" s="1"/>
      <c r="U279" s="1"/>
      <c r="V279" s="1"/>
    </row>
    <row r="280" spans="2:22" ht="18.75" customHeight="1" x14ac:dyDescent="0.25">
      <c r="B280" s="1"/>
      <c r="C280" s="133"/>
      <c r="D280" s="1"/>
      <c r="E280" s="1"/>
      <c r="F280" s="1"/>
      <c r="G280" s="1"/>
      <c r="H280" s="1"/>
      <c r="I280" s="1"/>
      <c r="J280" s="1"/>
      <c r="K280" s="1"/>
      <c r="L280" s="1"/>
      <c r="M280" s="1"/>
      <c r="N280" s="1"/>
      <c r="O280" s="1"/>
      <c r="P280" s="1"/>
      <c r="Q280" s="1"/>
      <c r="R280" s="1"/>
      <c r="S280" s="1"/>
      <c r="T280" s="1"/>
      <c r="U280" s="1"/>
      <c r="V280" s="1"/>
    </row>
    <row r="281" spans="2:22" ht="18.75" customHeight="1" x14ac:dyDescent="0.25">
      <c r="B281" s="1"/>
      <c r="C281" s="133"/>
      <c r="D281" s="1"/>
      <c r="E281" s="1"/>
      <c r="F281" s="1"/>
      <c r="G281" s="1"/>
      <c r="H281" s="1"/>
      <c r="I281" s="1"/>
      <c r="J281" s="1"/>
      <c r="K281" s="1"/>
      <c r="L281" s="1"/>
      <c r="M281" s="1"/>
      <c r="N281" s="1"/>
      <c r="O281" s="1"/>
      <c r="P281" s="1"/>
      <c r="Q281" s="1"/>
      <c r="R281" s="1"/>
      <c r="S281" s="1"/>
      <c r="T281" s="1"/>
      <c r="U281" s="1"/>
      <c r="V281" s="1"/>
    </row>
    <row r="282" spans="2:22" ht="18.75" customHeight="1" x14ac:dyDescent="0.25">
      <c r="B282" s="1"/>
      <c r="C282" s="133"/>
      <c r="D282" s="1"/>
      <c r="E282" s="1"/>
      <c r="F282" s="1"/>
      <c r="G282" s="1"/>
      <c r="H282" s="1"/>
      <c r="I282" s="1"/>
      <c r="J282" s="1"/>
      <c r="K282" s="1"/>
      <c r="L282" s="1"/>
      <c r="M282" s="1"/>
      <c r="N282" s="1"/>
      <c r="O282" s="1"/>
      <c r="P282" s="1"/>
      <c r="Q282" s="1"/>
      <c r="R282" s="1"/>
      <c r="S282" s="1"/>
      <c r="T282" s="1"/>
      <c r="U282" s="1"/>
      <c r="V282" s="1"/>
    </row>
    <row r="283" spans="2:22" ht="18.75" customHeight="1" x14ac:dyDescent="0.25">
      <c r="B283" s="1"/>
      <c r="C283" s="133"/>
      <c r="D283" s="1"/>
      <c r="E283" s="1"/>
      <c r="F283" s="1"/>
      <c r="G283" s="1"/>
      <c r="H283" s="1"/>
      <c r="I283" s="1"/>
      <c r="J283" s="1"/>
      <c r="K283" s="1"/>
      <c r="L283" s="1"/>
      <c r="M283" s="1"/>
      <c r="N283" s="1"/>
      <c r="O283" s="1"/>
      <c r="P283" s="1"/>
      <c r="Q283" s="1"/>
      <c r="R283" s="1"/>
      <c r="S283" s="1"/>
      <c r="T283" s="1"/>
      <c r="U283" s="1"/>
      <c r="V283" s="1"/>
    </row>
    <row r="284" spans="2:22" ht="18.75" customHeight="1" x14ac:dyDescent="0.25">
      <c r="B284" s="1"/>
      <c r="C284" s="133"/>
      <c r="D284" s="1"/>
      <c r="E284" s="1"/>
      <c r="F284" s="1"/>
      <c r="G284" s="1"/>
      <c r="H284" s="1"/>
      <c r="I284" s="1"/>
      <c r="J284" s="1"/>
      <c r="K284" s="1"/>
      <c r="L284" s="1"/>
      <c r="M284" s="1"/>
      <c r="N284" s="1"/>
      <c r="O284" s="1"/>
      <c r="P284" s="1"/>
      <c r="Q284" s="1"/>
      <c r="R284" s="1"/>
      <c r="S284" s="1"/>
      <c r="T284" s="1"/>
      <c r="U284" s="1"/>
      <c r="V284" s="1"/>
    </row>
    <row r="285" spans="2:22" ht="18.75" customHeight="1" x14ac:dyDescent="0.25">
      <c r="B285" s="1"/>
      <c r="C285" s="133"/>
      <c r="D285" s="1"/>
      <c r="E285" s="1"/>
      <c r="F285" s="1"/>
      <c r="G285" s="1"/>
      <c r="H285" s="1"/>
      <c r="I285" s="1"/>
      <c r="J285" s="1"/>
      <c r="K285" s="1"/>
      <c r="L285" s="1"/>
      <c r="M285" s="1"/>
      <c r="N285" s="1"/>
      <c r="O285" s="1"/>
      <c r="P285" s="1"/>
      <c r="Q285" s="1"/>
      <c r="R285" s="1"/>
      <c r="S285" s="1"/>
      <c r="T285" s="1"/>
      <c r="U285" s="1"/>
      <c r="V285" s="1"/>
    </row>
    <row r="286" spans="2:22" ht="18.75" customHeight="1" x14ac:dyDescent="0.25">
      <c r="B286" s="1"/>
      <c r="C286" s="133"/>
      <c r="D286" s="1"/>
      <c r="E286" s="1"/>
      <c r="F286" s="1"/>
      <c r="G286" s="1"/>
      <c r="H286" s="1"/>
      <c r="I286" s="1"/>
      <c r="J286" s="1"/>
      <c r="K286" s="1"/>
      <c r="L286" s="1"/>
      <c r="M286" s="1"/>
      <c r="N286" s="1"/>
      <c r="O286" s="1"/>
      <c r="P286" s="1"/>
      <c r="Q286" s="1"/>
      <c r="R286" s="1"/>
      <c r="S286" s="1"/>
      <c r="T286" s="1"/>
      <c r="U286" s="1"/>
      <c r="V286" s="1"/>
    </row>
    <row r="287" spans="2:22" ht="18.75" customHeight="1" x14ac:dyDescent="0.25">
      <c r="B287" s="1"/>
      <c r="C287" s="133"/>
      <c r="D287" s="1"/>
      <c r="E287" s="1"/>
      <c r="F287" s="1"/>
      <c r="G287" s="1"/>
      <c r="H287" s="1"/>
      <c r="I287" s="1"/>
      <c r="J287" s="1"/>
      <c r="K287" s="1"/>
      <c r="L287" s="1"/>
      <c r="M287" s="1"/>
      <c r="N287" s="1"/>
      <c r="O287" s="1"/>
      <c r="P287" s="1"/>
      <c r="Q287" s="1"/>
      <c r="R287" s="1"/>
      <c r="S287" s="1"/>
      <c r="T287" s="1"/>
      <c r="U287" s="1"/>
      <c r="V287" s="1"/>
    </row>
    <row r="288" spans="2:22" ht="18.75" customHeight="1" x14ac:dyDescent="0.25">
      <c r="B288" s="1"/>
      <c r="C288" s="133"/>
      <c r="D288" s="1"/>
      <c r="E288" s="1"/>
      <c r="F288" s="1"/>
      <c r="G288" s="1"/>
      <c r="H288" s="1"/>
      <c r="I288" s="1"/>
      <c r="J288" s="1"/>
      <c r="K288" s="1"/>
      <c r="L288" s="1"/>
      <c r="M288" s="1"/>
      <c r="N288" s="1"/>
      <c r="O288" s="1"/>
      <c r="P288" s="1"/>
      <c r="Q288" s="1"/>
      <c r="R288" s="1"/>
      <c r="S288" s="1"/>
      <c r="T288" s="1"/>
      <c r="U288" s="1"/>
      <c r="V288" s="1"/>
    </row>
    <row r="289" spans="2:22" ht="18.75" customHeight="1" x14ac:dyDescent="0.25">
      <c r="B289" s="1"/>
      <c r="C289" s="133"/>
      <c r="D289" s="1"/>
      <c r="E289" s="1"/>
      <c r="F289" s="1"/>
      <c r="G289" s="1"/>
      <c r="H289" s="1"/>
      <c r="I289" s="1"/>
      <c r="J289" s="1"/>
      <c r="K289" s="1"/>
      <c r="L289" s="1"/>
      <c r="M289" s="1"/>
      <c r="N289" s="1"/>
      <c r="O289" s="1"/>
      <c r="P289" s="1"/>
      <c r="Q289" s="1"/>
      <c r="R289" s="1"/>
      <c r="S289" s="1"/>
      <c r="T289" s="1"/>
      <c r="U289" s="1"/>
      <c r="V289" s="1"/>
    </row>
    <row r="290" spans="2:22" ht="18.75" customHeight="1" x14ac:dyDescent="0.25">
      <c r="B290" s="1"/>
      <c r="C290" s="133"/>
      <c r="D290" s="1"/>
      <c r="E290" s="1"/>
      <c r="F290" s="1"/>
      <c r="G290" s="1"/>
      <c r="H290" s="1"/>
      <c r="I290" s="1"/>
      <c r="J290" s="1"/>
      <c r="K290" s="1"/>
      <c r="L290" s="1"/>
      <c r="M290" s="1"/>
      <c r="N290" s="1"/>
      <c r="O290" s="1"/>
      <c r="P290" s="1"/>
      <c r="Q290" s="1"/>
      <c r="R290" s="1"/>
      <c r="S290" s="1"/>
      <c r="T290" s="1"/>
      <c r="U290" s="1"/>
      <c r="V290" s="1"/>
    </row>
    <row r="291" spans="2:22" ht="18.75" customHeight="1" x14ac:dyDescent="0.25">
      <c r="B291" s="1"/>
      <c r="C291" s="133"/>
      <c r="D291" s="1"/>
      <c r="E291" s="1"/>
      <c r="F291" s="1"/>
      <c r="G291" s="1"/>
      <c r="H291" s="1"/>
      <c r="I291" s="1"/>
      <c r="J291" s="1"/>
      <c r="K291" s="1"/>
      <c r="L291" s="1"/>
      <c r="M291" s="1"/>
      <c r="N291" s="1"/>
      <c r="O291" s="1"/>
      <c r="P291" s="1"/>
      <c r="Q291" s="1"/>
      <c r="R291" s="1"/>
      <c r="S291" s="1"/>
      <c r="T291" s="1"/>
      <c r="U291" s="1"/>
      <c r="V291" s="1"/>
    </row>
    <row r="292" spans="2:22" ht="18.75" customHeight="1" x14ac:dyDescent="0.25">
      <c r="B292" s="1"/>
      <c r="C292" s="133"/>
      <c r="D292" s="1"/>
      <c r="E292" s="1"/>
      <c r="F292" s="1"/>
      <c r="G292" s="1"/>
      <c r="H292" s="1"/>
      <c r="I292" s="1"/>
      <c r="J292" s="1"/>
      <c r="K292" s="1"/>
      <c r="L292" s="1"/>
      <c r="M292" s="1"/>
      <c r="N292" s="1"/>
      <c r="O292" s="1"/>
      <c r="P292" s="1"/>
      <c r="Q292" s="1"/>
      <c r="R292" s="1"/>
      <c r="S292" s="1"/>
      <c r="T292" s="1"/>
      <c r="U292" s="1"/>
      <c r="V292" s="1"/>
    </row>
    <row r="293" spans="2:22" ht="18.75" customHeight="1" x14ac:dyDescent="0.25">
      <c r="B293" s="1"/>
      <c r="C293" s="133"/>
      <c r="D293" s="1"/>
      <c r="E293" s="1"/>
      <c r="F293" s="1"/>
      <c r="G293" s="1"/>
      <c r="H293" s="1"/>
      <c r="I293" s="1"/>
      <c r="J293" s="1"/>
      <c r="K293" s="1"/>
      <c r="L293" s="1"/>
      <c r="M293" s="1"/>
      <c r="N293" s="1"/>
      <c r="O293" s="1"/>
      <c r="P293" s="1"/>
      <c r="Q293" s="1"/>
      <c r="R293" s="1"/>
      <c r="S293" s="1"/>
      <c r="T293" s="1"/>
      <c r="U293" s="1"/>
      <c r="V293" s="1"/>
    </row>
    <row r="294" spans="2:22" ht="18.75" customHeight="1" x14ac:dyDescent="0.25">
      <c r="B294" s="1"/>
      <c r="C294" s="133"/>
      <c r="D294" s="1"/>
      <c r="E294" s="1"/>
      <c r="F294" s="1"/>
      <c r="G294" s="1"/>
      <c r="H294" s="1"/>
      <c r="I294" s="1"/>
      <c r="J294" s="1"/>
      <c r="K294" s="1"/>
      <c r="L294" s="1"/>
      <c r="M294" s="1"/>
      <c r="N294" s="1"/>
      <c r="O294" s="1"/>
      <c r="P294" s="1"/>
      <c r="Q294" s="1"/>
      <c r="R294" s="1"/>
      <c r="S294" s="1"/>
      <c r="T294" s="1"/>
      <c r="U294" s="1"/>
      <c r="V294" s="1"/>
    </row>
    <row r="295" spans="2:22" ht="18.75" customHeight="1" x14ac:dyDescent="0.25">
      <c r="B295" s="1"/>
      <c r="C295" s="133"/>
      <c r="D295" s="1"/>
      <c r="E295" s="1"/>
      <c r="F295" s="1"/>
      <c r="G295" s="1"/>
      <c r="H295" s="1"/>
      <c r="I295" s="1"/>
      <c r="J295" s="1"/>
      <c r="K295" s="1"/>
      <c r="L295" s="1"/>
      <c r="M295" s="1"/>
      <c r="N295" s="1"/>
      <c r="O295" s="1"/>
      <c r="P295" s="1"/>
      <c r="Q295" s="1"/>
      <c r="R295" s="1"/>
      <c r="S295" s="1"/>
      <c r="T295" s="1"/>
      <c r="U295" s="1"/>
      <c r="V295" s="1"/>
    </row>
    <row r="296" spans="2:22" ht="18.75" customHeight="1" x14ac:dyDescent="0.25">
      <c r="B296" s="1"/>
      <c r="C296" s="133"/>
      <c r="D296" s="1"/>
      <c r="E296" s="1"/>
      <c r="F296" s="1"/>
      <c r="G296" s="1"/>
      <c r="H296" s="1"/>
      <c r="I296" s="1"/>
      <c r="J296" s="1"/>
      <c r="K296" s="1"/>
      <c r="L296" s="1"/>
      <c r="M296" s="1"/>
      <c r="N296" s="1"/>
      <c r="O296" s="1"/>
      <c r="P296" s="1"/>
      <c r="Q296" s="1"/>
      <c r="R296" s="1"/>
      <c r="S296" s="1"/>
      <c r="T296" s="1"/>
      <c r="U296" s="1"/>
      <c r="V296" s="1"/>
    </row>
    <row r="297" spans="2:22" ht="18.75" customHeight="1" x14ac:dyDescent="0.25">
      <c r="B297" s="1"/>
      <c r="C297" s="133"/>
      <c r="D297" s="1"/>
      <c r="E297" s="1"/>
      <c r="F297" s="1"/>
      <c r="G297" s="1"/>
      <c r="H297" s="1"/>
      <c r="I297" s="1"/>
      <c r="J297" s="1"/>
      <c r="K297" s="1"/>
      <c r="L297" s="1"/>
      <c r="M297" s="1"/>
      <c r="N297" s="1"/>
      <c r="O297" s="1"/>
      <c r="P297" s="1"/>
      <c r="Q297" s="1"/>
      <c r="R297" s="1"/>
      <c r="S297" s="1"/>
      <c r="T297" s="1"/>
      <c r="U297" s="1"/>
      <c r="V297" s="1"/>
    </row>
    <row r="298" spans="2:22" ht="18.75" customHeight="1" x14ac:dyDescent="0.25">
      <c r="B298" s="1"/>
      <c r="C298" s="133"/>
      <c r="D298" s="1"/>
      <c r="E298" s="1"/>
      <c r="F298" s="1"/>
      <c r="G298" s="1"/>
      <c r="H298" s="1"/>
      <c r="I298" s="1"/>
      <c r="J298" s="1"/>
      <c r="K298" s="1"/>
      <c r="L298" s="1"/>
      <c r="M298" s="1"/>
      <c r="N298" s="1"/>
      <c r="O298" s="1"/>
      <c r="P298" s="1"/>
      <c r="Q298" s="1"/>
      <c r="R298" s="1"/>
      <c r="S298" s="1"/>
      <c r="T298" s="1"/>
      <c r="U298" s="1"/>
      <c r="V298" s="1"/>
    </row>
    <row r="299" spans="2:22" ht="18.75" customHeight="1" x14ac:dyDescent="0.25">
      <c r="B299" s="1"/>
      <c r="C299" s="133"/>
      <c r="D299" s="1"/>
      <c r="E299" s="1"/>
      <c r="F299" s="1"/>
      <c r="G299" s="1"/>
      <c r="H299" s="1"/>
      <c r="I299" s="1"/>
      <c r="J299" s="1"/>
      <c r="K299" s="1"/>
      <c r="L299" s="1"/>
      <c r="M299" s="1"/>
      <c r="N299" s="1"/>
      <c r="O299" s="1"/>
      <c r="P299" s="1"/>
      <c r="Q299" s="1"/>
      <c r="R299" s="1"/>
      <c r="S299" s="1"/>
      <c r="T299" s="1"/>
      <c r="U299" s="1"/>
      <c r="V299" s="1"/>
    </row>
    <row r="300" spans="2:22" ht="18.75" customHeight="1" x14ac:dyDescent="0.25">
      <c r="B300" s="1"/>
      <c r="C300" s="133"/>
      <c r="D300" s="1"/>
      <c r="E300" s="1"/>
      <c r="F300" s="1"/>
      <c r="G300" s="1"/>
      <c r="H300" s="1"/>
      <c r="I300" s="1"/>
      <c r="J300" s="1"/>
      <c r="K300" s="1"/>
      <c r="L300" s="1"/>
      <c r="M300" s="1"/>
      <c r="N300" s="1"/>
      <c r="O300" s="1"/>
      <c r="P300" s="1"/>
      <c r="Q300" s="1"/>
      <c r="R300" s="1"/>
      <c r="S300" s="1"/>
      <c r="T300" s="1"/>
      <c r="U300" s="1"/>
      <c r="V300" s="1"/>
    </row>
    <row r="301" spans="2:22" ht="18.75" customHeight="1" x14ac:dyDescent="0.25">
      <c r="B301" s="1"/>
      <c r="C301" s="133"/>
      <c r="D301" s="1"/>
      <c r="E301" s="1"/>
      <c r="F301" s="1"/>
      <c r="G301" s="1"/>
      <c r="H301" s="1"/>
      <c r="I301" s="1"/>
      <c r="J301" s="1"/>
      <c r="K301" s="1"/>
      <c r="L301" s="1"/>
      <c r="M301" s="1"/>
      <c r="N301" s="1"/>
      <c r="O301" s="1"/>
      <c r="P301" s="1"/>
      <c r="Q301" s="1"/>
      <c r="R301" s="1"/>
      <c r="S301" s="1"/>
      <c r="T301" s="1"/>
      <c r="U301" s="1"/>
      <c r="V301" s="1"/>
    </row>
    <row r="302" spans="2:22" ht="18.75" customHeight="1" x14ac:dyDescent="0.25">
      <c r="B302" s="1"/>
      <c r="C302" s="133"/>
      <c r="D302" s="1"/>
      <c r="E302" s="1"/>
      <c r="F302" s="1"/>
      <c r="G302" s="1"/>
      <c r="H302" s="1"/>
      <c r="I302" s="1"/>
      <c r="J302" s="1"/>
      <c r="K302" s="1"/>
      <c r="L302" s="1"/>
      <c r="M302" s="1"/>
      <c r="N302" s="1"/>
      <c r="O302" s="1"/>
      <c r="P302" s="1"/>
      <c r="Q302" s="1"/>
      <c r="R302" s="1"/>
      <c r="S302" s="1"/>
      <c r="T302" s="1"/>
      <c r="U302" s="1"/>
      <c r="V302" s="1"/>
    </row>
    <row r="303" spans="2:22" ht="18.75" customHeight="1" x14ac:dyDescent="0.25">
      <c r="B303" s="1"/>
      <c r="C303" s="133"/>
      <c r="D303" s="1"/>
      <c r="E303" s="1"/>
      <c r="F303" s="1"/>
      <c r="G303" s="1"/>
      <c r="H303" s="1"/>
      <c r="I303" s="1"/>
      <c r="J303" s="1"/>
      <c r="K303" s="1"/>
      <c r="L303" s="1"/>
      <c r="M303" s="1"/>
      <c r="N303" s="1"/>
      <c r="O303" s="1"/>
      <c r="P303" s="1"/>
      <c r="Q303" s="1"/>
      <c r="R303" s="1"/>
      <c r="S303" s="1"/>
      <c r="T303" s="1"/>
      <c r="U303" s="1"/>
      <c r="V303" s="1"/>
    </row>
    <row r="304" spans="2:22" ht="18.75" customHeight="1" x14ac:dyDescent="0.25">
      <c r="B304" s="1"/>
      <c r="C304" s="133"/>
      <c r="D304" s="1"/>
      <c r="E304" s="1"/>
      <c r="F304" s="1"/>
      <c r="G304" s="1"/>
      <c r="H304" s="1"/>
      <c r="I304" s="1"/>
      <c r="J304" s="1"/>
      <c r="K304" s="1"/>
      <c r="L304" s="1"/>
      <c r="M304" s="1"/>
      <c r="N304" s="1"/>
      <c r="O304" s="1"/>
      <c r="P304" s="1"/>
      <c r="Q304" s="1"/>
      <c r="R304" s="1"/>
      <c r="S304" s="1"/>
      <c r="T304" s="1"/>
      <c r="U304" s="1"/>
      <c r="V304" s="1"/>
    </row>
    <row r="305" spans="2:22" ht="18.75" customHeight="1" x14ac:dyDescent="0.25">
      <c r="B305" s="1"/>
      <c r="C305" s="133"/>
      <c r="D305" s="1"/>
      <c r="E305" s="1"/>
      <c r="F305" s="1"/>
      <c r="G305" s="1"/>
      <c r="H305" s="1"/>
      <c r="I305" s="1"/>
      <c r="J305" s="1"/>
      <c r="K305" s="1"/>
      <c r="L305" s="1"/>
      <c r="M305" s="1"/>
      <c r="N305" s="1"/>
      <c r="O305" s="1"/>
      <c r="P305" s="1"/>
      <c r="Q305" s="1"/>
      <c r="R305" s="1"/>
      <c r="S305" s="1"/>
      <c r="T305" s="1"/>
      <c r="U305" s="1"/>
      <c r="V305" s="1"/>
    </row>
    <row r="306" spans="2:22" ht="18.75" customHeight="1" x14ac:dyDescent="0.25">
      <c r="B306" s="1"/>
      <c r="C306" s="133"/>
      <c r="D306" s="1"/>
      <c r="E306" s="1"/>
      <c r="F306" s="1"/>
      <c r="G306" s="1"/>
      <c r="H306" s="1"/>
      <c r="I306" s="1"/>
      <c r="J306" s="1"/>
      <c r="K306" s="1"/>
      <c r="L306" s="1"/>
      <c r="M306" s="1"/>
      <c r="N306" s="1"/>
      <c r="O306" s="1"/>
      <c r="P306" s="1"/>
      <c r="Q306" s="1"/>
      <c r="R306" s="1"/>
      <c r="S306" s="1"/>
      <c r="T306" s="1"/>
      <c r="U306" s="1"/>
      <c r="V306" s="1"/>
    </row>
    <row r="307" spans="2:22" ht="18.75" customHeight="1" x14ac:dyDescent="0.25">
      <c r="B307" s="1"/>
      <c r="C307" s="133"/>
      <c r="D307" s="1"/>
      <c r="E307" s="1"/>
      <c r="F307" s="1"/>
      <c r="G307" s="1"/>
      <c r="H307" s="1"/>
      <c r="I307" s="1"/>
      <c r="J307" s="1"/>
      <c r="K307" s="1"/>
      <c r="L307" s="1"/>
      <c r="M307" s="1"/>
      <c r="N307" s="1"/>
      <c r="O307" s="1"/>
      <c r="P307" s="1"/>
      <c r="Q307" s="1"/>
      <c r="R307" s="1"/>
      <c r="S307" s="1"/>
      <c r="T307" s="1"/>
      <c r="U307" s="1"/>
      <c r="V307" s="1"/>
    </row>
    <row r="308" spans="2:22" ht="18.75" customHeight="1" x14ac:dyDescent="0.25">
      <c r="B308" s="1"/>
      <c r="C308" s="133"/>
      <c r="D308" s="1"/>
      <c r="E308" s="1"/>
      <c r="F308" s="1"/>
      <c r="G308" s="1"/>
      <c r="H308" s="1"/>
      <c r="I308" s="1"/>
      <c r="J308" s="1"/>
      <c r="K308" s="1"/>
      <c r="L308" s="1"/>
      <c r="M308" s="1"/>
      <c r="N308" s="1"/>
      <c r="O308" s="1"/>
      <c r="P308" s="1"/>
      <c r="Q308" s="1"/>
      <c r="R308" s="1"/>
      <c r="S308" s="1"/>
      <c r="T308" s="1"/>
      <c r="U308" s="1"/>
      <c r="V308" s="1"/>
    </row>
    <row r="309" spans="2:22" ht="18.75" customHeight="1" x14ac:dyDescent="0.25">
      <c r="B309" s="1"/>
      <c r="C309" s="133"/>
      <c r="D309" s="1"/>
      <c r="E309" s="1"/>
      <c r="F309" s="1"/>
      <c r="G309" s="1"/>
      <c r="H309" s="1"/>
      <c r="I309" s="1"/>
      <c r="J309" s="1"/>
      <c r="K309" s="1"/>
      <c r="L309" s="1"/>
      <c r="M309" s="1"/>
      <c r="N309" s="1"/>
      <c r="O309" s="1"/>
      <c r="P309" s="1"/>
      <c r="Q309" s="1"/>
      <c r="R309" s="1"/>
      <c r="S309" s="1"/>
      <c r="T309" s="1"/>
      <c r="U309" s="1"/>
      <c r="V309" s="1"/>
    </row>
    <row r="310" spans="2:22" ht="18.75" customHeight="1" x14ac:dyDescent="0.25">
      <c r="B310" s="1"/>
      <c r="C310" s="133"/>
      <c r="D310" s="1"/>
      <c r="E310" s="1"/>
      <c r="F310" s="1"/>
      <c r="G310" s="1"/>
      <c r="H310" s="1"/>
      <c r="I310" s="1"/>
      <c r="J310" s="1"/>
      <c r="K310" s="1"/>
      <c r="L310" s="1"/>
      <c r="M310" s="1"/>
      <c r="N310" s="1"/>
      <c r="O310" s="1"/>
      <c r="P310" s="1"/>
      <c r="Q310" s="1"/>
      <c r="R310" s="1"/>
      <c r="S310" s="1"/>
      <c r="T310" s="1"/>
      <c r="U310" s="1"/>
      <c r="V310" s="1"/>
    </row>
    <row r="311" spans="2:22" ht="18.75" customHeight="1" x14ac:dyDescent="0.25">
      <c r="B311" s="1"/>
      <c r="C311" s="133"/>
      <c r="D311" s="1"/>
      <c r="E311" s="1"/>
      <c r="F311" s="1"/>
      <c r="G311" s="1"/>
      <c r="H311" s="1"/>
      <c r="I311" s="1"/>
      <c r="J311" s="1"/>
      <c r="K311" s="1"/>
      <c r="L311" s="1"/>
      <c r="M311" s="1"/>
      <c r="N311" s="1"/>
      <c r="O311" s="1"/>
      <c r="P311" s="1"/>
      <c r="Q311" s="1"/>
      <c r="R311" s="1"/>
      <c r="S311" s="1"/>
      <c r="T311" s="1"/>
      <c r="U311" s="1"/>
      <c r="V311" s="1"/>
    </row>
    <row r="312" spans="2:22" ht="18.75" customHeight="1" x14ac:dyDescent="0.25">
      <c r="B312" s="1"/>
      <c r="C312" s="133"/>
      <c r="D312" s="1"/>
      <c r="E312" s="1"/>
      <c r="F312" s="1"/>
      <c r="G312" s="1"/>
      <c r="H312" s="1"/>
      <c r="I312" s="1"/>
      <c r="J312" s="1"/>
      <c r="K312" s="1"/>
      <c r="L312" s="1"/>
      <c r="M312" s="1"/>
      <c r="N312" s="1"/>
      <c r="O312" s="1"/>
      <c r="P312" s="1"/>
      <c r="Q312" s="1"/>
      <c r="R312" s="1"/>
      <c r="S312" s="1"/>
      <c r="T312" s="1"/>
      <c r="U312" s="1"/>
      <c r="V312" s="1"/>
    </row>
    <row r="313" spans="2:22" ht="18.75" customHeight="1" x14ac:dyDescent="0.25">
      <c r="B313" s="1"/>
      <c r="C313" s="133"/>
      <c r="D313" s="1"/>
      <c r="E313" s="1"/>
      <c r="F313" s="1"/>
      <c r="G313" s="1"/>
      <c r="H313" s="1"/>
      <c r="I313" s="1"/>
      <c r="J313" s="1"/>
      <c r="K313" s="1"/>
      <c r="L313" s="1"/>
      <c r="M313" s="1"/>
      <c r="N313" s="1"/>
      <c r="O313" s="1"/>
      <c r="P313" s="1"/>
      <c r="Q313" s="1"/>
      <c r="R313" s="1"/>
      <c r="S313" s="1"/>
      <c r="T313" s="1"/>
      <c r="U313" s="1"/>
      <c r="V313" s="1"/>
    </row>
    <row r="314" spans="2:22" ht="18.75" customHeight="1" x14ac:dyDescent="0.25">
      <c r="B314" s="1"/>
      <c r="C314" s="133"/>
      <c r="D314" s="1"/>
      <c r="E314" s="1"/>
      <c r="F314" s="1"/>
      <c r="G314" s="1"/>
      <c r="H314" s="1"/>
      <c r="I314" s="1"/>
      <c r="J314" s="1"/>
      <c r="K314" s="1"/>
      <c r="L314" s="1"/>
      <c r="M314" s="1"/>
      <c r="N314" s="1"/>
      <c r="O314" s="1"/>
      <c r="P314" s="1"/>
      <c r="Q314" s="1"/>
      <c r="R314" s="1"/>
      <c r="S314" s="1"/>
      <c r="T314" s="1"/>
      <c r="U314" s="1"/>
      <c r="V314" s="1"/>
    </row>
    <row r="315" spans="2:22" ht="18.75" customHeight="1" x14ac:dyDescent="0.25">
      <c r="B315" s="1"/>
      <c r="C315" s="133"/>
      <c r="D315" s="1"/>
      <c r="E315" s="1"/>
      <c r="F315" s="1"/>
      <c r="G315" s="1"/>
      <c r="H315" s="1"/>
      <c r="I315" s="1"/>
      <c r="J315" s="1"/>
      <c r="K315" s="1"/>
      <c r="L315" s="1"/>
      <c r="M315" s="1"/>
      <c r="N315" s="1"/>
      <c r="O315" s="1"/>
      <c r="P315" s="1"/>
      <c r="Q315" s="1"/>
      <c r="R315" s="1"/>
      <c r="S315" s="1"/>
      <c r="T315" s="1"/>
      <c r="U315" s="1"/>
      <c r="V315" s="1"/>
    </row>
    <row r="316" spans="2:22" ht="18.75" customHeight="1" x14ac:dyDescent="0.25">
      <c r="B316" s="1"/>
      <c r="C316" s="133"/>
      <c r="D316" s="1"/>
      <c r="E316" s="1"/>
      <c r="F316" s="1"/>
      <c r="G316" s="1"/>
      <c r="H316" s="1"/>
      <c r="I316" s="1"/>
      <c r="J316" s="1"/>
      <c r="K316" s="1"/>
      <c r="L316" s="1"/>
      <c r="M316" s="1"/>
      <c r="N316" s="1"/>
      <c r="O316" s="1"/>
      <c r="P316" s="1"/>
      <c r="Q316" s="1"/>
      <c r="R316" s="1"/>
      <c r="S316" s="1"/>
      <c r="T316" s="1"/>
      <c r="U316" s="1"/>
      <c r="V316" s="1"/>
    </row>
    <row r="317" spans="2:22" ht="18.75" customHeight="1" x14ac:dyDescent="0.25">
      <c r="B317" s="1"/>
      <c r="C317" s="133"/>
      <c r="D317" s="1"/>
      <c r="E317" s="1"/>
      <c r="F317" s="1"/>
      <c r="G317" s="1"/>
      <c r="H317" s="1"/>
      <c r="I317" s="1"/>
      <c r="J317" s="1"/>
      <c r="K317" s="1"/>
      <c r="L317" s="1"/>
      <c r="M317" s="1"/>
      <c r="N317" s="1"/>
      <c r="O317" s="1"/>
      <c r="P317" s="1"/>
      <c r="Q317" s="1"/>
      <c r="R317" s="1"/>
      <c r="S317" s="1"/>
      <c r="T317" s="1"/>
      <c r="U317" s="1"/>
      <c r="V317" s="1"/>
    </row>
    <row r="318" spans="2:22" ht="18.75" customHeight="1" x14ac:dyDescent="0.25">
      <c r="B318" s="1"/>
      <c r="C318" s="133"/>
      <c r="D318" s="1"/>
      <c r="E318" s="1"/>
      <c r="F318" s="1"/>
      <c r="G318" s="1"/>
      <c r="H318" s="1"/>
      <c r="I318" s="1"/>
      <c r="J318" s="1"/>
      <c r="K318" s="1"/>
      <c r="L318" s="1"/>
      <c r="M318" s="1"/>
      <c r="N318" s="1"/>
      <c r="O318" s="1"/>
      <c r="P318" s="1"/>
      <c r="Q318" s="1"/>
      <c r="R318" s="1"/>
      <c r="S318" s="1"/>
      <c r="T318" s="1"/>
      <c r="U318" s="1"/>
      <c r="V318" s="1"/>
    </row>
    <row r="319" spans="2:22" ht="18.75" customHeight="1" x14ac:dyDescent="0.25">
      <c r="B319" s="1"/>
      <c r="C319" s="133"/>
      <c r="D319" s="1"/>
      <c r="E319" s="1"/>
      <c r="F319" s="1"/>
      <c r="G319" s="1"/>
      <c r="H319" s="1"/>
      <c r="I319" s="1"/>
      <c r="J319" s="1"/>
      <c r="K319" s="1"/>
      <c r="L319" s="1"/>
      <c r="M319" s="1"/>
      <c r="N319" s="1"/>
      <c r="O319" s="1"/>
      <c r="P319" s="1"/>
      <c r="Q319" s="1"/>
      <c r="R319" s="1"/>
      <c r="S319" s="1"/>
      <c r="T319" s="1"/>
      <c r="U319" s="1"/>
      <c r="V319" s="1"/>
    </row>
    <row r="320" spans="2:22" ht="18.75" customHeight="1" x14ac:dyDescent="0.25">
      <c r="B320" s="1"/>
      <c r="C320" s="133"/>
      <c r="D320" s="1"/>
      <c r="E320" s="1"/>
      <c r="F320" s="1"/>
      <c r="G320" s="1"/>
      <c r="H320" s="1"/>
      <c r="I320" s="1"/>
      <c r="J320" s="1"/>
      <c r="K320" s="1"/>
      <c r="L320" s="1"/>
      <c r="M320" s="1"/>
      <c r="N320" s="1"/>
      <c r="O320" s="1"/>
      <c r="P320" s="1"/>
      <c r="Q320" s="1"/>
      <c r="R320" s="1"/>
      <c r="S320" s="1"/>
      <c r="T320" s="1"/>
      <c r="U320" s="1"/>
      <c r="V320" s="1"/>
    </row>
    <row r="321" spans="2:22" ht="18.75" customHeight="1" x14ac:dyDescent="0.25">
      <c r="B321" s="2"/>
      <c r="C321" s="134"/>
      <c r="D321" s="2"/>
      <c r="E321" s="2"/>
      <c r="F321" s="2"/>
      <c r="G321" s="2"/>
      <c r="H321" s="2"/>
      <c r="I321" s="2"/>
      <c r="J321" s="2"/>
      <c r="K321" s="2"/>
      <c r="L321" s="2"/>
      <c r="M321" s="2"/>
      <c r="N321" s="2"/>
      <c r="O321" s="2"/>
      <c r="P321" s="2"/>
      <c r="Q321" s="2"/>
      <c r="R321" s="2"/>
      <c r="S321" s="2"/>
      <c r="T321" s="2"/>
      <c r="U321" s="1"/>
      <c r="V321" s="1"/>
    </row>
    <row r="322" spans="2:22" ht="18.75" customHeight="1" x14ac:dyDescent="0.25">
      <c r="B322" s="2"/>
      <c r="C322" s="134"/>
      <c r="D322" s="2"/>
      <c r="E322" s="2"/>
      <c r="F322" s="2"/>
      <c r="G322" s="2"/>
      <c r="H322" s="2"/>
      <c r="I322" s="2"/>
      <c r="J322" s="2"/>
      <c r="K322" s="2"/>
      <c r="L322" s="2"/>
      <c r="M322" s="2"/>
      <c r="N322" s="2"/>
      <c r="O322" s="2"/>
      <c r="P322" s="2"/>
      <c r="Q322" s="2"/>
      <c r="R322" s="2"/>
      <c r="S322" s="2"/>
      <c r="T322" s="2"/>
      <c r="U322" s="1"/>
      <c r="V322" s="1"/>
    </row>
    <row r="323" spans="2:22" ht="18.75" customHeight="1" x14ac:dyDescent="0.25">
      <c r="B323" s="2"/>
      <c r="C323" s="134"/>
      <c r="D323" s="2"/>
      <c r="E323" s="2"/>
      <c r="F323" s="2"/>
      <c r="G323" s="2"/>
      <c r="H323" s="2"/>
      <c r="I323" s="2"/>
      <c r="J323" s="2"/>
      <c r="K323" s="2"/>
      <c r="L323" s="2"/>
      <c r="M323" s="2"/>
      <c r="N323" s="2"/>
      <c r="O323" s="2"/>
      <c r="P323" s="2"/>
      <c r="Q323" s="2"/>
      <c r="R323" s="2"/>
      <c r="S323" s="2"/>
      <c r="T323" s="2"/>
      <c r="U323" s="2"/>
      <c r="V323" s="2"/>
    </row>
    <row r="324" spans="2:22" ht="18.75" customHeight="1" x14ac:dyDescent="0.25">
      <c r="B324" s="2"/>
      <c r="C324" s="134"/>
      <c r="D324" s="2"/>
      <c r="E324" s="2"/>
      <c r="F324" s="2"/>
      <c r="G324" s="2"/>
      <c r="H324" s="2"/>
      <c r="I324" s="2"/>
      <c r="J324" s="2"/>
      <c r="K324" s="2"/>
      <c r="L324" s="2"/>
      <c r="M324" s="2"/>
      <c r="N324" s="2"/>
      <c r="O324" s="2"/>
      <c r="P324" s="2"/>
      <c r="Q324" s="2"/>
      <c r="R324" s="2"/>
      <c r="S324" s="2"/>
      <c r="T324" s="2"/>
      <c r="U324" s="2"/>
      <c r="V324" s="2"/>
    </row>
    <row r="325" spans="2:22" ht="18.75" customHeight="1" x14ac:dyDescent="0.25">
      <c r="B325" s="2"/>
      <c r="C325" s="134"/>
      <c r="D325" s="2"/>
      <c r="E325" s="2"/>
      <c r="F325" s="2"/>
      <c r="G325" s="2"/>
      <c r="H325" s="2"/>
      <c r="I325" s="2"/>
      <c r="J325" s="2"/>
      <c r="K325" s="2"/>
      <c r="L325" s="2"/>
      <c r="M325" s="2"/>
      <c r="N325" s="2"/>
      <c r="O325" s="2"/>
      <c r="P325" s="2"/>
      <c r="Q325" s="2"/>
      <c r="R325" s="2"/>
      <c r="S325" s="2"/>
      <c r="T325" s="2"/>
      <c r="U325" s="2"/>
      <c r="V325" s="2"/>
    </row>
    <row r="326" spans="2:22" ht="18.75" customHeight="1" x14ac:dyDescent="0.25">
      <c r="B326" s="2"/>
      <c r="C326" s="134"/>
      <c r="D326" s="2"/>
      <c r="E326" s="2"/>
      <c r="F326" s="2"/>
      <c r="G326" s="2"/>
      <c r="H326" s="2"/>
      <c r="I326" s="2"/>
      <c r="J326" s="2"/>
      <c r="K326" s="2"/>
      <c r="L326" s="2"/>
      <c r="M326" s="2"/>
      <c r="N326" s="2"/>
      <c r="O326" s="2"/>
      <c r="P326" s="2"/>
      <c r="Q326" s="2"/>
      <c r="R326" s="2"/>
      <c r="S326" s="2"/>
      <c r="T326" s="2"/>
      <c r="U326" s="2"/>
      <c r="V326" s="2"/>
    </row>
    <row r="327" spans="2:22" ht="18.75" customHeight="1" x14ac:dyDescent="0.25">
      <c r="B327" s="2"/>
      <c r="C327" s="134"/>
      <c r="D327" s="2"/>
      <c r="E327" s="2"/>
      <c r="F327" s="2"/>
      <c r="G327" s="2"/>
      <c r="H327" s="2"/>
      <c r="I327" s="2"/>
      <c r="J327" s="2"/>
      <c r="K327" s="2"/>
      <c r="L327" s="2"/>
      <c r="M327" s="2"/>
      <c r="N327" s="2"/>
      <c r="O327" s="2"/>
      <c r="P327" s="2"/>
      <c r="Q327" s="2"/>
      <c r="R327" s="2"/>
      <c r="S327" s="2"/>
      <c r="T327" s="2"/>
      <c r="U327" s="2"/>
      <c r="V327" s="2"/>
    </row>
    <row r="328" spans="2:22" ht="18.75" customHeight="1" x14ac:dyDescent="0.25">
      <c r="B328" s="2"/>
      <c r="C328" s="134"/>
      <c r="D328" s="2"/>
      <c r="E328" s="2"/>
      <c r="F328" s="2"/>
      <c r="G328" s="2"/>
      <c r="H328" s="2"/>
      <c r="I328" s="2"/>
      <c r="J328" s="2"/>
      <c r="K328" s="2"/>
      <c r="L328" s="2"/>
      <c r="M328" s="2"/>
      <c r="N328" s="2"/>
      <c r="O328" s="2"/>
      <c r="P328" s="2"/>
      <c r="Q328" s="2"/>
      <c r="R328" s="2"/>
      <c r="S328" s="2"/>
      <c r="T328" s="2"/>
      <c r="U328" s="2"/>
      <c r="V328" s="2"/>
    </row>
    <row r="329" spans="2:22" ht="18.75" customHeight="1" x14ac:dyDescent="0.25">
      <c r="B329" s="2"/>
      <c r="C329" s="134"/>
      <c r="D329" s="2"/>
      <c r="E329" s="2"/>
      <c r="F329" s="2"/>
      <c r="G329" s="2"/>
      <c r="H329" s="2"/>
      <c r="I329" s="2"/>
      <c r="J329" s="2"/>
      <c r="K329" s="2"/>
      <c r="L329" s="2"/>
      <c r="M329" s="2"/>
      <c r="N329" s="2"/>
      <c r="O329" s="2"/>
      <c r="P329" s="2"/>
      <c r="Q329" s="2"/>
      <c r="R329" s="2"/>
      <c r="S329" s="2"/>
      <c r="T329" s="2"/>
      <c r="U329" s="2"/>
      <c r="V329" s="2"/>
    </row>
    <row r="330" spans="2:22" ht="18.75" customHeight="1" x14ac:dyDescent="0.25">
      <c r="B330" s="2"/>
      <c r="C330" s="134"/>
      <c r="D330" s="2"/>
      <c r="E330" s="2"/>
      <c r="F330" s="2"/>
      <c r="G330" s="2"/>
      <c r="H330" s="2"/>
      <c r="I330" s="2"/>
      <c r="J330" s="2"/>
      <c r="K330" s="2"/>
      <c r="L330" s="2"/>
      <c r="M330" s="2"/>
      <c r="N330" s="2"/>
      <c r="O330" s="2"/>
      <c r="P330" s="2"/>
      <c r="Q330" s="2"/>
      <c r="R330" s="2"/>
      <c r="S330" s="2"/>
      <c r="T330" s="2"/>
      <c r="U330" s="2"/>
      <c r="V330" s="2"/>
    </row>
    <row r="331" spans="2:22" ht="18.75" customHeight="1" x14ac:dyDescent="0.25">
      <c r="B331" s="2"/>
      <c r="C331" s="134"/>
      <c r="D331" s="2"/>
      <c r="E331" s="2"/>
      <c r="F331" s="2"/>
      <c r="G331" s="2"/>
      <c r="H331" s="2"/>
      <c r="I331" s="2"/>
      <c r="J331" s="2"/>
      <c r="K331" s="2"/>
      <c r="L331" s="2"/>
      <c r="M331" s="2"/>
      <c r="N331" s="2"/>
      <c r="O331" s="2"/>
      <c r="P331" s="2"/>
      <c r="Q331" s="2"/>
      <c r="R331" s="2"/>
      <c r="S331" s="2"/>
      <c r="T331" s="2"/>
      <c r="U331" s="2"/>
      <c r="V331" s="2"/>
    </row>
    <row r="332" spans="2:22" ht="18.75" customHeight="1" x14ac:dyDescent="0.25">
      <c r="B332" s="2"/>
      <c r="C332" s="134"/>
      <c r="D332" s="2"/>
      <c r="E332" s="2"/>
      <c r="F332" s="2"/>
      <c r="G332" s="2"/>
      <c r="H332" s="2"/>
      <c r="I332" s="2"/>
      <c r="J332" s="2"/>
      <c r="K332" s="2"/>
      <c r="L332" s="2"/>
      <c r="M332" s="2"/>
      <c r="N332" s="2"/>
      <c r="O332" s="2"/>
      <c r="P332" s="2"/>
      <c r="Q332" s="2"/>
      <c r="R332" s="2"/>
      <c r="S332" s="2"/>
      <c r="T332" s="2"/>
      <c r="U332" s="2"/>
      <c r="V332" s="2"/>
    </row>
    <row r="333" spans="2:22" ht="18.75" customHeight="1" x14ac:dyDescent="0.25">
      <c r="B333" s="2"/>
      <c r="C333" s="134"/>
      <c r="D333" s="2"/>
      <c r="E333" s="2"/>
      <c r="F333" s="2"/>
      <c r="G333" s="2"/>
      <c r="H333" s="2"/>
      <c r="I333" s="2"/>
      <c r="J333" s="2"/>
      <c r="K333" s="2"/>
      <c r="L333" s="2"/>
      <c r="M333" s="2"/>
      <c r="N333" s="2"/>
      <c r="O333" s="2"/>
      <c r="P333" s="2"/>
      <c r="Q333" s="2"/>
      <c r="R333" s="2"/>
      <c r="S333" s="2"/>
      <c r="T333" s="2"/>
      <c r="U333" s="2"/>
      <c r="V333" s="2"/>
    </row>
    <row r="334" spans="2:22" ht="18.75" customHeight="1" x14ac:dyDescent="0.25">
      <c r="B334" s="2"/>
      <c r="C334" s="134"/>
      <c r="D334" s="2"/>
      <c r="E334" s="2"/>
      <c r="F334" s="2"/>
      <c r="G334" s="2"/>
      <c r="H334" s="2"/>
      <c r="I334" s="2"/>
      <c r="J334" s="2"/>
      <c r="K334" s="2"/>
      <c r="L334" s="2"/>
      <c r="M334" s="2"/>
      <c r="N334" s="2"/>
      <c r="O334" s="2"/>
      <c r="P334" s="2"/>
      <c r="Q334" s="2"/>
      <c r="R334" s="2"/>
      <c r="S334" s="2"/>
      <c r="T334" s="2"/>
      <c r="U334" s="2"/>
      <c r="V334" s="2"/>
    </row>
    <row r="335" spans="2:22" ht="18.75" customHeight="1" x14ac:dyDescent="0.25">
      <c r="B335" s="2"/>
      <c r="C335" s="134"/>
      <c r="D335" s="2"/>
      <c r="E335" s="2"/>
      <c r="F335" s="2"/>
      <c r="G335" s="2"/>
      <c r="H335" s="2"/>
      <c r="I335" s="2"/>
      <c r="J335" s="2"/>
      <c r="K335" s="2"/>
      <c r="L335" s="2"/>
      <c r="M335" s="2"/>
      <c r="N335" s="2"/>
      <c r="O335" s="2"/>
      <c r="P335" s="2"/>
      <c r="Q335" s="2"/>
      <c r="R335" s="2"/>
      <c r="S335" s="2"/>
      <c r="T335" s="2"/>
      <c r="U335" s="2"/>
      <c r="V335" s="2"/>
    </row>
    <row r="336" spans="2:22" ht="18.75" customHeight="1" x14ac:dyDescent="0.25">
      <c r="B336" s="2"/>
      <c r="C336" s="134"/>
      <c r="D336" s="2"/>
      <c r="E336" s="2"/>
      <c r="F336" s="2"/>
      <c r="G336" s="2"/>
      <c r="H336" s="2"/>
      <c r="I336" s="2"/>
      <c r="J336" s="2"/>
      <c r="K336" s="2"/>
      <c r="L336" s="2"/>
      <c r="M336" s="2"/>
      <c r="N336" s="2"/>
      <c r="O336" s="2"/>
      <c r="P336" s="2"/>
      <c r="Q336" s="2"/>
      <c r="R336" s="2"/>
      <c r="S336" s="2"/>
      <c r="T336" s="2"/>
      <c r="U336" s="2"/>
      <c r="V336" s="2"/>
    </row>
  </sheetData>
  <mergeCells count="200">
    <mergeCell ref="B124:B158"/>
    <mergeCell ref="C124:C129"/>
    <mergeCell ref="Q124:R125"/>
    <mergeCell ref="S124:T125"/>
    <mergeCell ref="Q126:T126"/>
    <mergeCell ref="Q127:S127"/>
    <mergeCell ref="Q128:S128"/>
    <mergeCell ref="Q129:S129"/>
    <mergeCell ref="C147:C151"/>
    <mergeCell ref="C157:T158"/>
    <mergeCell ref="C140:T141"/>
    <mergeCell ref="C142:C146"/>
    <mergeCell ref="Q142:R143"/>
    <mergeCell ref="S142:T143"/>
    <mergeCell ref="Q144:S144"/>
    <mergeCell ref="Q145:S145"/>
    <mergeCell ref="Q146:S146"/>
    <mergeCell ref="Q149:S149"/>
    <mergeCell ref="Q150:S150"/>
    <mergeCell ref="Q151:S151"/>
    <mergeCell ref="C152:C156"/>
    <mergeCell ref="Q152:S152"/>
    <mergeCell ref="Q153:S153"/>
    <mergeCell ref="Q154:S154"/>
    <mergeCell ref="B159:B178"/>
    <mergeCell ref="C159:T160"/>
    <mergeCell ref="C161:C163"/>
    <mergeCell ref="Q161:S161"/>
    <mergeCell ref="Q162:S162"/>
    <mergeCell ref="Q163:S163"/>
    <mergeCell ref="C164:C166"/>
    <mergeCell ref="Q164:S164"/>
    <mergeCell ref="Q165:S165"/>
    <mergeCell ref="C172:C174"/>
    <mergeCell ref="Q172:S172"/>
    <mergeCell ref="Q173:S173"/>
    <mergeCell ref="Q174:S174"/>
    <mergeCell ref="C175:T176"/>
    <mergeCell ref="C177:T178"/>
    <mergeCell ref="Q166:S166"/>
    <mergeCell ref="C167:T168"/>
    <mergeCell ref="C169:C171"/>
    <mergeCell ref="Q169:S169"/>
    <mergeCell ref="Q170:S170"/>
    <mergeCell ref="Q171:S171"/>
    <mergeCell ref="Q155:S155"/>
    <mergeCell ref="Q147:R148"/>
    <mergeCell ref="Q132:S132"/>
    <mergeCell ref="Q133:S133"/>
    <mergeCell ref="Q134:S134"/>
    <mergeCell ref="C135:C139"/>
    <mergeCell ref="Q135:R136"/>
    <mergeCell ref="S135:T136"/>
    <mergeCell ref="Q137:S137"/>
    <mergeCell ref="Q138:S138"/>
    <mergeCell ref="Q139:S139"/>
    <mergeCell ref="C130:C134"/>
    <mergeCell ref="Q131:S131"/>
    <mergeCell ref="S147:T148"/>
    <mergeCell ref="E123:F123"/>
    <mergeCell ref="G123:H123"/>
    <mergeCell ref="I123:J123"/>
    <mergeCell ref="K123:L123"/>
    <mergeCell ref="M123:N123"/>
    <mergeCell ref="O123:P123"/>
    <mergeCell ref="Q123:T123"/>
    <mergeCell ref="C111:C115"/>
    <mergeCell ref="Q113:S113"/>
    <mergeCell ref="Q114:S114"/>
    <mergeCell ref="Q115:S115"/>
    <mergeCell ref="C116:C120"/>
    <mergeCell ref="Q116:S116"/>
    <mergeCell ref="Q117:S117"/>
    <mergeCell ref="Q118:S118"/>
    <mergeCell ref="Q119:S119"/>
    <mergeCell ref="B88:B122"/>
    <mergeCell ref="C88:C93"/>
    <mergeCell ref="Q90:T90"/>
    <mergeCell ref="Q91:S91"/>
    <mergeCell ref="Q92:S92"/>
    <mergeCell ref="Q93:S93"/>
    <mergeCell ref="C94:C98"/>
    <mergeCell ref="C104:T105"/>
    <mergeCell ref="C106:C110"/>
    <mergeCell ref="Q108:S108"/>
    <mergeCell ref="Q109:S109"/>
    <mergeCell ref="Q110:S110"/>
    <mergeCell ref="Q95:S95"/>
    <mergeCell ref="Q96:S96"/>
    <mergeCell ref="Q97:S97"/>
    <mergeCell ref="Q98:S98"/>
    <mergeCell ref="C99:C103"/>
    <mergeCell ref="Q101:S101"/>
    <mergeCell ref="Q102:S102"/>
    <mergeCell ref="Q103:S103"/>
    <mergeCell ref="C121:T122"/>
    <mergeCell ref="Q72:S72"/>
    <mergeCell ref="Q73:S73"/>
    <mergeCell ref="Q74:S74"/>
    <mergeCell ref="C75:C79"/>
    <mergeCell ref="Q77:S77"/>
    <mergeCell ref="Q78:S78"/>
    <mergeCell ref="Q79:S79"/>
    <mergeCell ref="Q87:T87"/>
    <mergeCell ref="E87:F87"/>
    <mergeCell ref="G87:H87"/>
    <mergeCell ref="I87:J87"/>
    <mergeCell ref="K87:L87"/>
    <mergeCell ref="M87:N87"/>
    <mergeCell ref="O87:P87"/>
    <mergeCell ref="Q75:T76"/>
    <mergeCell ref="C63:C67"/>
    <mergeCell ref="Q64:S64"/>
    <mergeCell ref="Q65:S65"/>
    <mergeCell ref="Q66:S66"/>
    <mergeCell ref="Q67:S67"/>
    <mergeCell ref="C68:T69"/>
    <mergeCell ref="B52:B86"/>
    <mergeCell ref="C52:C57"/>
    <mergeCell ref="Q55:S55"/>
    <mergeCell ref="Q56:S56"/>
    <mergeCell ref="Q57:S57"/>
    <mergeCell ref="C58:C62"/>
    <mergeCell ref="Q59:S59"/>
    <mergeCell ref="Q60:S60"/>
    <mergeCell ref="Q61:S61"/>
    <mergeCell ref="Q62:S62"/>
    <mergeCell ref="C80:C84"/>
    <mergeCell ref="Q80:S80"/>
    <mergeCell ref="Q81:S81"/>
    <mergeCell ref="Q82:S82"/>
    <mergeCell ref="Q83:S83"/>
    <mergeCell ref="C85:T86"/>
    <mergeCell ref="C70:C74"/>
    <mergeCell ref="Q70:T71"/>
    <mergeCell ref="E51:F51"/>
    <mergeCell ref="G51:H51"/>
    <mergeCell ref="I51:J51"/>
    <mergeCell ref="K51:L51"/>
    <mergeCell ref="M51:N51"/>
    <mergeCell ref="O51:P51"/>
    <mergeCell ref="Q51:T51"/>
    <mergeCell ref="C39:C43"/>
    <mergeCell ref="Q41:S41"/>
    <mergeCell ref="Q42:S42"/>
    <mergeCell ref="Q43:S43"/>
    <mergeCell ref="C44:C48"/>
    <mergeCell ref="Q44:S44"/>
    <mergeCell ref="Q45:S45"/>
    <mergeCell ref="Q46:S46"/>
    <mergeCell ref="Q47:S47"/>
    <mergeCell ref="C49:T50"/>
    <mergeCell ref="Q29:S29"/>
    <mergeCell ref="Q15:T15"/>
    <mergeCell ref="B16:B50"/>
    <mergeCell ref="C16:C21"/>
    <mergeCell ref="Q19:S19"/>
    <mergeCell ref="Q20:S20"/>
    <mergeCell ref="Q21:S21"/>
    <mergeCell ref="C22:C26"/>
    <mergeCell ref="Q23:S23"/>
    <mergeCell ref="E15:F15"/>
    <mergeCell ref="G15:H15"/>
    <mergeCell ref="I15:J15"/>
    <mergeCell ref="K15:L15"/>
    <mergeCell ref="M15:N15"/>
    <mergeCell ref="O15:P15"/>
    <mergeCell ref="C32:T33"/>
    <mergeCell ref="C34:C38"/>
    <mergeCell ref="Q36:S36"/>
    <mergeCell ref="Q38:S38"/>
    <mergeCell ref="Q24:S24"/>
    <mergeCell ref="Q30:S30"/>
    <mergeCell ref="Q31:S31"/>
    <mergeCell ref="Q39:R40"/>
    <mergeCell ref="S39:T40"/>
    <mergeCell ref="B2:D2"/>
    <mergeCell ref="F2:U2"/>
    <mergeCell ref="G3:H3"/>
    <mergeCell ref="I3:J3"/>
    <mergeCell ref="K3:L3"/>
    <mergeCell ref="M3:N3"/>
    <mergeCell ref="O3:P3"/>
    <mergeCell ref="Q3:R3"/>
    <mergeCell ref="Q37:S37"/>
    <mergeCell ref="C27:C31"/>
    <mergeCell ref="Q16:R17"/>
    <mergeCell ref="S16:T17"/>
    <mergeCell ref="Q27:R28"/>
    <mergeCell ref="S27:T28"/>
    <mergeCell ref="Q34:R35"/>
    <mergeCell ref="S34:T35"/>
    <mergeCell ref="F4:F5"/>
    <mergeCell ref="F6:F7"/>
    <mergeCell ref="F8:F9"/>
    <mergeCell ref="F10:F11"/>
    <mergeCell ref="F12:F13"/>
    <mergeCell ref="G12:U13"/>
    <mergeCell ref="Q25:S25"/>
    <mergeCell ref="Q26:S26"/>
  </mergeCells>
  <pageMargins left="0.7" right="0.7" top="0.75" bottom="0.75" header="0.3" footer="0.3"/>
  <ignoredErrors>
    <ignoredError sqref="S7:S9" formula="1"/>
  </ignoredErrors>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36"/>
  <sheetViews>
    <sheetView workbookViewId="0"/>
  </sheetViews>
  <sheetFormatPr defaultColWidth="8.85546875" defaultRowHeight="18.75" customHeight="1" x14ac:dyDescent="0.25"/>
  <cols>
    <col min="1" max="1" width="8.85546875" style="1"/>
    <col min="2" max="2" width="18.140625" style="3" customWidth="1"/>
    <col min="3" max="3" width="19" style="135" bestFit="1" customWidth="1"/>
    <col min="4" max="4" width="34.7109375" style="3" bestFit="1" customWidth="1"/>
    <col min="5" max="20" width="9.85546875" style="3" customWidth="1"/>
    <col min="21" max="21" width="12.28515625" style="3" bestFit="1" customWidth="1"/>
    <col min="22" max="22" width="13.28515625" style="3" customWidth="1"/>
    <col min="23" max="80" width="8.85546875" style="1"/>
    <col min="81" max="88" width="8.85546875" style="2"/>
    <col min="89" max="16384" width="8.85546875" style="3"/>
  </cols>
  <sheetData>
    <row r="1" spans="1:88" s="1" customFormat="1" ht="18.75" customHeight="1" thickBot="1" x14ac:dyDescent="0.3">
      <c r="A1" s="13"/>
      <c r="B1" s="13"/>
      <c r="C1" s="13"/>
      <c r="D1" s="13"/>
      <c r="E1" s="13"/>
      <c r="F1" s="13"/>
      <c r="G1" s="13"/>
      <c r="H1" s="13"/>
      <c r="I1" s="13"/>
      <c r="J1" s="13"/>
      <c r="K1" s="13"/>
      <c r="L1" s="13"/>
      <c r="M1" s="13"/>
      <c r="N1" s="13"/>
      <c r="O1" s="13"/>
      <c r="P1" s="13"/>
      <c r="Q1" s="13"/>
      <c r="R1" s="13"/>
      <c r="S1" s="13"/>
      <c r="T1" s="13"/>
      <c r="U1" s="13"/>
    </row>
    <row r="2" spans="1:88" ht="30" customHeight="1" thickBot="1" x14ac:dyDescent="0.3">
      <c r="A2" s="13"/>
      <c r="B2" s="399" t="s">
        <v>155</v>
      </c>
      <c r="C2" s="380"/>
      <c r="D2" s="381"/>
      <c r="E2" s="13"/>
      <c r="F2" s="373" t="s">
        <v>200</v>
      </c>
      <c r="G2" s="374"/>
      <c r="H2" s="374"/>
      <c r="I2" s="374"/>
      <c r="J2" s="374"/>
      <c r="K2" s="374"/>
      <c r="L2" s="374"/>
      <c r="M2" s="374"/>
      <c r="N2" s="374"/>
      <c r="O2" s="374"/>
      <c r="P2" s="374"/>
      <c r="Q2" s="374"/>
      <c r="R2" s="374"/>
      <c r="S2" s="374"/>
      <c r="T2" s="374"/>
      <c r="U2" s="375"/>
      <c r="V2" s="1"/>
    </row>
    <row r="3" spans="1:88" ht="18.75" customHeight="1" thickBot="1" x14ac:dyDescent="0.3">
      <c r="A3" s="13"/>
      <c r="B3" s="16" t="s">
        <v>16</v>
      </c>
      <c r="C3" s="11" t="s">
        <v>110</v>
      </c>
      <c r="D3" s="17" t="s">
        <v>33</v>
      </c>
      <c r="E3" s="13"/>
      <c r="F3" s="12" t="s">
        <v>114</v>
      </c>
      <c r="G3" s="376" t="s">
        <v>0</v>
      </c>
      <c r="H3" s="377"/>
      <c r="I3" s="378" t="s">
        <v>1</v>
      </c>
      <c r="J3" s="377"/>
      <c r="K3" s="378" t="s">
        <v>2</v>
      </c>
      <c r="L3" s="377"/>
      <c r="M3" s="378" t="s">
        <v>3</v>
      </c>
      <c r="N3" s="377"/>
      <c r="O3" s="378" t="s">
        <v>4</v>
      </c>
      <c r="P3" s="377"/>
      <c r="Q3" s="378" t="s">
        <v>5</v>
      </c>
      <c r="R3" s="377"/>
      <c r="S3" s="177" t="s">
        <v>6</v>
      </c>
      <c r="T3" s="177" t="s">
        <v>7</v>
      </c>
      <c r="U3" s="19" t="s">
        <v>8</v>
      </c>
      <c r="V3" s="1"/>
    </row>
    <row r="4" spans="1:88" ht="18.75" customHeight="1" thickTop="1" x14ac:dyDescent="0.25">
      <c r="A4" s="13"/>
      <c r="B4" s="20" t="str">
        <f>START!F10</f>
        <v>Bench Press</v>
      </c>
      <c r="C4" s="218">
        <f>'Cycle 9'!C4+START!F26</f>
        <v>119.4622641509434</v>
      </c>
      <c r="D4" s="100" t="str">
        <f>IFERROR($S$124,"?")</f>
        <v>?</v>
      </c>
      <c r="E4" s="13"/>
      <c r="F4" s="371">
        <v>1</v>
      </c>
      <c r="G4" s="86">
        <f>'Cycle 1'!G4</f>
        <v>10</v>
      </c>
      <c r="H4" s="87">
        <f>'Cycle 1'!H4</f>
        <v>0.6</v>
      </c>
      <c r="I4" s="88">
        <f>'Cycle 1'!I4</f>
        <v>10</v>
      </c>
      <c r="J4" s="87">
        <f>'Cycle 1'!J4</f>
        <v>0.6</v>
      </c>
      <c r="K4" s="88">
        <f>'Cycle 1'!K4</f>
        <v>10</v>
      </c>
      <c r="L4" s="87">
        <f>'Cycle 1'!L4</f>
        <v>0.6</v>
      </c>
      <c r="M4" s="24">
        <f>'Cycle 1'!M4</f>
        <v>0</v>
      </c>
      <c r="N4" s="24">
        <f>'Cycle 1'!N4</f>
        <v>0</v>
      </c>
      <c r="O4" s="24">
        <f>'Cycle 1'!O4</f>
        <v>0</v>
      </c>
      <c r="P4" s="24">
        <f>'Cycle 1'!P4</f>
        <v>0</v>
      </c>
      <c r="Q4" s="24">
        <f>'Cycle 1'!Q4</f>
        <v>0</v>
      </c>
      <c r="R4" s="24">
        <f>'Cycle 1'!R4</f>
        <v>0</v>
      </c>
      <c r="S4" s="25">
        <f>L4</f>
        <v>0.6</v>
      </c>
      <c r="T4" s="22">
        <v>0.73333333333333339</v>
      </c>
      <c r="U4" s="217">
        <f t="shared" ref="U4:U11" si="0">S4-T4</f>
        <v>-0.13333333333333341</v>
      </c>
      <c r="V4" s="1"/>
    </row>
    <row r="5" spans="1:88" ht="18.75" customHeight="1" x14ac:dyDescent="0.25">
      <c r="A5" s="13"/>
      <c r="B5" s="26" t="s">
        <v>12</v>
      </c>
      <c r="C5" s="219">
        <f>'Cycle 9'!C5+START!F28</f>
        <v>150.2802197802198</v>
      </c>
      <c r="D5" s="101" t="str">
        <f>IFERROR($S$135,"?")</f>
        <v>?</v>
      </c>
      <c r="E5" s="13"/>
      <c r="F5" s="372"/>
      <c r="G5" s="27">
        <f>'Cycle 1'!G5</f>
        <v>8</v>
      </c>
      <c r="H5" s="28">
        <f>'Cycle 1'!H5</f>
        <v>0.62666666666666659</v>
      </c>
      <c r="I5" s="29">
        <f>'Cycle 1'!I5</f>
        <v>8</v>
      </c>
      <c r="J5" s="28">
        <f>'Cycle 1'!J5</f>
        <v>0.67666666666666664</v>
      </c>
      <c r="K5" s="32" t="str">
        <f>'Cycle 1'!K5</f>
        <v>8+</v>
      </c>
      <c r="L5" s="36">
        <f>'Cycle 1'!L5</f>
        <v>0.72666666666666668</v>
      </c>
      <c r="M5" s="24">
        <f>'Cycle 1'!M5</f>
        <v>0</v>
      </c>
      <c r="N5" s="24">
        <f>'Cycle 1'!N5</f>
        <v>0</v>
      </c>
      <c r="O5" s="24">
        <f>'Cycle 1'!O5</f>
        <v>0</v>
      </c>
      <c r="P5" s="24">
        <f>'Cycle 1'!P5</f>
        <v>0</v>
      </c>
      <c r="Q5" s="24">
        <f>'Cycle 1'!Q5</f>
        <v>0</v>
      </c>
      <c r="R5" s="24">
        <f>'Cycle 1'!R5</f>
        <v>0</v>
      </c>
      <c r="S5" s="30">
        <f>L5</f>
        <v>0.72666666666666668</v>
      </c>
      <c r="T5" s="28">
        <v>0.77666666666666673</v>
      </c>
      <c r="U5" s="31">
        <f t="shared" si="0"/>
        <v>-5.0000000000000044E-2</v>
      </c>
      <c r="V5" s="1"/>
    </row>
    <row r="6" spans="1:88" ht="18.75" customHeight="1" x14ac:dyDescent="0.25">
      <c r="A6" s="13"/>
      <c r="B6" s="20" t="str">
        <f>START!F11</f>
        <v>Deadlift</v>
      </c>
      <c r="C6" s="218">
        <f>'Cycle 9'!C6+START!F27</f>
        <v>158.81395348837211</v>
      </c>
      <c r="D6" s="100" t="str">
        <f>IFERROR($S$147,"?")</f>
        <v>?</v>
      </c>
      <c r="E6" s="13"/>
      <c r="F6" s="371">
        <v>2</v>
      </c>
      <c r="G6" s="21">
        <f>'Cycle 1'!G6</f>
        <v>10</v>
      </c>
      <c r="H6" s="22">
        <f>'Cycle 1'!H6</f>
        <v>0.6</v>
      </c>
      <c r="I6" s="23">
        <f>'Cycle 1'!I6</f>
        <v>10</v>
      </c>
      <c r="J6" s="22">
        <f>'Cycle 1'!J6</f>
        <v>0.6</v>
      </c>
      <c r="K6" s="23">
        <f>'Cycle 1'!K6</f>
        <v>10</v>
      </c>
      <c r="L6" s="22">
        <f>'Cycle 1'!L6</f>
        <v>0.6</v>
      </c>
      <c r="M6" s="24">
        <f>'Cycle 1'!M6</f>
        <v>0</v>
      </c>
      <c r="N6" s="24">
        <f>'Cycle 1'!N6</f>
        <v>0</v>
      </c>
      <c r="O6" s="24">
        <f>'Cycle 1'!O6</f>
        <v>0</v>
      </c>
      <c r="P6" s="24">
        <f>'Cycle 1'!P6</f>
        <v>0</v>
      </c>
      <c r="Q6" s="24">
        <f>'Cycle 1'!Q6</f>
        <v>0</v>
      </c>
      <c r="R6" s="24">
        <f>'Cycle 1'!R6</f>
        <v>0</v>
      </c>
      <c r="S6" s="25">
        <f>L6</f>
        <v>0.6</v>
      </c>
      <c r="T6" s="22">
        <v>0.73333333333333339</v>
      </c>
      <c r="U6" s="217">
        <f t="shared" si="0"/>
        <v>-0.13333333333333341</v>
      </c>
      <c r="V6" s="1"/>
    </row>
    <row r="7" spans="1:88" ht="18.75" customHeight="1" thickBot="1" x14ac:dyDescent="0.3">
      <c r="A7" s="13"/>
      <c r="B7" s="164" t="s">
        <v>13</v>
      </c>
      <c r="C7" s="220">
        <f>'Cycle 9'!C7+START!F29</f>
        <v>76.279069767441868</v>
      </c>
      <c r="D7" s="165" t="str">
        <f>IFERROR($S$142,"?")</f>
        <v>?</v>
      </c>
      <c r="E7" s="13"/>
      <c r="F7" s="372"/>
      <c r="G7" s="27">
        <f>'Cycle 1'!G7</f>
        <v>6</v>
      </c>
      <c r="H7" s="28">
        <f>'Cycle 1'!H7</f>
        <v>0.73333333333333328</v>
      </c>
      <c r="I7" s="29">
        <f>'Cycle 1'!I7</f>
        <v>6</v>
      </c>
      <c r="J7" s="28">
        <f>'Cycle 1'!J7</f>
        <v>0.73333333333333328</v>
      </c>
      <c r="K7" s="29">
        <f>'Cycle 1'!K7</f>
        <v>6</v>
      </c>
      <c r="L7" s="28">
        <f>'Cycle 1'!L7</f>
        <v>0.78333333333333333</v>
      </c>
      <c r="M7" s="5">
        <f>'Cycle 1'!M7</f>
        <v>6</v>
      </c>
      <c r="N7" s="95">
        <f>'Cycle 1'!N7</f>
        <v>0.78333333333333333</v>
      </c>
      <c r="O7" s="24">
        <f>'Cycle 1'!O7</f>
        <v>0</v>
      </c>
      <c r="P7" s="24">
        <f>'Cycle 1'!P7</f>
        <v>0</v>
      </c>
      <c r="Q7" s="24">
        <f>'Cycle 1'!Q7</f>
        <v>0</v>
      </c>
      <c r="R7" s="24">
        <f>'Cycle 1'!R7</f>
        <v>0</v>
      </c>
      <c r="S7" s="33">
        <f>N7</f>
        <v>0.78333333333333333</v>
      </c>
      <c r="T7" s="28">
        <v>0.83333333333333337</v>
      </c>
      <c r="U7" s="31">
        <f t="shared" si="0"/>
        <v>-5.0000000000000044E-2</v>
      </c>
      <c r="V7" s="1"/>
    </row>
    <row r="8" spans="1:88" ht="18.75" customHeight="1" thickBot="1" x14ac:dyDescent="0.3">
      <c r="A8" s="13"/>
      <c r="B8" s="13"/>
      <c r="C8" s="13"/>
      <c r="D8" s="13"/>
      <c r="E8" s="13"/>
      <c r="F8" s="371">
        <v>3</v>
      </c>
      <c r="G8" s="21">
        <f>'Cycle 1'!G8</f>
        <v>10</v>
      </c>
      <c r="H8" s="22">
        <f>'Cycle 1'!H8</f>
        <v>0.6</v>
      </c>
      <c r="I8" s="23">
        <f>'Cycle 1'!I8</f>
        <v>10</v>
      </c>
      <c r="J8" s="22">
        <f>'Cycle 1'!J8</f>
        <v>0.6</v>
      </c>
      <c r="K8" s="23">
        <f>'Cycle 1'!K8</f>
        <v>10</v>
      </c>
      <c r="L8" s="22">
        <f>'Cycle 1'!L8</f>
        <v>0.6</v>
      </c>
      <c r="M8" s="24">
        <f>'Cycle 1'!M8</f>
        <v>0</v>
      </c>
      <c r="N8" s="24">
        <f>'Cycle 1'!N8</f>
        <v>0</v>
      </c>
      <c r="O8" s="24">
        <f>'Cycle 1'!O8</f>
        <v>0</v>
      </c>
      <c r="P8" s="24">
        <f>'Cycle 1'!P8</f>
        <v>0</v>
      </c>
      <c r="Q8" s="24">
        <f>'Cycle 1'!Q8</f>
        <v>0</v>
      </c>
      <c r="R8" s="24">
        <f>'Cycle 1'!R8</f>
        <v>0</v>
      </c>
      <c r="S8" s="25">
        <f>L8</f>
        <v>0.6</v>
      </c>
      <c r="T8" s="22">
        <v>0.73333333333333339</v>
      </c>
      <c r="U8" s="217">
        <f t="shared" si="0"/>
        <v>-0.13333333333333341</v>
      </c>
      <c r="V8" s="1"/>
    </row>
    <row r="9" spans="1:88" ht="18.75" customHeight="1" thickBot="1" x14ac:dyDescent="0.35">
      <c r="A9" s="13"/>
      <c r="B9" s="99" t="s">
        <v>9</v>
      </c>
      <c r="C9" s="158">
        <v>5</v>
      </c>
      <c r="D9" s="13"/>
      <c r="E9" s="13"/>
      <c r="F9" s="372"/>
      <c r="G9" s="27">
        <f>'Cycle 1'!G9</f>
        <v>4</v>
      </c>
      <c r="H9" s="28">
        <f>'Cycle 1'!H9</f>
        <v>0.83333333333333326</v>
      </c>
      <c r="I9" s="29">
        <f>'Cycle 1'!I9</f>
        <v>4</v>
      </c>
      <c r="J9" s="28">
        <f>'Cycle 1'!J9</f>
        <v>0.83333333333333326</v>
      </c>
      <c r="K9" s="29">
        <f>'Cycle 1'!K9</f>
        <v>4</v>
      </c>
      <c r="L9" s="28">
        <f>'Cycle 1'!L9</f>
        <v>0.83333333333333326</v>
      </c>
      <c r="M9" s="29">
        <f>'Cycle 1'!M9</f>
        <v>4</v>
      </c>
      <c r="N9" s="28">
        <f>'Cycle 1'!N9</f>
        <v>0.83333333333333326</v>
      </c>
      <c r="O9" s="34">
        <f>'Cycle 1'!O9</f>
        <v>4</v>
      </c>
      <c r="P9" s="95">
        <f>'Cycle 1'!P9</f>
        <v>0.83333333333333326</v>
      </c>
      <c r="Q9" s="24">
        <f>'Cycle 1'!Q9</f>
        <v>0</v>
      </c>
      <c r="R9" s="24">
        <f>'Cycle 1'!R9</f>
        <v>0</v>
      </c>
      <c r="S9" s="33">
        <f>H9</f>
        <v>0.83333333333333326</v>
      </c>
      <c r="T9" s="28">
        <v>0.8833333333333333</v>
      </c>
      <c r="U9" s="31">
        <f t="shared" si="0"/>
        <v>-5.0000000000000044E-2</v>
      </c>
      <c r="V9" s="1"/>
    </row>
    <row r="10" spans="1:88" ht="18.75" customHeight="1" x14ac:dyDescent="0.25">
      <c r="A10" s="13"/>
      <c r="B10" s="13"/>
      <c r="C10" s="13"/>
      <c r="D10" s="13"/>
      <c r="E10" s="13"/>
      <c r="F10" s="371">
        <v>4</v>
      </c>
      <c r="G10" s="21">
        <f>'Cycle 1'!G10</f>
        <v>10</v>
      </c>
      <c r="H10" s="22">
        <f>'Cycle 1'!H10</f>
        <v>0.6</v>
      </c>
      <c r="I10" s="23">
        <f>'Cycle 1'!I10</f>
        <v>10</v>
      </c>
      <c r="J10" s="22">
        <f>'Cycle 1'!J10</f>
        <v>0.6</v>
      </c>
      <c r="K10" s="23">
        <f>'Cycle 1'!K10</f>
        <v>10</v>
      </c>
      <c r="L10" s="22">
        <f>'Cycle 1'!L10</f>
        <v>0.6</v>
      </c>
      <c r="M10" s="24">
        <f>'Cycle 1'!M10</f>
        <v>0</v>
      </c>
      <c r="N10" s="24">
        <f>'Cycle 1'!N10</f>
        <v>0</v>
      </c>
      <c r="O10" s="24">
        <f>'Cycle 1'!O10</f>
        <v>0</v>
      </c>
      <c r="P10" s="24">
        <f>'Cycle 1'!P10</f>
        <v>0</v>
      </c>
      <c r="Q10" s="24">
        <f>'Cycle 1'!Q10</f>
        <v>0</v>
      </c>
      <c r="R10" s="24">
        <f>'Cycle 1'!R10</f>
        <v>0</v>
      </c>
      <c r="S10" s="25">
        <f>L10</f>
        <v>0.6</v>
      </c>
      <c r="T10" s="22">
        <v>0.73333333333333339</v>
      </c>
      <c r="U10" s="217">
        <f t="shared" si="0"/>
        <v>-0.13333333333333341</v>
      </c>
      <c r="V10" s="1"/>
    </row>
    <row r="11" spans="1:88" ht="18.75" customHeight="1" x14ac:dyDescent="0.25">
      <c r="A11" s="13"/>
      <c r="B11" s="13"/>
      <c r="C11" s="13"/>
      <c r="D11" s="13"/>
      <c r="E11" s="13"/>
      <c r="F11" s="372"/>
      <c r="G11" s="35" t="str">
        <f>'Cycle 1'!G11</f>
        <v>2+</v>
      </c>
      <c r="H11" s="36">
        <f>'Cycle 1'!H11</f>
        <v>0.89</v>
      </c>
      <c r="I11" s="32">
        <f>'Cycle 1'!I11</f>
        <v>2</v>
      </c>
      <c r="J11" s="36">
        <f>'Cycle 1'!J11</f>
        <v>0.89</v>
      </c>
      <c r="K11" s="32">
        <f>'Cycle 1'!K11</f>
        <v>2</v>
      </c>
      <c r="L11" s="36">
        <f>'Cycle 1'!L11</f>
        <v>0.84</v>
      </c>
      <c r="M11" s="32">
        <f>'Cycle 1'!M11</f>
        <v>2</v>
      </c>
      <c r="N11" s="36">
        <f>'Cycle 1'!N11</f>
        <v>0.84</v>
      </c>
      <c r="O11" s="32">
        <f>'Cycle 1'!O11</f>
        <v>2</v>
      </c>
      <c r="P11" s="36">
        <f>'Cycle 1'!P11</f>
        <v>0.84</v>
      </c>
      <c r="Q11" s="32">
        <f>'Cycle 1'!Q11</f>
        <v>2</v>
      </c>
      <c r="R11" s="36">
        <f>'Cycle 1'!R11</f>
        <v>0.84</v>
      </c>
      <c r="S11" s="37">
        <f>H11</f>
        <v>0.89</v>
      </c>
      <c r="T11" s="36">
        <v>0.94000000000000006</v>
      </c>
      <c r="U11" s="38">
        <f t="shared" si="0"/>
        <v>-5.0000000000000044E-2</v>
      </c>
      <c r="V11" s="1"/>
    </row>
    <row r="12" spans="1:88" ht="18.75" customHeight="1" x14ac:dyDescent="0.25">
      <c r="A12" s="13"/>
      <c r="B12" s="13"/>
      <c r="C12" s="13"/>
      <c r="D12" s="13"/>
      <c r="E12" s="13"/>
      <c r="F12" s="371">
        <v>5</v>
      </c>
      <c r="G12" s="383" t="s">
        <v>128</v>
      </c>
      <c r="H12" s="384"/>
      <c r="I12" s="384"/>
      <c r="J12" s="384"/>
      <c r="K12" s="384"/>
      <c r="L12" s="384"/>
      <c r="M12" s="384"/>
      <c r="N12" s="384"/>
      <c r="O12" s="384"/>
      <c r="P12" s="384"/>
      <c r="Q12" s="384"/>
      <c r="R12" s="384"/>
      <c r="S12" s="384"/>
      <c r="T12" s="384"/>
      <c r="U12" s="385"/>
      <c r="V12" s="1"/>
    </row>
    <row r="13" spans="1:88" ht="18.75" customHeight="1" thickBot="1" x14ac:dyDescent="0.3">
      <c r="A13" s="13"/>
      <c r="B13" s="13"/>
      <c r="C13" s="13"/>
      <c r="D13" s="13"/>
      <c r="E13" s="13"/>
      <c r="F13" s="382"/>
      <c r="G13" s="386"/>
      <c r="H13" s="387"/>
      <c r="I13" s="387"/>
      <c r="J13" s="387"/>
      <c r="K13" s="387"/>
      <c r="L13" s="387"/>
      <c r="M13" s="387"/>
      <c r="N13" s="387"/>
      <c r="O13" s="387"/>
      <c r="P13" s="387"/>
      <c r="Q13" s="387"/>
      <c r="R13" s="387"/>
      <c r="S13" s="387"/>
      <c r="T13" s="387"/>
      <c r="U13" s="388"/>
      <c r="V13" s="1"/>
    </row>
    <row r="14" spans="1:88" ht="18.75" customHeight="1" thickBot="1" x14ac:dyDescent="0.3">
      <c r="A14" s="13"/>
      <c r="B14" s="13"/>
      <c r="C14" s="13"/>
      <c r="D14" s="13"/>
      <c r="E14" s="13"/>
      <c r="F14" s="13"/>
      <c r="G14" s="13"/>
      <c r="H14" s="13"/>
      <c r="I14" s="13"/>
      <c r="J14" s="13"/>
      <c r="K14" s="13"/>
      <c r="L14" s="13"/>
      <c r="M14" s="13"/>
      <c r="N14" s="13"/>
      <c r="O14" s="13"/>
      <c r="P14" s="13"/>
      <c r="Q14" s="13"/>
      <c r="R14" s="13"/>
      <c r="S14" s="13"/>
      <c r="T14" s="13"/>
      <c r="U14" s="13"/>
      <c r="V14" s="1"/>
    </row>
    <row r="15" spans="1:88" s="8" customFormat="1" ht="18.75" customHeight="1" thickBot="1" x14ac:dyDescent="0.35">
      <c r="A15" s="39"/>
      <c r="B15" s="40" t="s">
        <v>114</v>
      </c>
      <c r="C15" s="255" t="s">
        <v>15</v>
      </c>
      <c r="D15" s="255" t="s">
        <v>16</v>
      </c>
      <c r="E15" s="369" t="s">
        <v>0</v>
      </c>
      <c r="F15" s="369"/>
      <c r="G15" s="369" t="s">
        <v>1</v>
      </c>
      <c r="H15" s="369"/>
      <c r="I15" s="369" t="s">
        <v>2</v>
      </c>
      <c r="J15" s="369"/>
      <c r="K15" s="369" t="s">
        <v>3</v>
      </c>
      <c r="L15" s="369"/>
      <c r="M15" s="369" t="s">
        <v>4</v>
      </c>
      <c r="N15" s="369"/>
      <c r="O15" s="369" t="s">
        <v>5</v>
      </c>
      <c r="P15" s="369"/>
      <c r="Q15" s="369"/>
      <c r="R15" s="369"/>
      <c r="S15" s="369"/>
      <c r="T15" s="370"/>
      <c r="U15" s="39"/>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7"/>
      <c r="CD15" s="7"/>
      <c r="CE15" s="7"/>
      <c r="CF15" s="7"/>
      <c r="CG15" s="7"/>
      <c r="CH15" s="7"/>
      <c r="CI15" s="7"/>
      <c r="CJ15" s="7"/>
    </row>
    <row r="16" spans="1:88" ht="18.75" customHeight="1" x14ac:dyDescent="0.25">
      <c r="A16" s="13"/>
      <c r="B16" s="306" t="s">
        <v>115</v>
      </c>
      <c r="C16" s="347" t="s">
        <v>92</v>
      </c>
      <c r="D16" s="253" t="str">
        <f>START!$F$10</f>
        <v>Bench Press</v>
      </c>
      <c r="E16" s="253">
        <f>$G$5</f>
        <v>8</v>
      </c>
      <c r="F16" s="253">
        <f>MROUND($C$4*$H$5,$C$9)</f>
        <v>75</v>
      </c>
      <c r="G16" s="253">
        <f>$I$5</f>
        <v>8</v>
      </c>
      <c r="H16" s="253">
        <f>MROUND($C$4*$J$5,$C$9)</f>
        <v>80</v>
      </c>
      <c r="I16" s="151" t="str">
        <f>$K$5</f>
        <v>8+</v>
      </c>
      <c r="J16" s="253">
        <f>MROUND($C$4*$L$5,$C$9)</f>
        <v>85</v>
      </c>
      <c r="K16" s="48"/>
      <c r="L16" s="48"/>
      <c r="M16" s="48"/>
      <c r="N16" s="48"/>
      <c r="O16" s="48"/>
      <c r="P16" s="48"/>
      <c r="Q16" s="317" t="s">
        <v>11</v>
      </c>
      <c r="R16" s="318"/>
      <c r="S16" s="321" t="str">
        <f>IFERROR($J$16/VLOOKUP($I$16,Config!$C:$G,5,FALSE),"?")</f>
        <v>?</v>
      </c>
      <c r="T16" s="322"/>
      <c r="U16" s="13"/>
      <c r="V16" s="1"/>
    </row>
    <row r="17" spans="1:22" ht="18.75" customHeight="1" x14ac:dyDescent="0.25">
      <c r="A17" s="13"/>
      <c r="B17" s="307"/>
      <c r="C17" s="348"/>
      <c r="D17" s="113" t="str">
        <f>START!$F$13</f>
        <v>Seated OHP</v>
      </c>
      <c r="E17" s="245">
        <f>$G$4</f>
        <v>10</v>
      </c>
      <c r="F17" s="245">
        <f>MROUND($C$7*$H$4,$C$9)</f>
        <v>45</v>
      </c>
      <c r="G17" s="245">
        <f>$I$4</f>
        <v>10</v>
      </c>
      <c r="H17" s="245">
        <f>MROUND($C$7*$J$4,$C$9)</f>
        <v>45</v>
      </c>
      <c r="I17" s="245">
        <f>$K$4</f>
        <v>10</v>
      </c>
      <c r="J17" s="245">
        <f>MROUND($C$7*$L$4,$C$9)</f>
        <v>45</v>
      </c>
      <c r="K17" s="43"/>
      <c r="L17" s="43"/>
      <c r="M17" s="43"/>
      <c r="N17" s="43"/>
      <c r="O17" s="43"/>
      <c r="P17" s="43"/>
      <c r="Q17" s="319"/>
      <c r="R17" s="320"/>
      <c r="S17" s="323"/>
      <c r="T17" s="324"/>
      <c r="U17" s="13"/>
      <c r="V17" s="1"/>
    </row>
    <row r="18" spans="1:22" ht="18.75" customHeight="1" x14ac:dyDescent="0.25">
      <c r="A18" s="13"/>
      <c r="B18" s="307"/>
      <c r="C18" s="348"/>
      <c r="D18" s="245" t="str">
        <f>START!$C$10</f>
        <v>Dumbbell Bench Press</v>
      </c>
      <c r="E18" s="245">
        <v>8</v>
      </c>
      <c r="F18" s="44"/>
      <c r="G18" s="245">
        <v>8</v>
      </c>
      <c r="H18" s="44"/>
      <c r="I18" s="245">
        <v>8</v>
      </c>
      <c r="J18" s="44"/>
      <c r="K18" s="245">
        <v>8</v>
      </c>
      <c r="L18" s="44"/>
      <c r="M18" s="43"/>
      <c r="N18" s="43"/>
      <c r="O18" s="43"/>
      <c r="P18" s="43"/>
      <c r="Q18" s="244"/>
      <c r="R18" s="245"/>
      <c r="S18" s="245"/>
      <c r="T18" s="256"/>
      <c r="U18" s="13"/>
      <c r="V18" s="1"/>
    </row>
    <row r="19" spans="1:22" ht="18.75" customHeight="1" x14ac:dyDescent="0.25">
      <c r="A19" s="13"/>
      <c r="B19" s="307"/>
      <c r="C19" s="348"/>
      <c r="D19" s="245" t="str">
        <f>START!$C$16</f>
        <v>Lateral Cable Raise</v>
      </c>
      <c r="E19" s="245">
        <v>10</v>
      </c>
      <c r="F19" s="44"/>
      <c r="G19" s="245">
        <v>10</v>
      </c>
      <c r="H19" s="44"/>
      <c r="I19" s="148" t="s">
        <v>19</v>
      </c>
      <c r="J19" s="44"/>
      <c r="K19" s="43"/>
      <c r="L19" s="43"/>
      <c r="M19" s="43"/>
      <c r="N19" s="43"/>
      <c r="O19" s="43"/>
      <c r="P19" s="43"/>
      <c r="Q19" s="295" t="s">
        <v>18</v>
      </c>
      <c r="R19" s="296"/>
      <c r="S19" s="296"/>
      <c r="T19" s="256" t="str">
        <f>IFERROR(E16+G16+I16+E18+G18+I18+K18,"?")</f>
        <v>?</v>
      </c>
      <c r="U19" s="13"/>
      <c r="V19" s="1"/>
    </row>
    <row r="20" spans="1:22" ht="18.75" customHeight="1" x14ac:dyDescent="0.25">
      <c r="A20" s="13"/>
      <c r="B20" s="307"/>
      <c r="C20" s="348"/>
      <c r="D20" s="245" t="str">
        <f>START!$C$17</f>
        <v>Cable Rear Lateral Raise</v>
      </c>
      <c r="E20" s="245">
        <v>12</v>
      </c>
      <c r="F20" s="45"/>
      <c r="G20" s="245">
        <v>12</v>
      </c>
      <c r="H20" s="45"/>
      <c r="I20" s="148" t="s">
        <v>19</v>
      </c>
      <c r="J20" s="45"/>
      <c r="K20" s="43"/>
      <c r="L20" s="43"/>
      <c r="M20" s="43"/>
      <c r="N20" s="43"/>
      <c r="O20" s="43"/>
      <c r="P20" s="43"/>
      <c r="Q20" s="295" t="s">
        <v>20</v>
      </c>
      <c r="R20" s="296"/>
      <c r="S20" s="296"/>
      <c r="T20" s="256" t="str">
        <f>IFERROR(E17+G17+I17+E19+G19+I19+E20+G20+I20,"?")</f>
        <v>?</v>
      </c>
      <c r="U20" s="13"/>
      <c r="V20" s="1"/>
    </row>
    <row r="21" spans="1:22" ht="18.75" customHeight="1" thickBot="1" x14ac:dyDescent="0.3">
      <c r="A21" s="13"/>
      <c r="B21" s="307"/>
      <c r="C21" s="349"/>
      <c r="D21" s="252" t="str">
        <f>START!$C$14</f>
        <v>Cable Tricep Extensions</v>
      </c>
      <c r="E21" s="252">
        <v>12</v>
      </c>
      <c r="F21" s="55"/>
      <c r="G21" s="252">
        <v>12</v>
      </c>
      <c r="H21" s="55"/>
      <c r="I21" s="252">
        <v>12</v>
      </c>
      <c r="J21" s="55"/>
      <c r="K21" s="149" t="s">
        <v>21</v>
      </c>
      <c r="L21" s="55"/>
      <c r="M21" s="53"/>
      <c r="N21" s="53"/>
      <c r="O21" s="53"/>
      <c r="P21" s="53"/>
      <c r="Q21" s="354" t="s">
        <v>22</v>
      </c>
      <c r="R21" s="355"/>
      <c r="S21" s="355"/>
      <c r="T21" s="115" t="str">
        <f>IFERROR(E21+G21+I21+K21,"?")</f>
        <v>?</v>
      </c>
      <c r="U21" s="13"/>
      <c r="V21" s="1"/>
    </row>
    <row r="22" spans="1:22" ht="18.75" customHeight="1" x14ac:dyDescent="0.25">
      <c r="A22" s="13"/>
      <c r="B22" s="307"/>
      <c r="C22" s="297" t="s">
        <v>190</v>
      </c>
      <c r="D22" s="98" t="s">
        <v>23</v>
      </c>
      <c r="E22" s="137">
        <v>10</v>
      </c>
      <c r="F22" s="47"/>
      <c r="G22" s="137">
        <v>10</v>
      </c>
      <c r="H22" s="47"/>
      <c r="I22" s="137">
        <v>10</v>
      </c>
      <c r="J22" s="47"/>
      <c r="K22" s="48"/>
      <c r="L22" s="48"/>
      <c r="M22" s="48"/>
      <c r="N22" s="48"/>
      <c r="O22" s="48"/>
      <c r="P22" s="48"/>
      <c r="Q22" s="136"/>
      <c r="R22" s="137"/>
      <c r="S22" s="137"/>
      <c r="T22" s="49"/>
      <c r="U22" s="13"/>
      <c r="V22" s="1"/>
    </row>
    <row r="23" spans="1:22" ht="18.75" customHeight="1" x14ac:dyDescent="0.25">
      <c r="A23" s="13"/>
      <c r="B23" s="307"/>
      <c r="C23" s="298"/>
      <c r="D23" s="250" t="str">
        <f>START!$C$19</f>
        <v>Lat Pulldowns</v>
      </c>
      <c r="E23" s="250">
        <v>12</v>
      </c>
      <c r="F23" s="50"/>
      <c r="G23" s="250">
        <v>12</v>
      </c>
      <c r="H23" s="50"/>
      <c r="I23" s="250">
        <v>12</v>
      </c>
      <c r="J23" s="50"/>
      <c r="K23" s="148" t="s">
        <v>21</v>
      </c>
      <c r="L23" s="50"/>
      <c r="M23" s="43"/>
      <c r="N23" s="43"/>
      <c r="O23" s="43"/>
      <c r="P23" s="43"/>
      <c r="Q23" s="314" t="s">
        <v>24</v>
      </c>
      <c r="R23" s="315"/>
      <c r="S23" s="315"/>
      <c r="T23" s="51" t="str">
        <f>IFERROR(G23+I23+K23+E23+E24+G24+I24+K24,"?")</f>
        <v>?</v>
      </c>
      <c r="U23" s="13"/>
      <c r="V23" s="1"/>
    </row>
    <row r="24" spans="1:22" ht="18.75" customHeight="1" x14ac:dyDescent="0.25">
      <c r="A24" s="13"/>
      <c r="B24" s="307"/>
      <c r="C24" s="298"/>
      <c r="D24" s="250" t="str">
        <f>START!$C$21</f>
        <v>Machine Rows</v>
      </c>
      <c r="E24" s="250">
        <v>12</v>
      </c>
      <c r="F24" s="50"/>
      <c r="G24" s="250">
        <v>12</v>
      </c>
      <c r="H24" s="50"/>
      <c r="I24" s="250">
        <v>12</v>
      </c>
      <c r="J24" s="50"/>
      <c r="K24" s="148" t="s">
        <v>21</v>
      </c>
      <c r="L24" s="50"/>
      <c r="M24" s="43"/>
      <c r="N24" s="43"/>
      <c r="O24" s="43"/>
      <c r="P24" s="43"/>
      <c r="Q24" s="314" t="s">
        <v>25</v>
      </c>
      <c r="R24" s="315"/>
      <c r="S24" s="315"/>
      <c r="T24" s="51">
        <f>IFERROR(G22+I22+K22+E22,"?")</f>
        <v>30</v>
      </c>
      <c r="U24" s="13"/>
      <c r="V24" s="1"/>
    </row>
    <row r="25" spans="1:22" ht="18.75" customHeight="1" x14ac:dyDescent="0.25">
      <c r="A25" s="13"/>
      <c r="B25" s="307"/>
      <c r="C25" s="298"/>
      <c r="D25" s="250" t="str">
        <f>START!$C$25</f>
        <v>Dumbbell Shrugs</v>
      </c>
      <c r="E25" s="250">
        <v>12</v>
      </c>
      <c r="F25" s="50"/>
      <c r="G25" s="250">
        <v>12</v>
      </c>
      <c r="H25" s="50"/>
      <c r="I25" s="250">
        <v>12</v>
      </c>
      <c r="J25" s="50"/>
      <c r="K25" s="148" t="s">
        <v>21</v>
      </c>
      <c r="L25" s="50"/>
      <c r="M25" s="43"/>
      <c r="N25" s="43"/>
      <c r="O25" s="43"/>
      <c r="P25" s="43"/>
      <c r="Q25" s="314" t="s">
        <v>26</v>
      </c>
      <c r="R25" s="315"/>
      <c r="S25" s="315"/>
      <c r="T25" s="51" t="str">
        <f>IFERROR(E25+G25+I25+K25,"?")</f>
        <v>?</v>
      </c>
      <c r="U25" s="13"/>
      <c r="V25" s="1"/>
    </row>
    <row r="26" spans="1:22" ht="18.75" customHeight="1" thickBot="1" x14ac:dyDescent="0.3">
      <c r="A26" s="13"/>
      <c r="B26" s="307"/>
      <c r="C26" s="299"/>
      <c r="D26" s="243" t="str">
        <f>START!$C$23</f>
        <v>Dumbbell Curls</v>
      </c>
      <c r="E26" s="243">
        <v>12</v>
      </c>
      <c r="F26" s="52"/>
      <c r="G26" s="243">
        <v>12</v>
      </c>
      <c r="H26" s="52"/>
      <c r="I26" s="243">
        <v>12</v>
      </c>
      <c r="J26" s="52"/>
      <c r="K26" s="149" t="s">
        <v>21</v>
      </c>
      <c r="L26" s="52"/>
      <c r="M26" s="53"/>
      <c r="N26" s="53"/>
      <c r="O26" s="53"/>
      <c r="P26" s="53"/>
      <c r="Q26" s="293" t="s">
        <v>27</v>
      </c>
      <c r="R26" s="294"/>
      <c r="S26" s="294"/>
      <c r="T26" s="54" t="str">
        <f>IFERROR(E26+G26+I26+K26,"?")</f>
        <v>?</v>
      </c>
      <c r="U26" s="13"/>
      <c r="V26" s="1"/>
    </row>
    <row r="27" spans="1:22" ht="18.75" customHeight="1" x14ac:dyDescent="0.25">
      <c r="A27" s="13"/>
      <c r="B27" s="307"/>
      <c r="C27" s="290" t="s">
        <v>93</v>
      </c>
      <c r="D27" s="251" t="str">
        <f>START!$F$12</f>
        <v>Squat</v>
      </c>
      <c r="E27" s="251">
        <f>$G$5</f>
        <v>8</v>
      </c>
      <c r="F27" s="251">
        <f>MROUND($C$5*$H$5,$C$9)</f>
        <v>95</v>
      </c>
      <c r="G27" s="251">
        <f>$I$5</f>
        <v>8</v>
      </c>
      <c r="H27" s="251">
        <f>MROUND($C$5*$J$5,$C$9)</f>
        <v>100</v>
      </c>
      <c r="I27" s="151" t="str">
        <f>$K$5</f>
        <v>8+</v>
      </c>
      <c r="J27" s="251">
        <f>MROUND($C$5*$L$5,$C$9)</f>
        <v>110</v>
      </c>
      <c r="K27" s="48"/>
      <c r="L27" s="48"/>
      <c r="M27" s="48"/>
      <c r="N27" s="48"/>
      <c r="O27" s="48"/>
      <c r="P27" s="48"/>
      <c r="Q27" s="325" t="s">
        <v>11</v>
      </c>
      <c r="R27" s="326"/>
      <c r="S27" s="321" t="str">
        <f>IFERROR($J$27/VLOOKUP($I$27,Config!$C:$G,5,FALSE),"?")</f>
        <v>?</v>
      </c>
      <c r="T27" s="322"/>
      <c r="U27" s="13"/>
      <c r="V27" s="1"/>
    </row>
    <row r="28" spans="1:22" ht="18.75" customHeight="1" thickBot="1" x14ac:dyDescent="0.3">
      <c r="A28" s="13"/>
      <c r="B28" s="307"/>
      <c r="C28" s="291"/>
      <c r="D28" s="247" t="str">
        <f>START!$C$26</f>
        <v>Leg Press</v>
      </c>
      <c r="E28" s="247">
        <v>10</v>
      </c>
      <c r="F28" s="44"/>
      <c r="G28" s="247">
        <v>10</v>
      </c>
      <c r="H28" s="44"/>
      <c r="I28" s="148" t="s">
        <v>19</v>
      </c>
      <c r="J28" s="44"/>
      <c r="K28" s="43"/>
      <c r="L28" s="43"/>
      <c r="M28" s="43"/>
      <c r="N28" s="43"/>
      <c r="O28" s="43"/>
      <c r="P28" s="43"/>
      <c r="Q28" s="327"/>
      <c r="R28" s="328"/>
      <c r="S28" s="323"/>
      <c r="T28" s="324"/>
      <c r="U28" s="13"/>
      <c r="V28" s="1"/>
    </row>
    <row r="29" spans="1:22" ht="18.75" customHeight="1" x14ac:dyDescent="0.25">
      <c r="A29" s="13"/>
      <c r="B29" s="307"/>
      <c r="C29" s="291"/>
      <c r="D29" s="247" t="str">
        <f>START!$C$28</f>
        <v>Lying Leg Curls</v>
      </c>
      <c r="E29" s="247">
        <v>12</v>
      </c>
      <c r="F29" s="44"/>
      <c r="G29" s="247">
        <v>12</v>
      </c>
      <c r="H29" s="44"/>
      <c r="I29" s="247">
        <v>12</v>
      </c>
      <c r="J29" s="44"/>
      <c r="K29" s="148" t="s">
        <v>21</v>
      </c>
      <c r="L29" s="44"/>
      <c r="M29" s="43"/>
      <c r="N29" s="43"/>
      <c r="O29" s="43"/>
      <c r="P29" s="43"/>
      <c r="Q29" s="310" t="s">
        <v>28</v>
      </c>
      <c r="R29" s="311"/>
      <c r="S29" s="311"/>
      <c r="T29" s="117" t="str">
        <f>IFERROR(E27+G27+I27+E28+G28+I28,"?")</f>
        <v>?</v>
      </c>
      <c r="U29" s="13"/>
      <c r="V29" s="1"/>
    </row>
    <row r="30" spans="1:22" ht="18.75" customHeight="1" x14ac:dyDescent="0.25">
      <c r="A30" s="13"/>
      <c r="B30" s="307"/>
      <c r="C30" s="291"/>
      <c r="D30" s="247" t="str">
        <f>START!$C$30</f>
        <v>Standing Calve Raises</v>
      </c>
      <c r="E30" s="247">
        <v>12</v>
      </c>
      <c r="F30" s="44"/>
      <c r="G30" s="247">
        <v>12</v>
      </c>
      <c r="H30" s="44"/>
      <c r="I30" s="247">
        <v>12</v>
      </c>
      <c r="J30" s="44"/>
      <c r="K30" s="148" t="s">
        <v>21</v>
      </c>
      <c r="L30" s="44"/>
      <c r="M30" s="43"/>
      <c r="N30" s="43"/>
      <c r="O30" s="43"/>
      <c r="P30" s="43"/>
      <c r="Q30" s="310" t="s">
        <v>29</v>
      </c>
      <c r="R30" s="311"/>
      <c r="S30" s="311"/>
      <c r="T30" s="117" t="str">
        <f>IFERROR(E29+G29+I29+K29,"?")</f>
        <v>?</v>
      </c>
      <c r="U30" s="13"/>
      <c r="V30" s="1"/>
    </row>
    <row r="31" spans="1:22" ht="18.75" customHeight="1" thickBot="1" x14ac:dyDescent="0.3">
      <c r="A31" s="13"/>
      <c r="B31" s="307"/>
      <c r="C31" s="292"/>
      <c r="D31" s="249"/>
      <c r="E31" s="249"/>
      <c r="F31" s="249"/>
      <c r="G31" s="249"/>
      <c r="H31" s="249"/>
      <c r="I31" s="249"/>
      <c r="J31" s="249"/>
      <c r="K31" s="249"/>
      <c r="L31" s="249"/>
      <c r="M31" s="53"/>
      <c r="N31" s="53"/>
      <c r="O31" s="53"/>
      <c r="P31" s="53"/>
      <c r="Q31" s="312" t="s">
        <v>30</v>
      </c>
      <c r="R31" s="313"/>
      <c r="S31" s="313"/>
      <c r="T31" s="118" t="str">
        <f>IFERROR(E30+G30+I30+K30,"?")</f>
        <v>?</v>
      </c>
      <c r="U31" s="13"/>
      <c r="V31" s="1"/>
    </row>
    <row r="32" spans="1:22" ht="18.75" customHeight="1" x14ac:dyDescent="0.25">
      <c r="A32" s="13"/>
      <c r="B32" s="307"/>
      <c r="C32" s="345" t="s">
        <v>31</v>
      </c>
      <c r="D32" s="345"/>
      <c r="E32" s="345"/>
      <c r="F32" s="345"/>
      <c r="G32" s="345"/>
      <c r="H32" s="345"/>
      <c r="I32" s="345"/>
      <c r="J32" s="345"/>
      <c r="K32" s="345"/>
      <c r="L32" s="345"/>
      <c r="M32" s="345"/>
      <c r="N32" s="345"/>
      <c r="O32" s="345"/>
      <c r="P32" s="345"/>
      <c r="Q32" s="345"/>
      <c r="R32" s="345"/>
      <c r="S32" s="345"/>
      <c r="T32" s="346"/>
      <c r="U32" s="13"/>
      <c r="V32" s="1"/>
    </row>
    <row r="33" spans="1:22" ht="18.75" customHeight="1" thickBot="1" x14ac:dyDescent="0.3">
      <c r="A33" s="13"/>
      <c r="B33" s="307"/>
      <c r="C33" s="345"/>
      <c r="D33" s="345"/>
      <c r="E33" s="345"/>
      <c r="F33" s="345"/>
      <c r="G33" s="345"/>
      <c r="H33" s="345"/>
      <c r="I33" s="345"/>
      <c r="J33" s="345"/>
      <c r="K33" s="345"/>
      <c r="L33" s="345"/>
      <c r="M33" s="345"/>
      <c r="N33" s="345"/>
      <c r="O33" s="345"/>
      <c r="P33" s="345"/>
      <c r="Q33" s="345"/>
      <c r="R33" s="345"/>
      <c r="S33" s="345"/>
      <c r="T33" s="346"/>
      <c r="U33" s="13"/>
      <c r="V33" s="1"/>
    </row>
    <row r="34" spans="1:22" ht="18.75" customHeight="1" x14ac:dyDescent="0.25">
      <c r="A34" s="13"/>
      <c r="B34" s="367"/>
      <c r="C34" s="347" t="s">
        <v>32</v>
      </c>
      <c r="D34" s="253" t="str">
        <f>D17</f>
        <v>Seated OHP</v>
      </c>
      <c r="E34" s="253">
        <f>$G$5</f>
        <v>8</v>
      </c>
      <c r="F34" s="253">
        <f>MROUND($C$7*$H$5,$C$9)</f>
        <v>50</v>
      </c>
      <c r="G34" s="253">
        <f>$I$5</f>
        <v>8</v>
      </c>
      <c r="H34" s="253">
        <f>MROUND($C$7*$J$5,$C$9)</f>
        <v>50</v>
      </c>
      <c r="I34" s="151" t="str">
        <f>$K$5</f>
        <v>8+</v>
      </c>
      <c r="J34" s="253">
        <f>MROUND($C$7*$L$5,$C$9)</f>
        <v>55</v>
      </c>
      <c r="K34" s="48"/>
      <c r="L34" s="48"/>
      <c r="M34" s="48"/>
      <c r="N34" s="48"/>
      <c r="O34" s="48"/>
      <c r="P34" s="48"/>
      <c r="Q34" s="317" t="s">
        <v>11</v>
      </c>
      <c r="R34" s="318"/>
      <c r="S34" s="321" t="str">
        <f>IFERROR($J$34/VLOOKUP($I$34,Config!$C:$G,5,FALSE),"?")</f>
        <v>?</v>
      </c>
      <c r="T34" s="322"/>
      <c r="U34" s="13"/>
      <c r="V34" s="1"/>
    </row>
    <row r="35" spans="1:22" ht="18.75" customHeight="1" thickBot="1" x14ac:dyDescent="0.3">
      <c r="A35" s="13"/>
      <c r="B35" s="367"/>
      <c r="C35" s="363"/>
      <c r="D35" s="245" t="str">
        <f>START!$C$11</f>
        <v>Incline Bench Press</v>
      </c>
      <c r="E35" s="245">
        <f>$G$4</f>
        <v>10</v>
      </c>
      <c r="F35" s="245">
        <f>IF(D35="Bench Press",MROUND($C$4*$H$4,$C$9),MROUND($C$4*$H$4*85%,$C$9))</f>
        <v>60</v>
      </c>
      <c r="G35" s="245">
        <f>$I$4</f>
        <v>10</v>
      </c>
      <c r="H35" s="245">
        <f>IF(D35="Bench Press",MROUND($C$4*$J$4,$C$9),MROUND($C$4*$J$4*85%,$C$9))</f>
        <v>60</v>
      </c>
      <c r="I35" s="245">
        <f>$K$4</f>
        <v>10</v>
      </c>
      <c r="J35" s="245">
        <f>IF(D35="Bench Press",MROUND($C$4*$L$4,$C$9),MROUND($C$4*$L$4*85%,$C$9))</f>
        <v>60</v>
      </c>
      <c r="K35" s="43"/>
      <c r="L35" s="43"/>
      <c r="M35" s="43"/>
      <c r="N35" s="43"/>
      <c r="O35" s="43"/>
      <c r="P35" s="43"/>
      <c r="Q35" s="329"/>
      <c r="R35" s="330"/>
      <c r="S35" s="323"/>
      <c r="T35" s="324"/>
      <c r="U35" s="13"/>
      <c r="V35" s="1"/>
    </row>
    <row r="36" spans="1:22" ht="18.75" customHeight="1" x14ac:dyDescent="0.25">
      <c r="A36" s="13"/>
      <c r="B36" s="367"/>
      <c r="C36" s="363"/>
      <c r="D36" s="245" t="str">
        <f>START!$C$15</f>
        <v>Lateral Dumbbell Raise</v>
      </c>
      <c r="E36" s="245">
        <v>10</v>
      </c>
      <c r="F36" s="44"/>
      <c r="G36" s="245">
        <v>10</v>
      </c>
      <c r="H36" s="44"/>
      <c r="I36" s="245">
        <v>10</v>
      </c>
      <c r="J36" s="44"/>
      <c r="K36" s="148" t="s">
        <v>19</v>
      </c>
      <c r="L36" s="44"/>
      <c r="M36" s="43"/>
      <c r="N36" s="43"/>
      <c r="O36" s="43"/>
      <c r="P36" s="43"/>
      <c r="Q36" s="295" t="s">
        <v>18</v>
      </c>
      <c r="R36" s="296"/>
      <c r="S36" s="296"/>
      <c r="T36" s="256" t="str">
        <f>IFERROR(E35+G35+I35+K35+E37+G37+I37+K37,"?")</f>
        <v>?</v>
      </c>
      <c r="U36" s="13"/>
      <c r="V36" s="1"/>
    </row>
    <row r="37" spans="1:22" ht="18.75" customHeight="1" thickBot="1" x14ac:dyDescent="0.3">
      <c r="A37" s="13"/>
      <c r="B37" s="367"/>
      <c r="C37" s="363"/>
      <c r="D37" s="245" t="str">
        <f>START!$C$12</f>
        <v>Cable Crossovers</v>
      </c>
      <c r="E37" s="245">
        <v>12</v>
      </c>
      <c r="F37" s="44"/>
      <c r="G37" s="245">
        <v>12</v>
      </c>
      <c r="H37" s="44"/>
      <c r="I37" s="245">
        <v>12</v>
      </c>
      <c r="J37" s="44"/>
      <c r="K37" s="148" t="s">
        <v>21</v>
      </c>
      <c r="L37" s="44"/>
      <c r="M37" s="43"/>
      <c r="N37" s="43"/>
      <c r="O37" s="43"/>
      <c r="P37" s="43"/>
      <c r="Q37" s="295" t="s">
        <v>20</v>
      </c>
      <c r="R37" s="296"/>
      <c r="S37" s="296"/>
      <c r="T37" s="256" t="str">
        <f>IFERROR(E34+G34+I34+E36+G36+I36+K36,"?")</f>
        <v>?</v>
      </c>
      <c r="U37" s="13"/>
      <c r="V37" s="1"/>
    </row>
    <row r="38" spans="1:22" ht="18.75" customHeight="1" thickBot="1" x14ac:dyDescent="0.3">
      <c r="A38" s="13"/>
      <c r="B38" s="367"/>
      <c r="C38" s="364"/>
      <c r="D38" s="252" t="str">
        <f>START!$C$13</f>
        <v>Dips</v>
      </c>
      <c r="E38" s="252">
        <v>12</v>
      </c>
      <c r="F38" s="52"/>
      <c r="G38" s="252">
        <v>12</v>
      </c>
      <c r="H38" s="52"/>
      <c r="I38" s="252">
        <v>12</v>
      </c>
      <c r="J38" s="52"/>
      <c r="K38" s="149" t="s">
        <v>21</v>
      </c>
      <c r="L38" s="52"/>
      <c r="M38" s="53"/>
      <c r="N38" s="53"/>
      <c r="O38" s="53"/>
      <c r="P38" s="53"/>
      <c r="Q38" s="354" t="s">
        <v>22</v>
      </c>
      <c r="R38" s="355"/>
      <c r="S38" s="355"/>
      <c r="T38" s="115" t="str">
        <f>IFERROR(E38+G38+I38+K38,"?")</f>
        <v>?</v>
      </c>
      <c r="U38" s="13"/>
      <c r="V38" s="10"/>
    </row>
    <row r="39" spans="1:22" ht="18.75" customHeight="1" x14ac:dyDescent="0.25">
      <c r="A39" s="13"/>
      <c r="B39" s="367"/>
      <c r="C39" s="297" t="s">
        <v>191</v>
      </c>
      <c r="D39" s="137" t="str">
        <f>START!$F$11</f>
        <v>Deadlift</v>
      </c>
      <c r="E39" s="137">
        <f>$G$5</f>
        <v>8</v>
      </c>
      <c r="F39" s="137">
        <f>MROUND($C$6*$H$5,$C$9)</f>
        <v>100</v>
      </c>
      <c r="G39" s="137">
        <f>$I$5</f>
        <v>8</v>
      </c>
      <c r="H39" s="137">
        <f>MROUND($C$6*$J$5,$C$9)</f>
        <v>105</v>
      </c>
      <c r="I39" s="151" t="str">
        <f>$K$5</f>
        <v>8+</v>
      </c>
      <c r="J39" s="137">
        <f>MROUND($C$6*$L$5,$C$9)</f>
        <v>115</v>
      </c>
      <c r="K39" s="48"/>
      <c r="L39" s="48"/>
      <c r="M39" s="48"/>
      <c r="N39" s="48"/>
      <c r="O39" s="48"/>
      <c r="P39" s="48"/>
      <c r="Q39" s="331" t="s">
        <v>11</v>
      </c>
      <c r="R39" s="332"/>
      <c r="S39" s="321" t="str">
        <f>IFERROR($J$39/VLOOKUP($I$39,Config!$C:$G,5,FALSE),"?")</f>
        <v>?</v>
      </c>
      <c r="T39" s="322"/>
      <c r="U39" s="13"/>
      <c r="V39" s="1"/>
    </row>
    <row r="40" spans="1:22" ht="18.75" customHeight="1" thickBot="1" x14ac:dyDescent="0.3">
      <c r="A40" s="13"/>
      <c r="B40" s="367"/>
      <c r="C40" s="298"/>
      <c r="D40" s="250" t="str">
        <f>START!$C$24</f>
        <v>Barbell Shrugs</v>
      </c>
      <c r="E40" s="250">
        <v>8</v>
      </c>
      <c r="F40" s="44"/>
      <c r="G40" s="250">
        <v>8</v>
      </c>
      <c r="H40" s="44"/>
      <c r="I40" s="250">
        <v>8</v>
      </c>
      <c r="J40" s="44"/>
      <c r="K40" s="43"/>
      <c r="L40" s="43"/>
      <c r="M40" s="43"/>
      <c r="N40" s="43"/>
      <c r="O40" s="43"/>
      <c r="P40" s="43"/>
      <c r="Q40" s="333"/>
      <c r="R40" s="334"/>
      <c r="S40" s="323"/>
      <c r="T40" s="324"/>
      <c r="U40" s="13"/>
      <c r="V40" s="1"/>
    </row>
    <row r="41" spans="1:22" ht="18.75" customHeight="1" x14ac:dyDescent="0.25">
      <c r="A41" s="13"/>
      <c r="B41" s="367"/>
      <c r="C41" s="298"/>
      <c r="D41" s="250" t="str">
        <f>START!$C$18</f>
        <v>Pull-Ups</v>
      </c>
      <c r="E41" s="250">
        <v>10</v>
      </c>
      <c r="F41" s="44"/>
      <c r="G41" s="148" t="s">
        <v>19</v>
      </c>
      <c r="H41" s="44"/>
      <c r="I41" s="43"/>
      <c r="J41" s="43"/>
      <c r="K41" s="43"/>
      <c r="L41" s="43"/>
      <c r="M41" s="43"/>
      <c r="N41" s="43"/>
      <c r="O41" s="43"/>
      <c r="P41" s="43"/>
      <c r="Q41" s="316" t="s">
        <v>24</v>
      </c>
      <c r="R41" s="315"/>
      <c r="S41" s="315"/>
      <c r="T41" s="51" t="str">
        <f>IFERROR(+G42+E42+E41+G41,"?")</f>
        <v>?</v>
      </c>
      <c r="U41" s="13"/>
      <c r="V41" s="1"/>
    </row>
    <row r="42" spans="1:22" ht="18.75" customHeight="1" x14ac:dyDescent="0.25">
      <c r="A42" s="13"/>
      <c r="B42" s="367"/>
      <c r="C42" s="298"/>
      <c r="D42" s="250" t="str">
        <f>START!$C$20</f>
        <v>T-Bar Rows</v>
      </c>
      <c r="E42" s="250">
        <v>10</v>
      </c>
      <c r="F42" s="44"/>
      <c r="G42" s="148" t="s">
        <v>19</v>
      </c>
      <c r="H42" s="44"/>
      <c r="I42" s="43"/>
      <c r="J42" s="43"/>
      <c r="K42" s="43"/>
      <c r="L42" s="43"/>
      <c r="M42" s="43"/>
      <c r="N42" s="43"/>
      <c r="O42" s="43"/>
      <c r="P42" s="43"/>
      <c r="Q42" s="314" t="s">
        <v>26</v>
      </c>
      <c r="R42" s="315"/>
      <c r="S42" s="315"/>
      <c r="T42" s="51">
        <f>IFERROR(E40+G40+I40,"?")</f>
        <v>24</v>
      </c>
      <c r="U42" s="13"/>
      <c r="V42" s="1"/>
    </row>
    <row r="43" spans="1:22" ht="18.75" customHeight="1" thickBot="1" x14ac:dyDescent="0.3">
      <c r="A43" s="13"/>
      <c r="B43" s="367"/>
      <c r="C43" s="299"/>
      <c r="D43" s="243" t="str">
        <f>START!$C$22</f>
        <v>Preacher Curls</v>
      </c>
      <c r="E43" s="243">
        <v>12</v>
      </c>
      <c r="F43" s="52"/>
      <c r="G43" s="243">
        <v>12</v>
      </c>
      <c r="H43" s="52"/>
      <c r="I43" s="243">
        <v>12</v>
      </c>
      <c r="J43" s="52"/>
      <c r="K43" s="149" t="s">
        <v>21</v>
      </c>
      <c r="L43" s="52"/>
      <c r="M43" s="53"/>
      <c r="N43" s="53"/>
      <c r="O43" s="53"/>
      <c r="P43" s="53"/>
      <c r="Q43" s="293" t="s">
        <v>27</v>
      </c>
      <c r="R43" s="294"/>
      <c r="S43" s="294"/>
      <c r="T43" s="54" t="str">
        <f>IFERROR(E43+G43+I43+K43,"?")</f>
        <v>?</v>
      </c>
      <c r="U43" s="13"/>
      <c r="V43" s="1"/>
    </row>
    <row r="44" spans="1:22" ht="18.75" customHeight="1" x14ac:dyDescent="0.25">
      <c r="A44" s="13"/>
      <c r="B44" s="367"/>
      <c r="C44" s="290" t="s">
        <v>94</v>
      </c>
      <c r="D44" s="251" t="str">
        <f>D27</f>
        <v>Squat</v>
      </c>
      <c r="E44" s="251">
        <f>$G$4</f>
        <v>10</v>
      </c>
      <c r="F44" s="251">
        <f>MROUND($C$5*$H$4,$C$9)</f>
        <v>90</v>
      </c>
      <c r="G44" s="251">
        <f>$I$4</f>
        <v>10</v>
      </c>
      <c r="H44" s="251">
        <f>MROUND($C$5*$J$4,$C$9)</f>
        <v>90</v>
      </c>
      <c r="I44" s="251">
        <f>$K$4</f>
        <v>10</v>
      </c>
      <c r="J44" s="251">
        <f>MROUND($C$5*$L$4,$C$9)</f>
        <v>90</v>
      </c>
      <c r="K44" s="48"/>
      <c r="L44" s="48"/>
      <c r="M44" s="48"/>
      <c r="N44" s="48"/>
      <c r="O44" s="48"/>
      <c r="P44" s="48"/>
      <c r="Q44" s="336"/>
      <c r="R44" s="337"/>
      <c r="S44" s="337"/>
      <c r="T44" s="129"/>
      <c r="U44" s="13"/>
      <c r="V44" s="1"/>
    </row>
    <row r="45" spans="1:22" ht="18.75" customHeight="1" x14ac:dyDescent="0.25">
      <c r="A45" s="13"/>
      <c r="B45" s="367"/>
      <c r="C45" s="291"/>
      <c r="D45" s="247" t="str">
        <f>START!$C$29</f>
        <v>Stiff-Leg Deadlifts</v>
      </c>
      <c r="E45" s="247">
        <v>10</v>
      </c>
      <c r="F45" s="44"/>
      <c r="G45" s="247">
        <v>10</v>
      </c>
      <c r="H45" s="44"/>
      <c r="I45" s="148" t="s">
        <v>19</v>
      </c>
      <c r="J45" s="44"/>
      <c r="K45" s="43"/>
      <c r="L45" s="43"/>
      <c r="M45" s="43"/>
      <c r="N45" s="43"/>
      <c r="O45" s="43"/>
      <c r="P45" s="43"/>
      <c r="Q45" s="310" t="s">
        <v>28</v>
      </c>
      <c r="R45" s="311"/>
      <c r="S45" s="311"/>
      <c r="T45" s="117" t="str">
        <f>IFERROR(G46+I46+K46+E44+G44+I44+E46,"?")</f>
        <v>?</v>
      </c>
      <c r="U45" s="13"/>
      <c r="V45" s="1"/>
    </row>
    <row r="46" spans="1:22" ht="18.75" customHeight="1" x14ac:dyDescent="0.25">
      <c r="A46" s="13"/>
      <c r="B46" s="367"/>
      <c r="C46" s="291"/>
      <c r="D46" s="247" t="str">
        <f>START!$C$27</f>
        <v>Leg Extensions</v>
      </c>
      <c r="E46" s="247">
        <v>12</v>
      </c>
      <c r="F46" s="44"/>
      <c r="G46" s="247">
        <v>12</v>
      </c>
      <c r="H46" s="44"/>
      <c r="I46" s="247">
        <v>12</v>
      </c>
      <c r="J46" s="44"/>
      <c r="K46" s="148" t="s">
        <v>21</v>
      </c>
      <c r="L46" s="44"/>
      <c r="M46" s="43"/>
      <c r="N46" s="43"/>
      <c r="O46" s="43"/>
      <c r="P46" s="43"/>
      <c r="Q46" s="310" t="s">
        <v>29</v>
      </c>
      <c r="R46" s="311"/>
      <c r="S46" s="311"/>
      <c r="T46" s="117" t="str">
        <f>IFERROR(E47+G47+I47+K47+E45+G45+I45+K45,"?")</f>
        <v>?</v>
      </c>
      <c r="U46" s="13"/>
      <c r="V46" s="1"/>
    </row>
    <row r="47" spans="1:22" ht="18.75" customHeight="1" x14ac:dyDescent="0.25">
      <c r="A47" s="13"/>
      <c r="B47" s="367"/>
      <c r="C47" s="291"/>
      <c r="D47" s="247" t="str">
        <f>START!$C$28</f>
        <v>Lying Leg Curls</v>
      </c>
      <c r="E47" s="247">
        <v>12</v>
      </c>
      <c r="F47" s="44"/>
      <c r="G47" s="247">
        <v>12</v>
      </c>
      <c r="H47" s="44"/>
      <c r="I47" s="247">
        <v>12</v>
      </c>
      <c r="J47" s="45"/>
      <c r="K47" s="148" t="s">
        <v>21</v>
      </c>
      <c r="L47" s="45"/>
      <c r="M47" s="43"/>
      <c r="N47" s="43"/>
      <c r="O47" s="43"/>
      <c r="P47" s="43"/>
      <c r="Q47" s="310" t="s">
        <v>30</v>
      </c>
      <c r="R47" s="311"/>
      <c r="S47" s="311"/>
      <c r="T47" s="117" t="str">
        <f>IFERROR(E48+G48+I48+K48,"?")</f>
        <v>?</v>
      </c>
      <c r="U47" s="13"/>
      <c r="V47" s="1"/>
    </row>
    <row r="48" spans="1:22" ht="18.75" customHeight="1" thickBot="1" x14ac:dyDescent="0.3">
      <c r="A48" s="13"/>
      <c r="B48" s="367"/>
      <c r="C48" s="292"/>
      <c r="D48" s="249" t="str">
        <f>START!$C$30</f>
        <v>Standing Calve Raises</v>
      </c>
      <c r="E48" s="249">
        <v>12</v>
      </c>
      <c r="F48" s="55"/>
      <c r="G48" s="249">
        <v>12</v>
      </c>
      <c r="H48" s="55"/>
      <c r="I48" s="249">
        <v>12</v>
      </c>
      <c r="J48" s="55"/>
      <c r="K48" s="149" t="s">
        <v>21</v>
      </c>
      <c r="L48" s="55"/>
      <c r="M48" s="53"/>
      <c r="N48" s="53"/>
      <c r="O48" s="53"/>
      <c r="P48" s="53"/>
      <c r="Q48" s="248"/>
      <c r="R48" s="249"/>
      <c r="S48" s="249"/>
      <c r="T48" s="118"/>
      <c r="U48" s="13"/>
      <c r="V48" s="1"/>
    </row>
    <row r="49" spans="1:22" ht="18.75" customHeight="1" x14ac:dyDescent="0.25">
      <c r="A49" s="13"/>
      <c r="B49" s="367"/>
      <c r="C49" s="344" t="s">
        <v>31</v>
      </c>
      <c r="D49" s="345"/>
      <c r="E49" s="345"/>
      <c r="F49" s="345"/>
      <c r="G49" s="345"/>
      <c r="H49" s="345"/>
      <c r="I49" s="345"/>
      <c r="J49" s="345"/>
      <c r="K49" s="345"/>
      <c r="L49" s="345"/>
      <c r="M49" s="345"/>
      <c r="N49" s="345"/>
      <c r="O49" s="345"/>
      <c r="P49" s="345"/>
      <c r="Q49" s="345"/>
      <c r="R49" s="345"/>
      <c r="S49" s="345"/>
      <c r="T49" s="346"/>
      <c r="U49" s="13"/>
      <c r="V49" s="1"/>
    </row>
    <row r="50" spans="1:22" ht="18.75" customHeight="1" thickBot="1" x14ac:dyDescent="0.3">
      <c r="A50" s="13"/>
      <c r="B50" s="368"/>
      <c r="C50" s="341"/>
      <c r="D50" s="342"/>
      <c r="E50" s="342"/>
      <c r="F50" s="342"/>
      <c r="G50" s="342"/>
      <c r="H50" s="342"/>
      <c r="I50" s="342"/>
      <c r="J50" s="342"/>
      <c r="K50" s="342"/>
      <c r="L50" s="342"/>
      <c r="M50" s="342"/>
      <c r="N50" s="342"/>
      <c r="O50" s="342"/>
      <c r="P50" s="342"/>
      <c r="Q50" s="342"/>
      <c r="R50" s="342"/>
      <c r="S50" s="342"/>
      <c r="T50" s="343"/>
      <c r="U50" s="13"/>
      <c r="V50" s="1"/>
    </row>
    <row r="51" spans="1:22" ht="18.75" customHeight="1" thickBot="1" x14ac:dyDescent="0.35">
      <c r="A51" s="13"/>
      <c r="B51" s="56" t="s">
        <v>114</v>
      </c>
      <c r="C51" s="246" t="s">
        <v>15</v>
      </c>
      <c r="D51" s="246" t="s">
        <v>16</v>
      </c>
      <c r="E51" s="309" t="s">
        <v>0</v>
      </c>
      <c r="F51" s="309"/>
      <c r="G51" s="309" t="s">
        <v>1</v>
      </c>
      <c r="H51" s="309"/>
      <c r="I51" s="309" t="s">
        <v>2</v>
      </c>
      <c r="J51" s="309"/>
      <c r="K51" s="309" t="s">
        <v>3</v>
      </c>
      <c r="L51" s="309"/>
      <c r="M51" s="309" t="s">
        <v>4</v>
      </c>
      <c r="N51" s="309"/>
      <c r="O51" s="309" t="s">
        <v>5</v>
      </c>
      <c r="P51" s="309"/>
      <c r="Q51" s="309"/>
      <c r="R51" s="309"/>
      <c r="S51" s="309"/>
      <c r="T51" s="335"/>
      <c r="U51" s="13"/>
      <c r="V51" s="1"/>
    </row>
    <row r="52" spans="1:22" ht="18.75" customHeight="1" x14ac:dyDescent="0.25">
      <c r="A52" s="13"/>
      <c r="B52" s="306" t="s">
        <v>116</v>
      </c>
      <c r="C52" s="347" t="s">
        <v>92</v>
      </c>
      <c r="D52" s="253" t="str">
        <f t="shared" ref="D52:D57" si="1">D16</f>
        <v>Bench Press</v>
      </c>
      <c r="E52" s="253">
        <f>$G$7</f>
        <v>6</v>
      </c>
      <c r="F52" s="253">
        <f>MROUND($C$4*$H$7,$C$9)</f>
        <v>90</v>
      </c>
      <c r="G52" s="253">
        <f>$I$7</f>
        <v>6</v>
      </c>
      <c r="H52" s="253">
        <f>MROUND($C$4*$J$7,$C$9)</f>
        <v>90</v>
      </c>
      <c r="I52" s="253">
        <f>$K$7</f>
        <v>6</v>
      </c>
      <c r="J52" s="253">
        <f>MROUND($C$4*$L$7,$C$9)</f>
        <v>95</v>
      </c>
      <c r="K52" s="253">
        <f>$M$7</f>
        <v>6</v>
      </c>
      <c r="L52" s="253">
        <f>MROUND($C$4*$N$7,$C$9)</f>
        <v>95</v>
      </c>
      <c r="M52" s="48"/>
      <c r="N52" s="48"/>
      <c r="O52" s="48"/>
      <c r="P52" s="48"/>
      <c r="Q52" s="120"/>
      <c r="R52" s="121"/>
      <c r="S52" s="121"/>
      <c r="T52" s="122"/>
      <c r="U52" s="13"/>
      <c r="V52" s="1"/>
    </row>
    <row r="53" spans="1:22" ht="18.75" customHeight="1" x14ac:dyDescent="0.25">
      <c r="A53" s="13"/>
      <c r="B53" s="307"/>
      <c r="C53" s="348"/>
      <c r="D53" s="245" t="str">
        <f t="shared" si="1"/>
        <v>Seated OHP</v>
      </c>
      <c r="E53" s="245">
        <f>$G$8</f>
        <v>10</v>
      </c>
      <c r="F53" s="245">
        <f>MROUND($C$7*$H$8,$C$9)</f>
        <v>45</v>
      </c>
      <c r="G53" s="245">
        <f>$I$8</f>
        <v>10</v>
      </c>
      <c r="H53" s="245">
        <f>MROUND($C$7*$J$8,$C$9)</f>
        <v>45</v>
      </c>
      <c r="I53" s="245">
        <f>$K$8</f>
        <v>10</v>
      </c>
      <c r="J53" s="245">
        <f>MROUND($C$7*$L$8,$C$9)</f>
        <v>45</v>
      </c>
      <c r="K53" s="43"/>
      <c r="L53" s="43"/>
      <c r="M53" s="43"/>
      <c r="N53" s="43"/>
      <c r="O53" s="43"/>
      <c r="P53" s="43"/>
      <c r="Q53" s="123"/>
      <c r="R53" s="124"/>
      <c r="S53" s="124"/>
      <c r="T53" s="125"/>
      <c r="U53" s="13"/>
      <c r="V53" s="1"/>
    </row>
    <row r="54" spans="1:22" ht="18.75" customHeight="1" x14ac:dyDescent="0.25">
      <c r="A54" s="13"/>
      <c r="B54" s="307"/>
      <c r="C54" s="348"/>
      <c r="D54" s="245" t="str">
        <f t="shared" si="1"/>
        <v>Dumbbell Bench Press</v>
      </c>
      <c r="E54" s="245">
        <v>8</v>
      </c>
      <c r="F54" s="44"/>
      <c r="G54" s="245">
        <v>8</v>
      </c>
      <c r="H54" s="44"/>
      <c r="I54" s="245">
        <v>8</v>
      </c>
      <c r="J54" s="44"/>
      <c r="K54" s="245">
        <v>8</v>
      </c>
      <c r="L54" s="44"/>
      <c r="M54" s="43"/>
      <c r="N54" s="43"/>
      <c r="O54" s="43"/>
      <c r="P54" s="43"/>
      <c r="Q54" s="126"/>
      <c r="R54" s="127"/>
      <c r="S54" s="127"/>
      <c r="T54" s="256"/>
      <c r="U54" s="13"/>
      <c r="V54" s="1"/>
    </row>
    <row r="55" spans="1:22" ht="18.75" customHeight="1" x14ac:dyDescent="0.25">
      <c r="A55" s="13"/>
      <c r="B55" s="307"/>
      <c r="C55" s="348"/>
      <c r="D55" s="245" t="str">
        <f t="shared" si="1"/>
        <v>Lateral Cable Raise</v>
      </c>
      <c r="E55" s="245">
        <v>10</v>
      </c>
      <c r="F55" s="44"/>
      <c r="G55" s="245">
        <v>10</v>
      </c>
      <c r="H55" s="44"/>
      <c r="I55" s="148" t="s">
        <v>19</v>
      </c>
      <c r="J55" s="44"/>
      <c r="K55" s="43"/>
      <c r="L55" s="43"/>
      <c r="M55" s="43"/>
      <c r="N55" s="43"/>
      <c r="O55" s="43"/>
      <c r="P55" s="43"/>
      <c r="Q55" s="295" t="s">
        <v>18</v>
      </c>
      <c r="R55" s="296"/>
      <c r="S55" s="296"/>
      <c r="T55" s="256">
        <f>IFERROR(E52+G52+I52+E54+G54+I54+K54,"?")</f>
        <v>50</v>
      </c>
      <c r="U55" s="13"/>
      <c r="V55" s="1"/>
    </row>
    <row r="56" spans="1:22" ht="18.75" customHeight="1" x14ac:dyDescent="0.25">
      <c r="A56" s="13"/>
      <c r="B56" s="307"/>
      <c r="C56" s="348"/>
      <c r="D56" s="245" t="str">
        <f t="shared" si="1"/>
        <v>Cable Rear Lateral Raise</v>
      </c>
      <c r="E56" s="245">
        <v>12</v>
      </c>
      <c r="F56" s="45"/>
      <c r="G56" s="245">
        <v>12</v>
      </c>
      <c r="H56" s="45"/>
      <c r="I56" s="148" t="s">
        <v>21</v>
      </c>
      <c r="J56" s="45"/>
      <c r="K56" s="43"/>
      <c r="L56" s="43"/>
      <c r="M56" s="43"/>
      <c r="N56" s="43"/>
      <c r="O56" s="43"/>
      <c r="P56" s="43"/>
      <c r="Q56" s="295" t="s">
        <v>20</v>
      </c>
      <c r="R56" s="296"/>
      <c r="S56" s="296"/>
      <c r="T56" s="256" t="str">
        <f>IFERROR(E53+G53+I53+E55+G55+I55+E56+G56+I56,"?")</f>
        <v>?</v>
      </c>
      <c r="U56" s="13"/>
      <c r="V56" s="1"/>
    </row>
    <row r="57" spans="1:22" ht="18.75" customHeight="1" thickBot="1" x14ac:dyDescent="0.3">
      <c r="A57" s="13"/>
      <c r="B57" s="307"/>
      <c r="C57" s="349"/>
      <c r="D57" s="252" t="str">
        <f t="shared" si="1"/>
        <v>Cable Tricep Extensions</v>
      </c>
      <c r="E57" s="252">
        <v>12</v>
      </c>
      <c r="F57" s="55"/>
      <c r="G57" s="252">
        <v>12</v>
      </c>
      <c r="H57" s="55"/>
      <c r="I57" s="252">
        <v>12</v>
      </c>
      <c r="J57" s="55"/>
      <c r="K57" s="149" t="s">
        <v>21</v>
      </c>
      <c r="L57" s="55"/>
      <c r="M57" s="53"/>
      <c r="N57" s="53"/>
      <c r="O57" s="53"/>
      <c r="P57" s="53"/>
      <c r="Q57" s="354" t="s">
        <v>22</v>
      </c>
      <c r="R57" s="355"/>
      <c r="S57" s="355"/>
      <c r="T57" s="115" t="str">
        <f>IFERROR(E57+G57+I57+K57,"?")</f>
        <v>?</v>
      </c>
      <c r="U57" s="13"/>
      <c r="V57" s="1"/>
    </row>
    <row r="58" spans="1:22" ht="18.75" customHeight="1" x14ac:dyDescent="0.25">
      <c r="A58" s="13"/>
      <c r="B58" s="307"/>
      <c r="C58" s="297" t="s">
        <v>190</v>
      </c>
      <c r="D58" s="98" t="s">
        <v>23</v>
      </c>
      <c r="E58" s="137">
        <v>10</v>
      </c>
      <c r="F58" s="47"/>
      <c r="G58" s="137">
        <v>10</v>
      </c>
      <c r="H58" s="47"/>
      <c r="I58" s="137">
        <v>10</v>
      </c>
      <c r="J58" s="47"/>
      <c r="K58" s="48"/>
      <c r="L58" s="48"/>
      <c r="M58" s="48"/>
      <c r="N58" s="48"/>
      <c r="O58" s="48"/>
      <c r="P58" s="48"/>
      <c r="Q58" s="136"/>
      <c r="R58" s="137"/>
      <c r="S58" s="137"/>
      <c r="T58" s="49"/>
      <c r="U58" s="13"/>
      <c r="V58" s="1"/>
    </row>
    <row r="59" spans="1:22" ht="18.75" customHeight="1" x14ac:dyDescent="0.25">
      <c r="A59" s="13"/>
      <c r="B59" s="307"/>
      <c r="C59" s="298"/>
      <c r="D59" s="250" t="str">
        <f>START!$C$19</f>
        <v>Lat Pulldowns</v>
      </c>
      <c r="E59" s="250">
        <v>12</v>
      </c>
      <c r="F59" s="50"/>
      <c r="G59" s="250">
        <v>12</v>
      </c>
      <c r="H59" s="50"/>
      <c r="I59" s="250">
        <v>12</v>
      </c>
      <c r="J59" s="50"/>
      <c r="K59" s="148" t="s">
        <v>21</v>
      </c>
      <c r="L59" s="50"/>
      <c r="M59" s="43"/>
      <c r="N59" s="43"/>
      <c r="O59" s="43"/>
      <c r="P59" s="43"/>
      <c r="Q59" s="314" t="s">
        <v>24</v>
      </c>
      <c r="R59" s="315"/>
      <c r="S59" s="315"/>
      <c r="T59" s="51" t="str">
        <f>IFERROR(G59+I59+K59+E59+E60+G60+I60+K60,"?")</f>
        <v>?</v>
      </c>
      <c r="U59" s="13"/>
      <c r="V59" s="1"/>
    </row>
    <row r="60" spans="1:22" ht="18.75" customHeight="1" x14ac:dyDescent="0.25">
      <c r="A60" s="13"/>
      <c r="B60" s="307"/>
      <c r="C60" s="298"/>
      <c r="D60" s="250" t="str">
        <f>START!$C$21</f>
        <v>Machine Rows</v>
      </c>
      <c r="E60" s="250">
        <v>12</v>
      </c>
      <c r="F60" s="50"/>
      <c r="G60" s="250">
        <v>12</v>
      </c>
      <c r="H60" s="50"/>
      <c r="I60" s="250">
        <v>12</v>
      </c>
      <c r="J60" s="50"/>
      <c r="K60" s="148" t="s">
        <v>21</v>
      </c>
      <c r="L60" s="50"/>
      <c r="M60" s="43"/>
      <c r="N60" s="43"/>
      <c r="O60" s="43"/>
      <c r="P60" s="43"/>
      <c r="Q60" s="314" t="s">
        <v>25</v>
      </c>
      <c r="R60" s="315"/>
      <c r="S60" s="315"/>
      <c r="T60" s="51">
        <f>IFERROR(G58+I58+K58+E58,"?")</f>
        <v>30</v>
      </c>
      <c r="U60" s="13"/>
      <c r="V60" s="1"/>
    </row>
    <row r="61" spans="1:22" ht="18.75" customHeight="1" x14ac:dyDescent="0.25">
      <c r="A61" s="13"/>
      <c r="B61" s="307"/>
      <c r="C61" s="298"/>
      <c r="D61" s="250" t="str">
        <f>START!$C$25</f>
        <v>Dumbbell Shrugs</v>
      </c>
      <c r="E61" s="250">
        <v>12</v>
      </c>
      <c r="F61" s="50"/>
      <c r="G61" s="250">
        <v>12</v>
      </c>
      <c r="H61" s="50"/>
      <c r="I61" s="250">
        <v>12</v>
      </c>
      <c r="J61" s="50"/>
      <c r="K61" s="148" t="s">
        <v>21</v>
      </c>
      <c r="L61" s="50"/>
      <c r="M61" s="43"/>
      <c r="N61" s="43"/>
      <c r="O61" s="43"/>
      <c r="P61" s="43"/>
      <c r="Q61" s="314" t="s">
        <v>26</v>
      </c>
      <c r="R61" s="315"/>
      <c r="S61" s="315"/>
      <c r="T61" s="51" t="str">
        <f>IFERROR(E61+G61+I61+K61,"?")</f>
        <v>?</v>
      </c>
      <c r="U61" s="13"/>
      <c r="V61" s="1"/>
    </row>
    <row r="62" spans="1:22" ht="18.75" customHeight="1" thickBot="1" x14ac:dyDescent="0.3">
      <c r="A62" s="13"/>
      <c r="B62" s="307"/>
      <c r="C62" s="299"/>
      <c r="D62" s="243" t="str">
        <f>START!$C$23</f>
        <v>Dumbbell Curls</v>
      </c>
      <c r="E62" s="243">
        <v>12</v>
      </c>
      <c r="F62" s="52"/>
      <c r="G62" s="243">
        <v>12</v>
      </c>
      <c r="H62" s="52"/>
      <c r="I62" s="243">
        <v>12</v>
      </c>
      <c r="J62" s="52"/>
      <c r="K62" s="149" t="s">
        <v>21</v>
      </c>
      <c r="L62" s="52"/>
      <c r="M62" s="53"/>
      <c r="N62" s="53"/>
      <c r="O62" s="53"/>
      <c r="P62" s="53"/>
      <c r="Q62" s="293" t="s">
        <v>27</v>
      </c>
      <c r="R62" s="294"/>
      <c r="S62" s="294"/>
      <c r="T62" s="54" t="str">
        <f>IFERROR(E62+G62+I62+K62,"?")</f>
        <v>?</v>
      </c>
      <c r="U62" s="13"/>
      <c r="V62" s="1"/>
    </row>
    <row r="63" spans="1:22" ht="18.75" customHeight="1" x14ac:dyDescent="0.25">
      <c r="A63" s="13"/>
      <c r="B63" s="307"/>
      <c r="C63" s="290" t="s">
        <v>93</v>
      </c>
      <c r="D63" s="251" t="str">
        <f>D27</f>
        <v>Squat</v>
      </c>
      <c r="E63" s="251">
        <f>$G$7</f>
        <v>6</v>
      </c>
      <c r="F63" s="251">
        <f>MROUND($C$5*$H$7,$C$9)</f>
        <v>110</v>
      </c>
      <c r="G63" s="251">
        <f>$I$7</f>
        <v>6</v>
      </c>
      <c r="H63" s="251">
        <f>MROUND($C$5*$J$7,$C$9)</f>
        <v>110</v>
      </c>
      <c r="I63" s="251">
        <f>$K$7</f>
        <v>6</v>
      </c>
      <c r="J63" s="251">
        <f>MROUND($C$5*$L$7,$C$9)</f>
        <v>120</v>
      </c>
      <c r="K63" s="251">
        <f>$M$7</f>
        <v>6</v>
      </c>
      <c r="L63" s="251">
        <f>MROUND($C$5*$N$7,$C$9)</f>
        <v>120</v>
      </c>
      <c r="M63" s="48"/>
      <c r="N63" s="48"/>
      <c r="O63" s="48"/>
      <c r="P63" s="48"/>
      <c r="Q63" s="130"/>
      <c r="R63" s="131"/>
      <c r="S63" s="131"/>
      <c r="T63" s="132"/>
      <c r="U63" s="13"/>
      <c r="V63" s="1"/>
    </row>
    <row r="64" spans="1:22" ht="18.75" customHeight="1" x14ac:dyDescent="0.25">
      <c r="A64" s="13"/>
      <c r="B64" s="307"/>
      <c r="C64" s="392"/>
      <c r="D64" s="247" t="str">
        <f>START!$C$26</f>
        <v>Leg Press</v>
      </c>
      <c r="E64" s="247">
        <v>10</v>
      </c>
      <c r="F64" s="44"/>
      <c r="G64" s="247">
        <v>10</v>
      </c>
      <c r="H64" s="44"/>
      <c r="I64" s="148" t="s">
        <v>19</v>
      </c>
      <c r="J64" s="44"/>
      <c r="K64" s="43"/>
      <c r="L64" s="43"/>
      <c r="M64" s="43"/>
      <c r="N64" s="43"/>
      <c r="O64" s="43"/>
      <c r="P64" s="43"/>
      <c r="Q64" s="310" t="s">
        <v>28</v>
      </c>
      <c r="R64" s="311"/>
      <c r="S64" s="311"/>
      <c r="T64" s="117" t="str">
        <f>IFERROR(E63+G63+I63=K63+E64+G64+I64,"?")</f>
        <v>?</v>
      </c>
      <c r="U64" s="13"/>
      <c r="V64" s="1"/>
    </row>
    <row r="65" spans="1:22" ht="18.75" customHeight="1" x14ac:dyDescent="0.25">
      <c r="A65" s="13"/>
      <c r="B65" s="307"/>
      <c r="C65" s="392"/>
      <c r="D65" s="247" t="str">
        <f>START!$C$28</f>
        <v>Lying Leg Curls</v>
      </c>
      <c r="E65" s="247">
        <v>12</v>
      </c>
      <c r="F65" s="44"/>
      <c r="G65" s="247">
        <v>12</v>
      </c>
      <c r="H65" s="44"/>
      <c r="I65" s="247">
        <v>12</v>
      </c>
      <c r="J65" s="44"/>
      <c r="K65" s="148" t="s">
        <v>21</v>
      </c>
      <c r="L65" s="44"/>
      <c r="M65" s="43"/>
      <c r="N65" s="43"/>
      <c r="O65" s="43"/>
      <c r="P65" s="43"/>
      <c r="Q65" s="310" t="s">
        <v>29</v>
      </c>
      <c r="R65" s="311"/>
      <c r="S65" s="311"/>
      <c r="T65" s="117" t="str">
        <f>IFERROR(E65+G65+I65+K65,"?")</f>
        <v>?</v>
      </c>
      <c r="U65" s="13"/>
      <c r="V65" s="1"/>
    </row>
    <row r="66" spans="1:22" ht="18.75" customHeight="1" x14ac:dyDescent="0.25">
      <c r="A66" s="13"/>
      <c r="B66" s="307"/>
      <c r="C66" s="392"/>
      <c r="D66" s="247" t="str">
        <f>START!$C$30</f>
        <v>Standing Calve Raises</v>
      </c>
      <c r="E66" s="247">
        <v>12</v>
      </c>
      <c r="F66" s="44"/>
      <c r="G66" s="247">
        <v>12</v>
      </c>
      <c r="H66" s="44"/>
      <c r="I66" s="247">
        <v>12</v>
      </c>
      <c r="J66" s="44"/>
      <c r="K66" s="148" t="s">
        <v>21</v>
      </c>
      <c r="L66" s="44"/>
      <c r="M66" s="43"/>
      <c r="N66" s="43"/>
      <c r="O66" s="43"/>
      <c r="P66" s="43"/>
      <c r="Q66" s="310" t="s">
        <v>30</v>
      </c>
      <c r="R66" s="311"/>
      <c r="S66" s="311"/>
      <c r="T66" s="117" t="str">
        <f>IFERROR(E66+G66+I66+K66,"?")</f>
        <v>?</v>
      </c>
      <c r="U66" s="13"/>
      <c r="V66" s="1"/>
    </row>
    <row r="67" spans="1:22" ht="18.75" customHeight="1" thickBot="1" x14ac:dyDescent="0.3">
      <c r="A67" s="13"/>
      <c r="B67" s="307"/>
      <c r="C67" s="393"/>
      <c r="D67" s="249"/>
      <c r="E67" s="249"/>
      <c r="F67" s="249"/>
      <c r="G67" s="249"/>
      <c r="H67" s="249"/>
      <c r="I67" s="249"/>
      <c r="J67" s="249"/>
      <c r="K67" s="249"/>
      <c r="L67" s="249"/>
      <c r="M67" s="53"/>
      <c r="N67" s="53"/>
      <c r="O67" s="53"/>
      <c r="P67" s="53"/>
      <c r="Q67" s="312"/>
      <c r="R67" s="313"/>
      <c r="S67" s="313"/>
      <c r="T67" s="118"/>
      <c r="U67" s="13"/>
      <c r="V67" s="1"/>
    </row>
    <row r="68" spans="1:22" ht="18.75" customHeight="1" x14ac:dyDescent="0.25">
      <c r="A68" s="13"/>
      <c r="B68" s="307"/>
      <c r="C68" s="344" t="s">
        <v>31</v>
      </c>
      <c r="D68" s="345"/>
      <c r="E68" s="345"/>
      <c r="F68" s="345"/>
      <c r="G68" s="345"/>
      <c r="H68" s="345"/>
      <c r="I68" s="345"/>
      <c r="J68" s="345"/>
      <c r="K68" s="345"/>
      <c r="L68" s="345"/>
      <c r="M68" s="345"/>
      <c r="N68" s="345"/>
      <c r="O68" s="345"/>
      <c r="P68" s="345"/>
      <c r="Q68" s="345"/>
      <c r="R68" s="345"/>
      <c r="S68" s="345"/>
      <c r="T68" s="346"/>
      <c r="U68" s="13"/>
      <c r="V68" s="1"/>
    </row>
    <row r="69" spans="1:22" ht="18.75" customHeight="1" thickBot="1" x14ac:dyDescent="0.3">
      <c r="A69" s="13"/>
      <c r="B69" s="307"/>
      <c r="C69" s="341"/>
      <c r="D69" s="342"/>
      <c r="E69" s="342"/>
      <c r="F69" s="342"/>
      <c r="G69" s="342"/>
      <c r="H69" s="342"/>
      <c r="I69" s="342"/>
      <c r="J69" s="342"/>
      <c r="K69" s="342"/>
      <c r="L69" s="342"/>
      <c r="M69" s="342"/>
      <c r="N69" s="342"/>
      <c r="O69" s="342"/>
      <c r="P69" s="342"/>
      <c r="Q69" s="342"/>
      <c r="R69" s="342"/>
      <c r="S69" s="342"/>
      <c r="T69" s="343"/>
      <c r="U69" s="13"/>
      <c r="V69" s="1"/>
    </row>
    <row r="70" spans="1:22" ht="18.75" customHeight="1" x14ac:dyDescent="0.25">
      <c r="A70" s="13"/>
      <c r="B70" s="307"/>
      <c r="C70" s="347" t="s">
        <v>32</v>
      </c>
      <c r="D70" s="253" t="str">
        <f>D17</f>
        <v>Seated OHP</v>
      </c>
      <c r="E70" s="253">
        <f>$G$7</f>
        <v>6</v>
      </c>
      <c r="F70" s="253">
        <f>MROUND($C$7*$H$7,$C$9)</f>
        <v>55</v>
      </c>
      <c r="G70" s="253">
        <f>$I$7</f>
        <v>6</v>
      </c>
      <c r="H70" s="253">
        <f>MROUND($C$7*$J$7,$C$9)</f>
        <v>55</v>
      </c>
      <c r="I70" s="253">
        <f>$K$7</f>
        <v>6</v>
      </c>
      <c r="J70" s="253">
        <f>MROUND($C$7*$L$7,$C$9)</f>
        <v>60</v>
      </c>
      <c r="K70" s="253">
        <f>$M$7</f>
        <v>6</v>
      </c>
      <c r="L70" s="253">
        <f>MROUND($C$7*$N$7,$C$9)</f>
        <v>60</v>
      </c>
      <c r="M70" s="48"/>
      <c r="N70" s="48"/>
      <c r="O70" s="48"/>
      <c r="P70" s="48"/>
      <c r="Q70" s="350"/>
      <c r="R70" s="394"/>
      <c r="S70" s="394"/>
      <c r="T70" s="351"/>
      <c r="U70" s="13"/>
      <c r="V70" s="1"/>
    </row>
    <row r="71" spans="1:22" ht="18.75" customHeight="1" x14ac:dyDescent="0.25">
      <c r="A71" s="13"/>
      <c r="B71" s="307"/>
      <c r="C71" s="363"/>
      <c r="D71" s="245" t="str">
        <f>START!$C$11</f>
        <v>Incline Bench Press</v>
      </c>
      <c r="E71" s="245">
        <f>$G$4</f>
        <v>10</v>
      </c>
      <c r="F71" s="245">
        <f>IF(D35="Bench Press",MROUND($C$4*$H$6,$C$9),MROUND($C$4*$H$6*85%,$C$9))</f>
        <v>60</v>
      </c>
      <c r="G71" s="245">
        <f>$I$4</f>
        <v>10</v>
      </c>
      <c r="H71" s="245">
        <f>IF(D35="Bench Press",MROUND($C$4*$J$6,$C$9),MROUND($C$4*$J$6*85%,$C$9))</f>
        <v>60</v>
      </c>
      <c r="I71" s="245">
        <f>$K$4</f>
        <v>10</v>
      </c>
      <c r="J71" s="245">
        <f>IF(D35="Bench Press",MROUND($C$4*$L$6,$C$9),MROUND($C$4*$L$6*85%,$C$9))</f>
        <v>60</v>
      </c>
      <c r="K71" s="43"/>
      <c r="L71" s="43"/>
      <c r="M71" s="43"/>
      <c r="N71" s="43"/>
      <c r="O71" s="43"/>
      <c r="P71" s="43"/>
      <c r="Q71" s="395"/>
      <c r="R71" s="396"/>
      <c r="S71" s="396"/>
      <c r="T71" s="397"/>
      <c r="U71" s="13"/>
      <c r="V71" s="1"/>
    </row>
    <row r="72" spans="1:22" ht="18.75" customHeight="1" x14ac:dyDescent="0.25">
      <c r="A72" s="13"/>
      <c r="B72" s="307"/>
      <c r="C72" s="363"/>
      <c r="D72" s="245" t="str">
        <f>START!$C$15</f>
        <v>Lateral Dumbbell Raise</v>
      </c>
      <c r="E72" s="245">
        <v>10</v>
      </c>
      <c r="F72" s="44"/>
      <c r="G72" s="245">
        <v>10</v>
      </c>
      <c r="H72" s="44"/>
      <c r="I72" s="245">
        <v>10</v>
      </c>
      <c r="J72" s="44"/>
      <c r="K72" s="148" t="s">
        <v>19</v>
      </c>
      <c r="L72" s="44"/>
      <c r="M72" s="43"/>
      <c r="N72" s="43"/>
      <c r="O72" s="43"/>
      <c r="P72" s="43"/>
      <c r="Q72" s="295" t="s">
        <v>18</v>
      </c>
      <c r="R72" s="296"/>
      <c r="S72" s="296"/>
      <c r="T72" s="256" t="str">
        <f>IFERROR(E71+G71+I71+E73+G73+I73+K73,"?")</f>
        <v>?</v>
      </c>
      <c r="U72" s="13"/>
      <c r="V72" s="1"/>
    </row>
    <row r="73" spans="1:22" ht="18.75" customHeight="1" x14ac:dyDescent="0.25">
      <c r="A73" s="13"/>
      <c r="B73" s="307"/>
      <c r="C73" s="363"/>
      <c r="D73" s="245" t="str">
        <f>START!$C$12</f>
        <v>Cable Crossovers</v>
      </c>
      <c r="E73" s="245">
        <v>12</v>
      </c>
      <c r="F73" s="44"/>
      <c r="G73" s="245">
        <v>12</v>
      </c>
      <c r="H73" s="44"/>
      <c r="I73" s="245">
        <v>12</v>
      </c>
      <c r="J73" s="44"/>
      <c r="K73" s="148" t="s">
        <v>21</v>
      </c>
      <c r="L73" s="44"/>
      <c r="M73" s="43"/>
      <c r="N73" s="43"/>
      <c r="O73" s="43"/>
      <c r="P73" s="43"/>
      <c r="Q73" s="295" t="s">
        <v>20</v>
      </c>
      <c r="R73" s="296"/>
      <c r="S73" s="296"/>
      <c r="T73" s="256" t="str">
        <f>IFERROR(E70+G70+I70+E72+G72+I72+K72,"?")</f>
        <v>?</v>
      </c>
      <c r="U73" s="13"/>
      <c r="V73" s="1"/>
    </row>
    <row r="74" spans="1:22" ht="18.75" customHeight="1" thickBot="1" x14ac:dyDescent="0.3">
      <c r="A74" s="13"/>
      <c r="B74" s="307"/>
      <c r="C74" s="364"/>
      <c r="D74" s="252" t="str">
        <f>START!$C$13</f>
        <v>Dips</v>
      </c>
      <c r="E74" s="252">
        <v>12</v>
      </c>
      <c r="F74" s="52"/>
      <c r="G74" s="252">
        <v>12</v>
      </c>
      <c r="H74" s="52"/>
      <c r="I74" s="252">
        <v>12</v>
      </c>
      <c r="J74" s="52"/>
      <c r="K74" s="149" t="s">
        <v>21</v>
      </c>
      <c r="L74" s="52"/>
      <c r="M74" s="53"/>
      <c r="N74" s="53"/>
      <c r="O74" s="53"/>
      <c r="P74" s="53"/>
      <c r="Q74" s="354" t="s">
        <v>22</v>
      </c>
      <c r="R74" s="355"/>
      <c r="S74" s="355"/>
      <c r="T74" s="115" t="str">
        <f>IFERROR(E74+G74+I74+K74,"?")</f>
        <v>?</v>
      </c>
      <c r="U74" s="13"/>
      <c r="V74" s="1"/>
    </row>
    <row r="75" spans="1:22" ht="18.75" customHeight="1" x14ac:dyDescent="0.25">
      <c r="A75" s="13"/>
      <c r="B75" s="307"/>
      <c r="C75" s="297" t="s">
        <v>191</v>
      </c>
      <c r="D75" s="137" t="str">
        <f>START!$F$11</f>
        <v>Deadlift</v>
      </c>
      <c r="E75" s="137">
        <f>$G$7</f>
        <v>6</v>
      </c>
      <c r="F75" s="137">
        <f>MROUND($C$6*$H$7,$C$9)</f>
        <v>115</v>
      </c>
      <c r="G75" s="137">
        <f>$I$7</f>
        <v>6</v>
      </c>
      <c r="H75" s="137">
        <f>MROUND($C$6*$J$7,$C$9)</f>
        <v>115</v>
      </c>
      <c r="I75" s="137">
        <f>$K$7</f>
        <v>6</v>
      </c>
      <c r="J75" s="137">
        <f>MROUND($C$6*$L$7,$C$9)</f>
        <v>125</v>
      </c>
      <c r="K75" s="137">
        <f>$M$7</f>
        <v>6</v>
      </c>
      <c r="L75" s="137">
        <f>MROUND($C$6*$N$7,$C$9)</f>
        <v>125</v>
      </c>
      <c r="M75" s="48"/>
      <c r="N75" s="48"/>
      <c r="O75" s="48"/>
      <c r="P75" s="48"/>
      <c r="Q75" s="300"/>
      <c r="R75" s="301"/>
      <c r="S75" s="301"/>
      <c r="T75" s="302"/>
      <c r="U75" s="13"/>
      <c r="V75" s="1"/>
    </row>
    <row r="76" spans="1:22" ht="18.75" customHeight="1" x14ac:dyDescent="0.25">
      <c r="A76" s="13"/>
      <c r="B76" s="307"/>
      <c r="C76" s="298"/>
      <c r="D76" s="250" t="str">
        <f>START!$C$24</f>
        <v>Barbell Shrugs</v>
      </c>
      <c r="E76" s="250">
        <v>8</v>
      </c>
      <c r="F76" s="44"/>
      <c r="G76" s="250">
        <v>8</v>
      </c>
      <c r="H76" s="44"/>
      <c r="I76" s="250">
        <v>8</v>
      </c>
      <c r="J76" s="44"/>
      <c r="K76" s="43"/>
      <c r="L76" s="43"/>
      <c r="M76" s="43"/>
      <c r="N76" s="43"/>
      <c r="O76" s="43"/>
      <c r="P76" s="43"/>
      <c r="Q76" s="303"/>
      <c r="R76" s="304"/>
      <c r="S76" s="304"/>
      <c r="T76" s="305"/>
      <c r="U76" s="13"/>
      <c r="V76" s="1"/>
    </row>
    <row r="77" spans="1:22" ht="18.75" customHeight="1" x14ac:dyDescent="0.25">
      <c r="A77" s="13"/>
      <c r="B77" s="307"/>
      <c r="C77" s="298"/>
      <c r="D77" s="250" t="str">
        <f>START!$C$18</f>
        <v>Pull-Ups</v>
      </c>
      <c r="E77" s="250">
        <v>10</v>
      </c>
      <c r="F77" s="44"/>
      <c r="G77" s="148" t="s">
        <v>19</v>
      </c>
      <c r="H77" s="44"/>
      <c r="I77" s="43"/>
      <c r="J77" s="43"/>
      <c r="K77" s="43"/>
      <c r="L77" s="43"/>
      <c r="M77" s="43"/>
      <c r="N77" s="43"/>
      <c r="O77" s="43"/>
      <c r="P77" s="43"/>
      <c r="Q77" s="316" t="s">
        <v>24</v>
      </c>
      <c r="R77" s="315"/>
      <c r="S77" s="315"/>
      <c r="T77" s="51" t="str">
        <f>IFERROR(+G78+E78+E77+G77,"?")</f>
        <v>?</v>
      </c>
      <c r="U77" s="13"/>
      <c r="V77" s="1"/>
    </row>
    <row r="78" spans="1:22" ht="18.75" customHeight="1" x14ac:dyDescent="0.25">
      <c r="A78" s="13"/>
      <c r="B78" s="307"/>
      <c r="C78" s="298"/>
      <c r="D78" s="250" t="str">
        <f>START!$C$20</f>
        <v>T-Bar Rows</v>
      </c>
      <c r="E78" s="250">
        <v>10</v>
      </c>
      <c r="F78" s="44"/>
      <c r="G78" s="148" t="s">
        <v>19</v>
      </c>
      <c r="H78" s="44"/>
      <c r="I78" s="43"/>
      <c r="J78" s="43"/>
      <c r="K78" s="43"/>
      <c r="L78" s="43"/>
      <c r="M78" s="43"/>
      <c r="N78" s="43"/>
      <c r="O78" s="43"/>
      <c r="P78" s="43"/>
      <c r="Q78" s="314" t="s">
        <v>26</v>
      </c>
      <c r="R78" s="315"/>
      <c r="S78" s="315"/>
      <c r="T78" s="51">
        <f>IFERROR(E76+G76+I76,"?")</f>
        <v>24</v>
      </c>
      <c r="U78" s="13"/>
      <c r="V78" s="1"/>
    </row>
    <row r="79" spans="1:22" ht="18.75" customHeight="1" thickBot="1" x14ac:dyDescent="0.3">
      <c r="A79" s="13"/>
      <c r="B79" s="307"/>
      <c r="C79" s="299"/>
      <c r="D79" s="243" t="str">
        <f>START!$C$22</f>
        <v>Preacher Curls</v>
      </c>
      <c r="E79" s="243">
        <v>12</v>
      </c>
      <c r="F79" s="52"/>
      <c r="G79" s="243">
        <v>12</v>
      </c>
      <c r="H79" s="52"/>
      <c r="I79" s="243">
        <v>12</v>
      </c>
      <c r="J79" s="52"/>
      <c r="K79" s="149" t="s">
        <v>21</v>
      </c>
      <c r="L79" s="52"/>
      <c r="M79" s="53"/>
      <c r="N79" s="53"/>
      <c r="O79" s="53"/>
      <c r="P79" s="53"/>
      <c r="Q79" s="293" t="s">
        <v>27</v>
      </c>
      <c r="R79" s="294"/>
      <c r="S79" s="294"/>
      <c r="T79" s="54" t="str">
        <f>IFERROR(E79+G79+I79+K79,"?")</f>
        <v>?</v>
      </c>
      <c r="U79" s="13"/>
      <c r="V79" s="1"/>
    </row>
    <row r="80" spans="1:22" ht="18.75" customHeight="1" x14ac:dyDescent="0.25">
      <c r="A80" s="13"/>
      <c r="B80" s="307"/>
      <c r="C80" s="290" t="s">
        <v>94</v>
      </c>
      <c r="D80" s="251" t="str">
        <f>D27</f>
        <v>Squat</v>
      </c>
      <c r="E80" s="251">
        <f>$G$8</f>
        <v>10</v>
      </c>
      <c r="F80" s="251">
        <f>MROUND($C$5*$H$8,$C$9)</f>
        <v>90</v>
      </c>
      <c r="G80" s="251">
        <f>$I$8</f>
        <v>10</v>
      </c>
      <c r="H80" s="251">
        <f>MROUND($C$5*$J$8,$C$9)</f>
        <v>90</v>
      </c>
      <c r="I80" s="251">
        <f>$K$8</f>
        <v>10</v>
      </c>
      <c r="J80" s="251">
        <f>MROUND($C$5*$L$8,$C$9)</f>
        <v>90</v>
      </c>
      <c r="K80" s="9"/>
      <c r="L80" s="48"/>
      <c r="M80" s="48"/>
      <c r="N80" s="48"/>
      <c r="O80" s="48"/>
      <c r="P80" s="48"/>
      <c r="Q80" s="336"/>
      <c r="R80" s="337"/>
      <c r="S80" s="337"/>
      <c r="T80" s="129"/>
      <c r="U80" s="13"/>
      <c r="V80" s="1"/>
    </row>
    <row r="81" spans="1:22" ht="18.75" customHeight="1" x14ac:dyDescent="0.25">
      <c r="A81" s="13"/>
      <c r="B81" s="307"/>
      <c r="C81" s="291"/>
      <c r="D81" s="247" t="str">
        <f>START!$C$29</f>
        <v>Stiff-Leg Deadlifts</v>
      </c>
      <c r="E81" s="247">
        <v>10</v>
      </c>
      <c r="F81" s="44"/>
      <c r="G81" s="247">
        <v>10</v>
      </c>
      <c r="H81" s="44"/>
      <c r="I81" s="148" t="s">
        <v>19</v>
      </c>
      <c r="J81" s="44"/>
      <c r="K81" s="43"/>
      <c r="L81" s="43"/>
      <c r="M81" s="43"/>
      <c r="N81" s="43"/>
      <c r="O81" s="43"/>
      <c r="P81" s="43"/>
      <c r="Q81" s="310" t="s">
        <v>28</v>
      </c>
      <c r="R81" s="311"/>
      <c r="S81" s="311"/>
      <c r="T81" s="117" t="str">
        <f>IFERROR(G82+I82+K82+E80+G80+I80+E82,"?")</f>
        <v>?</v>
      </c>
      <c r="U81" s="13"/>
      <c r="V81" s="1"/>
    </row>
    <row r="82" spans="1:22" ht="18.75" customHeight="1" x14ac:dyDescent="0.25">
      <c r="A82" s="13"/>
      <c r="B82" s="307"/>
      <c r="C82" s="291"/>
      <c r="D82" s="247" t="str">
        <f>START!$C$27</f>
        <v>Leg Extensions</v>
      </c>
      <c r="E82" s="247">
        <v>12</v>
      </c>
      <c r="F82" s="44"/>
      <c r="G82" s="247">
        <v>12</v>
      </c>
      <c r="H82" s="44"/>
      <c r="I82" s="247">
        <v>12</v>
      </c>
      <c r="J82" s="44"/>
      <c r="K82" s="148" t="s">
        <v>21</v>
      </c>
      <c r="L82" s="44"/>
      <c r="M82" s="43"/>
      <c r="N82" s="43"/>
      <c r="O82" s="43"/>
      <c r="P82" s="43"/>
      <c r="Q82" s="310" t="s">
        <v>29</v>
      </c>
      <c r="R82" s="311"/>
      <c r="S82" s="311"/>
      <c r="T82" s="117" t="str">
        <f>IFERROR(E83+G83+I83+K83+E81+G81+I81+K81,"?")</f>
        <v>?</v>
      </c>
      <c r="U82" s="13"/>
      <c r="V82" s="1"/>
    </row>
    <row r="83" spans="1:22" ht="18.75" customHeight="1" x14ac:dyDescent="0.25">
      <c r="A83" s="13"/>
      <c r="B83" s="307"/>
      <c r="C83" s="291"/>
      <c r="D83" s="247" t="str">
        <f>START!$C$28</f>
        <v>Lying Leg Curls</v>
      </c>
      <c r="E83" s="247">
        <v>12</v>
      </c>
      <c r="F83" s="44"/>
      <c r="G83" s="247">
        <v>12</v>
      </c>
      <c r="H83" s="44"/>
      <c r="I83" s="247">
        <v>12</v>
      </c>
      <c r="J83" s="45"/>
      <c r="K83" s="148" t="s">
        <v>21</v>
      </c>
      <c r="L83" s="45"/>
      <c r="M83" s="43"/>
      <c r="N83" s="43"/>
      <c r="O83" s="43"/>
      <c r="P83" s="43"/>
      <c r="Q83" s="310" t="s">
        <v>30</v>
      </c>
      <c r="R83" s="311"/>
      <c r="S83" s="311"/>
      <c r="T83" s="117" t="str">
        <f>IFERROR(E84+G84+I84+K84,"?")</f>
        <v>?</v>
      </c>
      <c r="U83" s="13"/>
      <c r="V83" s="1"/>
    </row>
    <row r="84" spans="1:22" ht="18.75" customHeight="1" thickBot="1" x14ac:dyDescent="0.3">
      <c r="A84" s="13"/>
      <c r="B84" s="307"/>
      <c r="C84" s="292"/>
      <c r="D84" s="249" t="str">
        <f>START!$C$30</f>
        <v>Standing Calve Raises</v>
      </c>
      <c r="E84" s="249">
        <v>12</v>
      </c>
      <c r="F84" s="55"/>
      <c r="G84" s="249">
        <v>12</v>
      </c>
      <c r="H84" s="55"/>
      <c r="I84" s="249">
        <v>12</v>
      </c>
      <c r="J84" s="55"/>
      <c r="K84" s="149" t="s">
        <v>21</v>
      </c>
      <c r="L84" s="55"/>
      <c r="M84" s="53"/>
      <c r="N84" s="53"/>
      <c r="O84" s="53"/>
      <c r="P84" s="53"/>
      <c r="Q84" s="248"/>
      <c r="R84" s="249"/>
      <c r="S84" s="249"/>
      <c r="T84" s="118"/>
      <c r="U84" s="13"/>
      <c r="V84" s="1"/>
    </row>
    <row r="85" spans="1:22" ht="18.75" customHeight="1" x14ac:dyDescent="0.25">
      <c r="A85" s="13"/>
      <c r="B85" s="307"/>
      <c r="C85" s="338" t="s">
        <v>31</v>
      </c>
      <c r="D85" s="339"/>
      <c r="E85" s="339"/>
      <c r="F85" s="339"/>
      <c r="G85" s="339"/>
      <c r="H85" s="339"/>
      <c r="I85" s="339"/>
      <c r="J85" s="339"/>
      <c r="K85" s="339"/>
      <c r="L85" s="339"/>
      <c r="M85" s="339"/>
      <c r="N85" s="339"/>
      <c r="O85" s="339"/>
      <c r="P85" s="339"/>
      <c r="Q85" s="339"/>
      <c r="R85" s="339"/>
      <c r="S85" s="339"/>
      <c r="T85" s="340"/>
      <c r="U85" s="13"/>
      <c r="V85" s="1"/>
    </row>
    <row r="86" spans="1:22" ht="18.75" customHeight="1" thickBot="1" x14ac:dyDescent="0.3">
      <c r="A86" s="13"/>
      <c r="B86" s="308"/>
      <c r="C86" s="341"/>
      <c r="D86" s="342"/>
      <c r="E86" s="342"/>
      <c r="F86" s="342"/>
      <c r="G86" s="342"/>
      <c r="H86" s="342"/>
      <c r="I86" s="342"/>
      <c r="J86" s="342"/>
      <c r="K86" s="342"/>
      <c r="L86" s="342"/>
      <c r="M86" s="342"/>
      <c r="N86" s="342"/>
      <c r="O86" s="342"/>
      <c r="P86" s="342"/>
      <c r="Q86" s="342"/>
      <c r="R86" s="342"/>
      <c r="S86" s="342"/>
      <c r="T86" s="343"/>
      <c r="U86" s="13"/>
      <c r="V86" s="1"/>
    </row>
    <row r="87" spans="1:22" ht="18.75" customHeight="1" thickBot="1" x14ac:dyDescent="0.35">
      <c r="A87" s="13"/>
      <c r="B87" s="57" t="s">
        <v>114</v>
      </c>
      <c r="C87" s="246" t="s">
        <v>15</v>
      </c>
      <c r="D87" s="246" t="s">
        <v>16</v>
      </c>
      <c r="E87" s="309" t="s">
        <v>0</v>
      </c>
      <c r="F87" s="309"/>
      <c r="G87" s="309" t="s">
        <v>1</v>
      </c>
      <c r="H87" s="309"/>
      <c r="I87" s="309" t="s">
        <v>2</v>
      </c>
      <c r="J87" s="309"/>
      <c r="K87" s="309" t="s">
        <v>3</v>
      </c>
      <c r="L87" s="309"/>
      <c r="M87" s="309" t="s">
        <v>4</v>
      </c>
      <c r="N87" s="309"/>
      <c r="O87" s="309" t="s">
        <v>5</v>
      </c>
      <c r="P87" s="309"/>
      <c r="Q87" s="309"/>
      <c r="R87" s="309"/>
      <c r="S87" s="309"/>
      <c r="T87" s="335"/>
      <c r="U87" s="13"/>
      <c r="V87" s="1"/>
    </row>
    <row r="88" spans="1:22" ht="18.75" customHeight="1" x14ac:dyDescent="0.25">
      <c r="A88" s="13"/>
      <c r="B88" s="306" t="s">
        <v>117</v>
      </c>
      <c r="C88" s="347" t="s">
        <v>92</v>
      </c>
      <c r="D88" s="253" t="str">
        <f>D16</f>
        <v>Bench Press</v>
      </c>
      <c r="E88" s="253">
        <f>$G$9</f>
        <v>4</v>
      </c>
      <c r="F88" s="253">
        <f>MROUND($C$4*$H$9,$C$9)</f>
        <v>100</v>
      </c>
      <c r="G88" s="253">
        <f>$I$9</f>
        <v>4</v>
      </c>
      <c r="H88" s="253">
        <f>MROUND($C$4*$J$9,$C$9)</f>
        <v>100</v>
      </c>
      <c r="I88" s="253">
        <f>$K$9</f>
        <v>4</v>
      </c>
      <c r="J88" s="253">
        <f>MROUND($C$4*$L$9,$C$9)</f>
        <v>100</v>
      </c>
      <c r="K88" s="253">
        <f>$M$9</f>
        <v>4</v>
      </c>
      <c r="L88" s="253">
        <f>MROUND($C$4*$N$9,$C$9)</f>
        <v>100</v>
      </c>
      <c r="M88" s="253">
        <f>$O$9</f>
        <v>4</v>
      </c>
      <c r="N88" s="253">
        <f>MROUND($C$4*$P$9,$C$9)</f>
        <v>100</v>
      </c>
      <c r="O88" s="48"/>
      <c r="P88" s="48"/>
      <c r="Q88" s="120"/>
      <c r="R88" s="121"/>
      <c r="S88" s="121"/>
      <c r="T88" s="122"/>
      <c r="U88" s="13"/>
      <c r="V88" s="1"/>
    </row>
    <row r="89" spans="1:22" ht="18.75" customHeight="1" x14ac:dyDescent="0.25">
      <c r="A89" s="13"/>
      <c r="B89" s="307"/>
      <c r="C89" s="348"/>
      <c r="D89" s="245" t="str">
        <f>D17</f>
        <v>Seated OHP</v>
      </c>
      <c r="E89" s="245">
        <f>$G$10</f>
        <v>10</v>
      </c>
      <c r="F89" s="245">
        <f>MROUND($C$7*$H$10,$C$9)</f>
        <v>45</v>
      </c>
      <c r="G89" s="245">
        <f>$I$10</f>
        <v>10</v>
      </c>
      <c r="H89" s="245">
        <f>MROUND($C$7*$J$10,$C$9)</f>
        <v>45</v>
      </c>
      <c r="I89" s="245">
        <f>$K$10</f>
        <v>10</v>
      </c>
      <c r="J89" s="245">
        <f>MROUND($C$7*$L$10,$C$9)</f>
        <v>45</v>
      </c>
      <c r="K89" s="43"/>
      <c r="L89" s="43"/>
      <c r="M89" s="43"/>
      <c r="N89" s="43"/>
      <c r="O89" s="43"/>
      <c r="P89" s="43"/>
      <c r="Q89" s="123"/>
      <c r="R89" s="124"/>
      <c r="S89" s="124"/>
      <c r="T89" s="125"/>
      <c r="U89" s="13"/>
      <c r="V89" s="1"/>
    </row>
    <row r="90" spans="1:22" ht="18.75" customHeight="1" x14ac:dyDescent="0.25">
      <c r="A90" s="13"/>
      <c r="B90" s="307"/>
      <c r="C90" s="348"/>
      <c r="D90" s="245" t="str">
        <f>D54</f>
        <v>Dumbbell Bench Press</v>
      </c>
      <c r="E90" s="245">
        <v>8</v>
      </c>
      <c r="F90" s="44"/>
      <c r="G90" s="245">
        <v>8</v>
      </c>
      <c r="H90" s="44"/>
      <c r="I90" s="245">
        <v>8</v>
      </c>
      <c r="J90" s="44"/>
      <c r="K90" s="245">
        <v>8</v>
      </c>
      <c r="L90" s="44"/>
      <c r="M90" s="43"/>
      <c r="N90" s="43"/>
      <c r="O90" s="43"/>
      <c r="P90" s="43"/>
      <c r="Q90" s="295"/>
      <c r="R90" s="296"/>
      <c r="S90" s="296"/>
      <c r="T90" s="398"/>
      <c r="U90" s="13"/>
      <c r="V90" s="1"/>
    </row>
    <row r="91" spans="1:22" ht="18.75" customHeight="1" x14ac:dyDescent="0.25">
      <c r="A91" s="13"/>
      <c r="B91" s="307"/>
      <c r="C91" s="348"/>
      <c r="D91" s="245" t="str">
        <f>D55</f>
        <v>Lateral Cable Raise</v>
      </c>
      <c r="E91" s="245">
        <v>10</v>
      </c>
      <c r="F91" s="44"/>
      <c r="G91" s="245">
        <v>10</v>
      </c>
      <c r="H91" s="44"/>
      <c r="I91" s="148" t="s">
        <v>19</v>
      </c>
      <c r="J91" s="44"/>
      <c r="K91" s="43"/>
      <c r="L91" s="43"/>
      <c r="M91" s="43"/>
      <c r="N91" s="43"/>
      <c r="O91" s="43"/>
      <c r="P91" s="43"/>
      <c r="Q91" s="295" t="s">
        <v>18</v>
      </c>
      <c r="R91" s="296"/>
      <c r="S91" s="296"/>
      <c r="T91" s="256">
        <f>IFERROR(E88+G88+I88+E90+G90+I90+K90,"?")</f>
        <v>44</v>
      </c>
      <c r="U91" s="13"/>
      <c r="V91" s="1"/>
    </row>
    <row r="92" spans="1:22" ht="18.75" customHeight="1" x14ac:dyDescent="0.25">
      <c r="A92" s="13"/>
      <c r="B92" s="307"/>
      <c r="C92" s="348"/>
      <c r="D92" s="245" t="str">
        <f>D56</f>
        <v>Cable Rear Lateral Raise</v>
      </c>
      <c r="E92" s="245">
        <v>12</v>
      </c>
      <c r="F92" s="45"/>
      <c r="G92" s="245">
        <v>12</v>
      </c>
      <c r="H92" s="45"/>
      <c r="I92" s="148" t="s">
        <v>21</v>
      </c>
      <c r="J92" s="45"/>
      <c r="K92" s="43"/>
      <c r="L92" s="43"/>
      <c r="M92" s="43"/>
      <c r="N92" s="43"/>
      <c r="O92" s="43"/>
      <c r="P92" s="43"/>
      <c r="Q92" s="295" t="s">
        <v>20</v>
      </c>
      <c r="R92" s="296"/>
      <c r="S92" s="296"/>
      <c r="T92" s="256" t="str">
        <f>IFERROR(E89+G89+I89+E91+G91+I91+E92+G92+I92,"?")</f>
        <v>?</v>
      </c>
      <c r="U92" s="13"/>
      <c r="V92" s="1"/>
    </row>
    <row r="93" spans="1:22" ht="18.75" customHeight="1" thickBot="1" x14ac:dyDescent="0.3">
      <c r="A93" s="13"/>
      <c r="B93" s="307"/>
      <c r="C93" s="349"/>
      <c r="D93" s="252" t="str">
        <f t="shared" ref="D93" si="2">D57</f>
        <v>Cable Tricep Extensions</v>
      </c>
      <c r="E93" s="252">
        <v>12</v>
      </c>
      <c r="F93" s="55"/>
      <c r="G93" s="252">
        <v>12</v>
      </c>
      <c r="H93" s="55"/>
      <c r="I93" s="252">
        <v>12</v>
      </c>
      <c r="J93" s="55"/>
      <c r="K93" s="149" t="s">
        <v>21</v>
      </c>
      <c r="L93" s="55"/>
      <c r="M93" s="53"/>
      <c r="N93" s="53"/>
      <c r="O93" s="53"/>
      <c r="P93" s="53"/>
      <c r="Q93" s="354" t="s">
        <v>22</v>
      </c>
      <c r="R93" s="355"/>
      <c r="S93" s="355"/>
      <c r="T93" s="115" t="str">
        <f>IFERROR(E93+G93+I93+K93,"?")</f>
        <v>?</v>
      </c>
      <c r="U93" s="13"/>
      <c r="V93" s="1"/>
    </row>
    <row r="94" spans="1:22" ht="18.75" customHeight="1" x14ac:dyDescent="0.25">
      <c r="A94" s="13"/>
      <c r="B94" s="307"/>
      <c r="C94" s="297" t="s">
        <v>190</v>
      </c>
      <c r="D94" s="98" t="s">
        <v>23</v>
      </c>
      <c r="E94" s="137">
        <v>10</v>
      </c>
      <c r="F94" s="47"/>
      <c r="G94" s="137">
        <v>10</v>
      </c>
      <c r="H94" s="47"/>
      <c r="I94" s="137">
        <v>10</v>
      </c>
      <c r="J94" s="47"/>
      <c r="K94" s="48"/>
      <c r="L94" s="48"/>
      <c r="M94" s="48"/>
      <c r="N94" s="48"/>
      <c r="O94" s="48"/>
      <c r="P94" s="48"/>
      <c r="Q94" s="136"/>
      <c r="R94" s="137"/>
      <c r="S94" s="137"/>
      <c r="T94" s="49"/>
      <c r="U94" s="13"/>
      <c r="V94" s="1"/>
    </row>
    <row r="95" spans="1:22" ht="18.75" customHeight="1" x14ac:dyDescent="0.25">
      <c r="A95" s="13"/>
      <c r="B95" s="307"/>
      <c r="C95" s="298"/>
      <c r="D95" s="250" t="str">
        <f>START!$C$19</f>
        <v>Lat Pulldowns</v>
      </c>
      <c r="E95" s="250">
        <v>12</v>
      </c>
      <c r="F95" s="50"/>
      <c r="G95" s="250">
        <v>12</v>
      </c>
      <c r="H95" s="50"/>
      <c r="I95" s="250">
        <v>12</v>
      </c>
      <c r="J95" s="50"/>
      <c r="K95" s="148" t="s">
        <v>21</v>
      </c>
      <c r="L95" s="50"/>
      <c r="M95" s="43"/>
      <c r="N95" s="43"/>
      <c r="O95" s="43"/>
      <c r="P95" s="43"/>
      <c r="Q95" s="314" t="s">
        <v>24</v>
      </c>
      <c r="R95" s="315"/>
      <c r="S95" s="315"/>
      <c r="T95" s="51" t="str">
        <f>IFERROR(G95+I95+K95+E95+E96+G96+I96+K96,"?")</f>
        <v>?</v>
      </c>
      <c r="U95" s="13"/>
      <c r="V95" s="1"/>
    </row>
    <row r="96" spans="1:22" ht="18.75" customHeight="1" x14ac:dyDescent="0.25">
      <c r="A96" s="13"/>
      <c r="B96" s="307"/>
      <c r="C96" s="298"/>
      <c r="D96" s="250" t="str">
        <f>START!$C$21</f>
        <v>Machine Rows</v>
      </c>
      <c r="E96" s="250">
        <v>12</v>
      </c>
      <c r="F96" s="50"/>
      <c r="G96" s="250">
        <v>12</v>
      </c>
      <c r="H96" s="50"/>
      <c r="I96" s="250">
        <v>12</v>
      </c>
      <c r="J96" s="50"/>
      <c r="K96" s="148" t="s">
        <v>21</v>
      </c>
      <c r="L96" s="50"/>
      <c r="M96" s="43"/>
      <c r="N96" s="43"/>
      <c r="O96" s="43"/>
      <c r="P96" s="43"/>
      <c r="Q96" s="314" t="s">
        <v>25</v>
      </c>
      <c r="R96" s="315"/>
      <c r="S96" s="315"/>
      <c r="T96" s="51">
        <f>IFERROR(G94+I94+K94+E94,"?")</f>
        <v>30</v>
      </c>
      <c r="U96" s="13"/>
      <c r="V96" s="1"/>
    </row>
    <row r="97" spans="1:22" ht="18.75" customHeight="1" x14ac:dyDescent="0.25">
      <c r="A97" s="13"/>
      <c r="B97" s="307"/>
      <c r="C97" s="298"/>
      <c r="D97" s="250" t="str">
        <f>START!$C$25</f>
        <v>Dumbbell Shrugs</v>
      </c>
      <c r="E97" s="250">
        <v>12</v>
      </c>
      <c r="F97" s="50"/>
      <c r="G97" s="250">
        <v>12</v>
      </c>
      <c r="H97" s="50"/>
      <c r="I97" s="250">
        <v>12</v>
      </c>
      <c r="J97" s="50"/>
      <c r="K97" s="148" t="s">
        <v>21</v>
      </c>
      <c r="L97" s="50"/>
      <c r="M97" s="43"/>
      <c r="N97" s="43"/>
      <c r="O97" s="43"/>
      <c r="P97" s="43"/>
      <c r="Q97" s="314" t="s">
        <v>26</v>
      </c>
      <c r="R97" s="315"/>
      <c r="S97" s="315"/>
      <c r="T97" s="51" t="str">
        <f>IFERROR(E97+G97+I97+K97,"?")</f>
        <v>?</v>
      </c>
      <c r="U97" s="13"/>
      <c r="V97" s="1"/>
    </row>
    <row r="98" spans="1:22" ht="18.75" customHeight="1" thickBot="1" x14ac:dyDescent="0.3">
      <c r="A98" s="13"/>
      <c r="B98" s="307"/>
      <c r="C98" s="299"/>
      <c r="D98" s="243" t="str">
        <f>START!$C$23</f>
        <v>Dumbbell Curls</v>
      </c>
      <c r="E98" s="243">
        <v>12</v>
      </c>
      <c r="F98" s="52"/>
      <c r="G98" s="243">
        <v>12</v>
      </c>
      <c r="H98" s="52"/>
      <c r="I98" s="243">
        <v>12</v>
      </c>
      <c r="J98" s="52"/>
      <c r="K98" s="149" t="s">
        <v>21</v>
      </c>
      <c r="L98" s="52"/>
      <c r="M98" s="53"/>
      <c r="N98" s="53"/>
      <c r="O98" s="53"/>
      <c r="P98" s="53"/>
      <c r="Q98" s="293" t="s">
        <v>27</v>
      </c>
      <c r="R98" s="294"/>
      <c r="S98" s="294"/>
      <c r="T98" s="54" t="str">
        <f>IFERROR(E98+G98+I98+K98,"?")</f>
        <v>?</v>
      </c>
      <c r="U98" s="13"/>
      <c r="V98" s="1"/>
    </row>
    <row r="99" spans="1:22" ht="18.75" customHeight="1" x14ac:dyDescent="0.25">
      <c r="A99" s="13"/>
      <c r="B99" s="307"/>
      <c r="C99" s="290" t="s">
        <v>93</v>
      </c>
      <c r="D99" s="251" t="str">
        <f>D27</f>
        <v>Squat</v>
      </c>
      <c r="E99" s="251">
        <f>$G$9</f>
        <v>4</v>
      </c>
      <c r="F99" s="251">
        <f>MROUND($C$5*$H$9,$C$9)</f>
        <v>125</v>
      </c>
      <c r="G99" s="251">
        <f>$I$9</f>
        <v>4</v>
      </c>
      <c r="H99" s="251">
        <f>MROUND($C$5*$J$9,$C$9)</f>
        <v>125</v>
      </c>
      <c r="I99" s="251">
        <f>$K$9</f>
        <v>4</v>
      </c>
      <c r="J99" s="251">
        <f>MROUND($C$5*$L$9,$C$9)</f>
        <v>125</v>
      </c>
      <c r="K99" s="251">
        <f>$M$9</f>
        <v>4</v>
      </c>
      <c r="L99" s="251">
        <f>MROUND($C$5*$N$9,$C$9)</f>
        <v>125</v>
      </c>
      <c r="M99" s="251">
        <f>$O$9</f>
        <v>4</v>
      </c>
      <c r="N99" s="251">
        <f>MROUND($C$5*$P$9,$C$9)</f>
        <v>125</v>
      </c>
      <c r="O99" s="48"/>
      <c r="P99" s="48"/>
      <c r="Q99" s="130"/>
      <c r="R99" s="131"/>
      <c r="S99" s="131"/>
      <c r="T99" s="132"/>
      <c r="U99" s="13"/>
      <c r="V99" s="1"/>
    </row>
    <row r="100" spans="1:22" ht="18.75" customHeight="1" x14ac:dyDescent="0.25">
      <c r="A100" s="13"/>
      <c r="B100" s="307"/>
      <c r="C100" s="291"/>
      <c r="D100" s="247" t="str">
        <f>START!$C$26</f>
        <v>Leg Press</v>
      </c>
      <c r="E100" s="247">
        <v>10</v>
      </c>
      <c r="F100" s="44"/>
      <c r="G100" s="247">
        <v>10</v>
      </c>
      <c r="H100" s="44"/>
      <c r="I100" s="148" t="s">
        <v>19</v>
      </c>
      <c r="J100" s="44"/>
      <c r="K100" s="43"/>
      <c r="L100" s="43"/>
      <c r="M100" s="43"/>
      <c r="N100" s="43"/>
      <c r="O100" s="43"/>
      <c r="P100" s="43"/>
      <c r="Q100" s="179"/>
      <c r="R100" s="180"/>
      <c r="S100" s="180"/>
      <c r="T100" s="181"/>
      <c r="U100" s="13"/>
      <c r="V100" s="1"/>
    </row>
    <row r="101" spans="1:22" ht="18.75" customHeight="1" x14ac:dyDescent="0.25">
      <c r="A101" s="13"/>
      <c r="B101" s="307"/>
      <c r="C101" s="291"/>
      <c r="D101" s="247" t="str">
        <f>START!$C$28</f>
        <v>Lying Leg Curls</v>
      </c>
      <c r="E101" s="247">
        <v>12</v>
      </c>
      <c r="F101" s="44"/>
      <c r="G101" s="247">
        <v>12</v>
      </c>
      <c r="H101" s="44"/>
      <c r="I101" s="247">
        <v>12</v>
      </c>
      <c r="J101" s="44"/>
      <c r="K101" s="148" t="s">
        <v>21</v>
      </c>
      <c r="L101" s="44"/>
      <c r="M101" s="43"/>
      <c r="N101" s="43"/>
      <c r="O101" s="43"/>
      <c r="P101" s="43"/>
      <c r="Q101" s="310" t="s">
        <v>28</v>
      </c>
      <c r="R101" s="311"/>
      <c r="S101" s="311"/>
      <c r="T101" s="117" t="str">
        <f>IFERROR(E99+G99+I99+E100+G100+I100,"?")</f>
        <v>?</v>
      </c>
      <c r="U101" s="13"/>
      <c r="V101" s="1"/>
    </row>
    <row r="102" spans="1:22" ht="18.75" customHeight="1" x14ac:dyDescent="0.25">
      <c r="A102" s="13"/>
      <c r="B102" s="307"/>
      <c r="C102" s="291"/>
      <c r="D102" s="247" t="str">
        <f>START!$C$30</f>
        <v>Standing Calve Raises</v>
      </c>
      <c r="E102" s="247">
        <v>12</v>
      </c>
      <c r="F102" s="44"/>
      <c r="G102" s="247">
        <v>12</v>
      </c>
      <c r="H102" s="44"/>
      <c r="I102" s="247">
        <v>12</v>
      </c>
      <c r="J102" s="44"/>
      <c r="K102" s="148" t="s">
        <v>21</v>
      </c>
      <c r="L102" s="44"/>
      <c r="M102" s="43"/>
      <c r="N102" s="43"/>
      <c r="O102" s="43"/>
      <c r="P102" s="43"/>
      <c r="Q102" s="310" t="s">
        <v>29</v>
      </c>
      <c r="R102" s="311"/>
      <c r="S102" s="311"/>
      <c r="T102" s="117" t="str">
        <f>IFERROR(E101+G101+I101+K101,"?")</f>
        <v>?</v>
      </c>
      <c r="U102" s="13"/>
      <c r="V102" s="1"/>
    </row>
    <row r="103" spans="1:22" ht="18.75" customHeight="1" thickBot="1" x14ac:dyDescent="0.3">
      <c r="A103" s="13"/>
      <c r="B103" s="307"/>
      <c r="C103" s="292"/>
      <c r="D103" s="249"/>
      <c r="E103" s="249"/>
      <c r="F103" s="249"/>
      <c r="G103" s="249"/>
      <c r="H103" s="249"/>
      <c r="I103" s="249"/>
      <c r="J103" s="249"/>
      <c r="K103" s="249"/>
      <c r="L103" s="249"/>
      <c r="M103" s="53"/>
      <c r="N103" s="53"/>
      <c r="O103" s="53"/>
      <c r="P103" s="53"/>
      <c r="Q103" s="312" t="s">
        <v>30</v>
      </c>
      <c r="R103" s="313"/>
      <c r="S103" s="313"/>
      <c r="T103" s="118" t="str">
        <f>IFERROR(E102+G102+I102+K102,"?")</f>
        <v>?</v>
      </c>
      <c r="U103" s="13"/>
      <c r="V103" s="1"/>
    </row>
    <row r="104" spans="1:22" ht="18.75" customHeight="1" x14ac:dyDescent="0.25">
      <c r="A104" s="13"/>
      <c r="B104" s="307"/>
      <c r="C104" s="345" t="s">
        <v>31</v>
      </c>
      <c r="D104" s="345"/>
      <c r="E104" s="345"/>
      <c r="F104" s="345"/>
      <c r="G104" s="345"/>
      <c r="H104" s="345"/>
      <c r="I104" s="345"/>
      <c r="J104" s="345"/>
      <c r="K104" s="345"/>
      <c r="L104" s="345"/>
      <c r="M104" s="345"/>
      <c r="N104" s="345"/>
      <c r="O104" s="345"/>
      <c r="P104" s="345"/>
      <c r="Q104" s="345"/>
      <c r="R104" s="345"/>
      <c r="S104" s="345"/>
      <c r="T104" s="346"/>
      <c r="U104" s="13"/>
      <c r="V104" s="1"/>
    </row>
    <row r="105" spans="1:22" ht="18.75" customHeight="1" thickBot="1" x14ac:dyDescent="0.3">
      <c r="A105" s="13"/>
      <c r="B105" s="307"/>
      <c r="C105" s="345"/>
      <c r="D105" s="345"/>
      <c r="E105" s="345"/>
      <c r="F105" s="345"/>
      <c r="G105" s="345"/>
      <c r="H105" s="345"/>
      <c r="I105" s="345"/>
      <c r="J105" s="345"/>
      <c r="K105" s="345"/>
      <c r="L105" s="345"/>
      <c r="M105" s="345"/>
      <c r="N105" s="345"/>
      <c r="O105" s="345"/>
      <c r="P105" s="345"/>
      <c r="Q105" s="345"/>
      <c r="R105" s="345"/>
      <c r="S105" s="345"/>
      <c r="T105" s="346"/>
      <c r="U105" s="13"/>
      <c r="V105" s="1"/>
    </row>
    <row r="106" spans="1:22" ht="18.75" customHeight="1" x14ac:dyDescent="0.25">
      <c r="A106" s="13"/>
      <c r="B106" s="307"/>
      <c r="C106" s="347" t="s">
        <v>32</v>
      </c>
      <c r="D106" s="253" t="str">
        <f>D17</f>
        <v>Seated OHP</v>
      </c>
      <c r="E106" s="253">
        <f>$G$9</f>
        <v>4</v>
      </c>
      <c r="F106" s="253">
        <f>MROUND($C$7*$H$9,$C$9)</f>
        <v>65</v>
      </c>
      <c r="G106" s="253">
        <f>$I$9</f>
        <v>4</v>
      </c>
      <c r="H106" s="253">
        <f>MROUND($C$7*$J$9,$C$9)</f>
        <v>65</v>
      </c>
      <c r="I106" s="253">
        <f>$K$9</f>
        <v>4</v>
      </c>
      <c r="J106" s="253">
        <f>MROUND($C$7*$L$9,$C$9)</f>
        <v>65</v>
      </c>
      <c r="K106" s="253">
        <f>$M$9</f>
        <v>4</v>
      </c>
      <c r="L106" s="253">
        <f>MROUND($C$7*$N$9,$C$9)</f>
        <v>65</v>
      </c>
      <c r="M106" s="253">
        <f>$O$9</f>
        <v>4</v>
      </c>
      <c r="N106" s="253">
        <f>MROUND($C$7*$P$9,$C$9)</f>
        <v>65</v>
      </c>
      <c r="O106" s="48"/>
      <c r="P106" s="48"/>
      <c r="Q106" s="120"/>
      <c r="R106" s="121"/>
      <c r="S106" s="121"/>
      <c r="T106" s="122"/>
      <c r="U106" s="13"/>
      <c r="V106" s="1"/>
    </row>
    <row r="107" spans="1:22" ht="18.75" customHeight="1" x14ac:dyDescent="0.25">
      <c r="A107" s="13"/>
      <c r="B107" s="307"/>
      <c r="C107" s="363"/>
      <c r="D107" s="245" t="str">
        <f>START!$C$11</f>
        <v>Incline Bench Press</v>
      </c>
      <c r="E107" s="245">
        <f>$G$4</f>
        <v>10</v>
      </c>
      <c r="F107" s="245">
        <f>IF(D35="Bench Press",MROUND($C$4*$H$8,$C$9),MROUND($C$4*$H$8*85%,$C$9))</f>
        <v>60</v>
      </c>
      <c r="G107" s="245">
        <f>$I$4</f>
        <v>10</v>
      </c>
      <c r="H107" s="245">
        <f>IF(D35="Bench Press",MROUND($C$4*$J$8,$C$9),MROUND($C$4*$J$8*85%,$C$9))</f>
        <v>60</v>
      </c>
      <c r="I107" s="245">
        <f>$K$4</f>
        <v>10</v>
      </c>
      <c r="J107" s="245">
        <f>IF(D35="Bench Press",MROUND($C$4*$L$8,$C$9),MROUND($C$4*$L$8*85%,$C$9))</f>
        <v>60</v>
      </c>
      <c r="K107" s="43"/>
      <c r="L107" s="43"/>
      <c r="M107" s="43"/>
      <c r="N107" s="43"/>
      <c r="O107" s="43"/>
      <c r="P107" s="43"/>
      <c r="Q107" s="123"/>
      <c r="R107" s="124"/>
      <c r="S107" s="124"/>
      <c r="T107" s="125"/>
      <c r="U107" s="13"/>
      <c r="V107" s="1"/>
    </row>
    <row r="108" spans="1:22" ht="18.75" customHeight="1" x14ac:dyDescent="0.25">
      <c r="A108" s="13"/>
      <c r="B108" s="307"/>
      <c r="C108" s="363"/>
      <c r="D108" s="245" t="str">
        <f>START!$C$15</f>
        <v>Lateral Dumbbell Raise</v>
      </c>
      <c r="E108" s="245">
        <v>10</v>
      </c>
      <c r="F108" s="44"/>
      <c r="G108" s="245">
        <v>10</v>
      </c>
      <c r="H108" s="44"/>
      <c r="I108" s="245">
        <v>10</v>
      </c>
      <c r="J108" s="44"/>
      <c r="K108" s="148" t="s">
        <v>19</v>
      </c>
      <c r="L108" s="44"/>
      <c r="M108" s="43"/>
      <c r="N108" s="43"/>
      <c r="O108" s="43"/>
      <c r="P108" s="43"/>
      <c r="Q108" s="295" t="s">
        <v>18</v>
      </c>
      <c r="R108" s="296"/>
      <c r="S108" s="296"/>
      <c r="T108" s="256" t="str">
        <f>IFERROR(E107+G107+I107+E109+G109+I109+K109,"?")</f>
        <v>?</v>
      </c>
      <c r="U108" s="13"/>
      <c r="V108" s="1"/>
    </row>
    <row r="109" spans="1:22" ht="18.75" customHeight="1" x14ac:dyDescent="0.25">
      <c r="A109" s="13"/>
      <c r="B109" s="307"/>
      <c r="C109" s="363"/>
      <c r="D109" s="245" t="str">
        <f>START!$C$12</f>
        <v>Cable Crossovers</v>
      </c>
      <c r="E109" s="245">
        <v>12</v>
      </c>
      <c r="F109" s="44"/>
      <c r="G109" s="245">
        <v>12</v>
      </c>
      <c r="H109" s="44"/>
      <c r="I109" s="245">
        <v>12</v>
      </c>
      <c r="J109" s="44"/>
      <c r="K109" s="148" t="s">
        <v>21</v>
      </c>
      <c r="L109" s="44"/>
      <c r="M109" s="43"/>
      <c r="N109" s="43"/>
      <c r="O109" s="43"/>
      <c r="P109" s="43"/>
      <c r="Q109" s="295" t="s">
        <v>20</v>
      </c>
      <c r="R109" s="296"/>
      <c r="S109" s="296"/>
      <c r="T109" s="256" t="str">
        <f>IFERROR(E106+G106+I106+E108+G108+I108+K108,"?")</f>
        <v>?</v>
      </c>
      <c r="U109" s="13"/>
      <c r="V109" s="1"/>
    </row>
    <row r="110" spans="1:22" ht="18.75" customHeight="1" thickBot="1" x14ac:dyDescent="0.3">
      <c r="A110" s="13"/>
      <c r="B110" s="307"/>
      <c r="C110" s="364"/>
      <c r="D110" s="252" t="str">
        <f>START!$C$13</f>
        <v>Dips</v>
      </c>
      <c r="E110" s="252">
        <v>12</v>
      </c>
      <c r="F110" s="52"/>
      <c r="G110" s="252">
        <v>12</v>
      </c>
      <c r="H110" s="52"/>
      <c r="I110" s="252">
        <v>12</v>
      </c>
      <c r="J110" s="52"/>
      <c r="K110" s="149" t="s">
        <v>21</v>
      </c>
      <c r="L110" s="52"/>
      <c r="M110" s="53"/>
      <c r="N110" s="53"/>
      <c r="O110" s="53"/>
      <c r="P110" s="53"/>
      <c r="Q110" s="354" t="s">
        <v>22</v>
      </c>
      <c r="R110" s="355"/>
      <c r="S110" s="355"/>
      <c r="T110" s="115" t="str">
        <f>IFERROR(E110+G110+I110+K110,"?")</f>
        <v>?</v>
      </c>
      <c r="U110" s="13"/>
      <c r="V110" s="1"/>
    </row>
    <row r="111" spans="1:22" ht="18.75" customHeight="1" x14ac:dyDescent="0.25">
      <c r="A111" s="13"/>
      <c r="B111" s="307"/>
      <c r="C111" s="297" t="s">
        <v>191</v>
      </c>
      <c r="D111" s="137" t="str">
        <f>START!$F$11</f>
        <v>Deadlift</v>
      </c>
      <c r="E111" s="137">
        <f>$G$9</f>
        <v>4</v>
      </c>
      <c r="F111" s="137">
        <f>MROUND($C$6*$H$9,$C$9)</f>
        <v>130</v>
      </c>
      <c r="G111" s="137">
        <f>$I$9</f>
        <v>4</v>
      </c>
      <c r="H111" s="137">
        <f>MROUND($C$6*$J$9,$C$9)</f>
        <v>130</v>
      </c>
      <c r="I111" s="137">
        <f>$K$9</f>
        <v>4</v>
      </c>
      <c r="J111" s="137">
        <f>MROUND($C$6*$L$9,$C$9)</f>
        <v>130</v>
      </c>
      <c r="K111" s="137">
        <f>$M$9</f>
        <v>4</v>
      </c>
      <c r="L111" s="137">
        <f>MROUND($C$6*$N$9,$C$9)</f>
        <v>130</v>
      </c>
      <c r="M111" s="137">
        <f>$O$9</f>
        <v>4</v>
      </c>
      <c r="N111" s="137">
        <f>MROUND($C$6*$P$9,$C$9)</f>
        <v>130</v>
      </c>
      <c r="O111" s="48"/>
      <c r="P111" s="48"/>
      <c r="Q111" s="182"/>
      <c r="R111" s="183"/>
      <c r="S111" s="183"/>
      <c r="T111" s="184"/>
      <c r="U111" s="13"/>
      <c r="V111" s="1"/>
    </row>
    <row r="112" spans="1:22" ht="18.75" customHeight="1" x14ac:dyDescent="0.25">
      <c r="A112" s="13"/>
      <c r="B112" s="307"/>
      <c r="C112" s="298"/>
      <c r="D112" s="250" t="str">
        <f>START!$C$24</f>
        <v>Barbell Shrugs</v>
      </c>
      <c r="E112" s="250">
        <v>8</v>
      </c>
      <c r="F112" s="44"/>
      <c r="G112" s="250">
        <v>8</v>
      </c>
      <c r="H112" s="44"/>
      <c r="I112" s="250">
        <v>8</v>
      </c>
      <c r="J112" s="44"/>
      <c r="K112" s="43"/>
      <c r="L112" s="43"/>
      <c r="M112" s="43"/>
      <c r="N112" s="43"/>
      <c r="O112" s="43"/>
      <c r="P112" s="43"/>
      <c r="Q112" s="185"/>
      <c r="R112" s="186"/>
      <c r="S112" s="186"/>
      <c r="T112" s="187"/>
      <c r="U112" s="13"/>
      <c r="V112" s="1"/>
    </row>
    <row r="113" spans="1:22" ht="18.75" customHeight="1" x14ac:dyDescent="0.25">
      <c r="A113" s="13"/>
      <c r="B113" s="307"/>
      <c r="C113" s="298"/>
      <c r="D113" s="250" t="str">
        <f>START!$C$18</f>
        <v>Pull-Ups</v>
      </c>
      <c r="E113" s="250">
        <v>10</v>
      </c>
      <c r="F113" s="44"/>
      <c r="G113" s="148" t="s">
        <v>19</v>
      </c>
      <c r="H113" s="44"/>
      <c r="I113" s="43"/>
      <c r="J113" s="43"/>
      <c r="K113" s="43"/>
      <c r="L113" s="43"/>
      <c r="M113" s="43"/>
      <c r="N113" s="43"/>
      <c r="O113" s="43"/>
      <c r="P113" s="43"/>
      <c r="Q113" s="316" t="s">
        <v>24</v>
      </c>
      <c r="R113" s="315"/>
      <c r="S113" s="315"/>
      <c r="T113" s="51" t="str">
        <f>IFERROR(+G114+E114+E113+G113,"?")</f>
        <v>?</v>
      </c>
      <c r="U113" s="13"/>
      <c r="V113" s="1"/>
    </row>
    <row r="114" spans="1:22" ht="18.75" customHeight="1" x14ac:dyDescent="0.25">
      <c r="A114" s="13"/>
      <c r="B114" s="307"/>
      <c r="C114" s="298"/>
      <c r="D114" s="250" t="str">
        <f>START!$C$20</f>
        <v>T-Bar Rows</v>
      </c>
      <c r="E114" s="250">
        <v>10</v>
      </c>
      <c r="F114" s="44"/>
      <c r="G114" s="148" t="s">
        <v>19</v>
      </c>
      <c r="H114" s="44"/>
      <c r="I114" s="43"/>
      <c r="J114" s="43"/>
      <c r="K114" s="43"/>
      <c r="L114" s="43"/>
      <c r="M114" s="43"/>
      <c r="N114" s="43"/>
      <c r="O114" s="43"/>
      <c r="P114" s="43"/>
      <c r="Q114" s="314" t="s">
        <v>26</v>
      </c>
      <c r="R114" s="315"/>
      <c r="S114" s="315"/>
      <c r="T114" s="51">
        <f>IFERROR(E112+G112+I112,"?")</f>
        <v>24</v>
      </c>
      <c r="U114" s="13"/>
      <c r="V114" s="1"/>
    </row>
    <row r="115" spans="1:22" ht="18.75" customHeight="1" thickBot="1" x14ac:dyDescent="0.3">
      <c r="A115" s="13"/>
      <c r="B115" s="307"/>
      <c r="C115" s="299"/>
      <c r="D115" s="243" t="str">
        <f>START!$C$22</f>
        <v>Preacher Curls</v>
      </c>
      <c r="E115" s="243">
        <v>12</v>
      </c>
      <c r="F115" s="52"/>
      <c r="G115" s="243">
        <v>12</v>
      </c>
      <c r="H115" s="52"/>
      <c r="I115" s="243">
        <v>12</v>
      </c>
      <c r="J115" s="52"/>
      <c r="K115" s="149" t="s">
        <v>21</v>
      </c>
      <c r="L115" s="52"/>
      <c r="M115" s="53"/>
      <c r="N115" s="53"/>
      <c r="O115" s="53"/>
      <c r="P115" s="53"/>
      <c r="Q115" s="293" t="s">
        <v>27</v>
      </c>
      <c r="R115" s="294"/>
      <c r="S115" s="294"/>
      <c r="T115" s="54" t="str">
        <f>IFERROR(E115+G115+I115+K115,"?")</f>
        <v>?</v>
      </c>
      <c r="U115" s="13"/>
      <c r="V115" s="1"/>
    </row>
    <row r="116" spans="1:22" ht="18.75" customHeight="1" x14ac:dyDescent="0.25">
      <c r="A116" s="13"/>
      <c r="B116" s="307"/>
      <c r="C116" s="290" t="s">
        <v>94</v>
      </c>
      <c r="D116" s="251" t="str">
        <f>D27</f>
        <v>Squat</v>
      </c>
      <c r="E116" s="251">
        <f>$G$10</f>
        <v>10</v>
      </c>
      <c r="F116" s="251">
        <f>MROUND($C$5*$H$10,$C$9)</f>
        <v>90</v>
      </c>
      <c r="G116" s="251">
        <f>$I$10</f>
        <v>10</v>
      </c>
      <c r="H116" s="251">
        <f>MROUND($C$5*$J$10,$C$9)</f>
        <v>90</v>
      </c>
      <c r="I116" s="251">
        <f>$K$10</f>
        <v>10</v>
      </c>
      <c r="J116" s="251">
        <f>MROUND($C$5*$L$10,$C$9)</f>
        <v>90</v>
      </c>
      <c r="K116" s="48"/>
      <c r="L116" s="48"/>
      <c r="M116" s="48"/>
      <c r="N116" s="48"/>
      <c r="O116" s="48"/>
      <c r="P116" s="48"/>
      <c r="Q116" s="336"/>
      <c r="R116" s="337"/>
      <c r="S116" s="337"/>
      <c r="T116" s="129"/>
      <c r="U116" s="13"/>
      <c r="V116" s="1"/>
    </row>
    <row r="117" spans="1:22" ht="18.75" customHeight="1" x14ac:dyDescent="0.25">
      <c r="A117" s="13"/>
      <c r="B117" s="307"/>
      <c r="C117" s="291"/>
      <c r="D117" s="247" t="str">
        <f>START!$C$29</f>
        <v>Stiff-Leg Deadlifts</v>
      </c>
      <c r="E117" s="247">
        <v>10</v>
      </c>
      <c r="F117" s="44"/>
      <c r="G117" s="247">
        <v>10</v>
      </c>
      <c r="H117" s="44"/>
      <c r="I117" s="148" t="s">
        <v>19</v>
      </c>
      <c r="J117" s="44"/>
      <c r="K117" s="43"/>
      <c r="L117" s="43"/>
      <c r="M117" s="43"/>
      <c r="N117" s="43"/>
      <c r="O117" s="43"/>
      <c r="P117" s="43"/>
      <c r="Q117" s="310" t="s">
        <v>28</v>
      </c>
      <c r="R117" s="311"/>
      <c r="S117" s="311"/>
      <c r="T117" s="117" t="str">
        <f>IFERROR(G118+I118+K118+E116+G116+I116+E118,"?")</f>
        <v>?</v>
      </c>
      <c r="U117" s="13"/>
      <c r="V117" s="1"/>
    </row>
    <row r="118" spans="1:22" ht="18.75" customHeight="1" x14ac:dyDescent="0.25">
      <c r="A118" s="13"/>
      <c r="B118" s="307"/>
      <c r="C118" s="291"/>
      <c r="D118" s="247" t="str">
        <f>START!$C$27</f>
        <v>Leg Extensions</v>
      </c>
      <c r="E118" s="247">
        <v>12</v>
      </c>
      <c r="F118" s="44"/>
      <c r="G118" s="247">
        <v>12</v>
      </c>
      <c r="H118" s="44"/>
      <c r="I118" s="247">
        <v>12</v>
      </c>
      <c r="J118" s="44"/>
      <c r="K118" s="148" t="s">
        <v>21</v>
      </c>
      <c r="L118" s="44"/>
      <c r="M118" s="43"/>
      <c r="N118" s="43"/>
      <c r="O118" s="43"/>
      <c r="P118" s="43"/>
      <c r="Q118" s="310" t="s">
        <v>29</v>
      </c>
      <c r="R118" s="311"/>
      <c r="S118" s="311"/>
      <c r="T118" s="117" t="str">
        <f>IFERROR(E119+G119+I119+K119+E117+G117+I117+K117,"?")</f>
        <v>?</v>
      </c>
      <c r="U118" s="13"/>
      <c r="V118" s="1"/>
    </row>
    <row r="119" spans="1:22" ht="18.75" customHeight="1" x14ac:dyDescent="0.25">
      <c r="A119" s="13"/>
      <c r="B119" s="307"/>
      <c r="C119" s="291"/>
      <c r="D119" s="247" t="str">
        <f>START!$C$28</f>
        <v>Lying Leg Curls</v>
      </c>
      <c r="E119" s="247">
        <v>12</v>
      </c>
      <c r="F119" s="44"/>
      <c r="G119" s="247">
        <v>12</v>
      </c>
      <c r="H119" s="44"/>
      <c r="I119" s="247">
        <v>12</v>
      </c>
      <c r="J119" s="45"/>
      <c r="K119" s="148" t="s">
        <v>21</v>
      </c>
      <c r="L119" s="45"/>
      <c r="M119" s="43"/>
      <c r="N119" s="43"/>
      <c r="O119" s="43"/>
      <c r="P119" s="43"/>
      <c r="Q119" s="310" t="s">
        <v>30</v>
      </c>
      <c r="R119" s="311"/>
      <c r="S119" s="311"/>
      <c r="T119" s="117" t="str">
        <f>IFERROR(E120+G120+I120+K120,"?")</f>
        <v>?</v>
      </c>
      <c r="U119" s="13"/>
      <c r="V119" s="1"/>
    </row>
    <row r="120" spans="1:22" ht="18.75" customHeight="1" thickBot="1" x14ac:dyDescent="0.3">
      <c r="A120" s="13"/>
      <c r="B120" s="307"/>
      <c r="C120" s="292"/>
      <c r="D120" s="249" t="str">
        <f>START!$C$30</f>
        <v>Standing Calve Raises</v>
      </c>
      <c r="E120" s="249">
        <v>12</v>
      </c>
      <c r="F120" s="55"/>
      <c r="G120" s="249">
        <v>12</v>
      </c>
      <c r="H120" s="55"/>
      <c r="I120" s="249">
        <v>12</v>
      </c>
      <c r="J120" s="55"/>
      <c r="K120" s="149" t="s">
        <v>21</v>
      </c>
      <c r="L120" s="55"/>
      <c r="M120" s="53"/>
      <c r="N120" s="53"/>
      <c r="O120" s="53"/>
      <c r="P120" s="53"/>
      <c r="Q120" s="248"/>
      <c r="R120" s="249"/>
      <c r="S120" s="249"/>
      <c r="T120" s="118"/>
      <c r="U120" s="13"/>
      <c r="V120" s="1"/>
    </row>
    <row r="121" spans="1:22" ht="18.75" customHeight="1" x14ac:dyDescent="0.25">
      <c r="A121" s="13"/>
      <c r="B121" s="307"/>
      <c r="C121" s="344" t="s">
        <v>31</v>
      </c>
      <c r="D121" s="345"/>
      <c r="E121" s="345"/>
      <c r="F121" s="345"/>
      <c r="G121" s="345"/>
      <c r="H121" s="345"/>
      <c r="I121" s="345"/>
      <c r="J121" s="345"/>
      <c r="K121" s="345"/>
      <c r="L121" s="345"/>
      <c r="M121" s="345"/>
      <c r="N121" s="345"/>
      <c r="O121" s="345"/>
      <c r="P121" s="345"/>
      <c r="Q121" s="345"/>
      <c r="R121" s="345"/>
      <c r="S121" s="345"/>
      <c r="T121" s="346"/>
      <c r="U121" s="13"/>
      <c r="V121" s="1"/>
    </row>
    <row r="122" spans="1:22" ht="18.75" customHeight="1" thickBot="1" x14ac:dyDescent="0.3">
      <c r="A122" s="13"/>
      <c r="B122" s="308"/>
      <c r="C122" s="341"/>
      <c r="D122" s="342"/>
      <c r="E122" s="342"/>
      <c r="F122" s="342"/>
      <c r="G122" s="342"/>
      <c r="H122" s="342"/>
      <c r="I122" s="342"/>
      <c r="J122" s="342"/>
      <c r="K122" s="342"/>
      <c r="L122" s="342"/>
      <c r="M122" s="342"/>
      <c r="N122" s="342"/>
      <c r="O122" s="342"/>
      <c r="P122" s="342"/>
      <c r="Q122" s="342"/>
      <c r="R122" s="342"/>
      <c r="S122" s="342"/>
      <c r="T122" s="343"/>
      <c r="U122" s="13"/>
      <c r="V122" s="1"/>
    </row>
    <row r="123" spans="1:22" ht="18.75" customHeight="1" thickBot="1" x14ac:dyDescent="0.35">
      <c r="A123" s="13"/>
      <c r="B123" s="57" t="s">
        <v>114</v>
      </c>
      <c r="C123" s="246" t="s">
        <v>15</v>
      </c>
      <c r="D123" s="246" t="s">
        <v>16</v>
      </c>
      <c r="E123" s="309" t="s">
        <v>0</v>
      </c>
      <c r="F123" s="309"/>
      <c r="G123" s="309" t="s">
        <v>1</v>
      </c>
      <c r="H123" s="309"/>
      <c r="I123" s="309" t="s">
        <v>2</v>
      </c>
      <c r="J123" s="309"/>
      <c r="K123" s="309" t="s">
        <v>3</v>
      </c>
      <c r="L123" s="309"/>
      <c r="M123" s="309" t="s">
        <v>4</v>
      </c>
      <c r="N123" s="309"/>
      <c r="O123" s="309" t="s">
        <v>5</v>
      </c>
      <c r="P123" s="309"/>
      <c r="Q123" s="309"/>
      <c r="R123" s="309"/>
      <c r="S123" s="309"/>
      <c r="T123" s="335"/>
      <c r="U123" s="13"/>
      <c r="V123" s="1"/>
    </row>
    <row r="124" spans="1:22" ht="18.75" customHeight="1" x14ac:dyDescent="0.25">
      <c r="A124" s="13"/>
      <c r="B124" s="306" t="s">
        <v>118</v>
      </c>
      <c r="C124" s="347" t="s">
        <v>92</v>
      </c>
      <c r="D124" s="253" t="str">
        <f>D16</f>
        <v>Bench Press</v>
      </c>
      <c r="E124" s="151" t="str">
        <f>$G$11</f>
        <v>2+</v>
      </c>
      <c r="F124" s="253">
        <f>MROUND($C$4*$H$11,$C$9)</f>
        <v>105</v>
      </c>
      <c r="G124" s="253">
        <f>$I$11</f>
        <v>2</v>
      </c>
      <c r="H124" s="253">
        <f>MROUND($C$4*$J$11,$C$9)</f>
        <v>105</v>
      </c>
      <c r="I124" s="253">
        <f>$K$11</f>
        <v>2</v>
      </c>
      <c r="J124" s="253">
        <f>MROUND($C$4*$L$11,$C$9)</f>
        <v>100</v>
      </c>
      <c r="K124" s="253">
        <f>$M$11</f>
        <v>2</v>
      </c>
      <c r="L124" s="253">
        <f>MROUND($C$4*$N$11,$C$9)</f>
        <v>100</v>
      </c>
      <c r="M124" s="253">
        <f>$O$11</f>
        <v>2</v>
      </c>
      <c r="N124" s="253">
        <f>MROUND($C$4*$P$11,$C$9)</f>
        <v>100</v>
      </c>
      <c r="O124" s="253">
        <f>$Q$11</f>
        <v>2</v>
      </c>
      <c r="P124" s="253">
        <f>MROUND($C$4*$R$11,$C$9)</f>
        <v>100</v>
      </c>
      <c r="Q124" s="350" t="s">
        <v>11</v>
      </c>
      <c r="R124" s="351"/>
      <c r="S124" s="321" t="str">
        <f>IFERROR(F124/VLOOKUP(E124,Config!$C:$G,5,FALSE),"?")</f>
        <v>?</v>
      </c>
      <c r="T124" s="322"/>
      <c r="U124" s="13"/>
      <c r="V124" s="1"/>
    </row>
    <row r="125" spans="1:22" ht="18.75" customHeight="1" thickBot="1" x14ac:dyDescent="0.3">
      <c r="A125" s="13"/>
      <c r="B125" s="307"/>
      <c r="C125" s="348"/>
      <c r="D125" s="245" t="str">
        <f>D17</f>
        <v>Seated OHP</v>
      </c>
      <c r="E125" s="245">
        <f>$G$10</f>
        <v>10</v>
      </c>
      <c r="F125" s="245">
        <f>MROUND($C$7*$H$10,$C$9)</f>
        <v>45</v>
      </c>
      <c r="G125" s="245">
        <f>$I$10</f>
        <v>10</v>
      </c>
      <c r="H125" s="245">
        <f>MROUND($C$7*$J$10,$C$9)</f>
        <v>45</v>
      </c>
      <c r="I125" s="245">
        <f>$K$10</f>
        <v>10</v>
      </c>
      <c r="J125" s="245">
        <f>MROUND($C$7*$L$10,$C$9)</f>
        <v>45</v>
      </c>
      <c r="K125" s="43"/>
      <c r="L125" s="43"/>
      <c r="M125" s="43"/>
      <c r="N125" s="43"/>
      <c r="O125" s="43"/>
      <c r="P125" s="43"/>
      <c r="Q125" s="352"/>
      <c r="R125" s="353"/>
      <c r="S125" s="323"/>
      <c r="T125" s="324"/>
      <c r="U125" s="13"/>
      <c r="V125" s="1"/>
    </row>
    <row r="126" spans="1:22" ht="18.75" customHeight="1" x14ac:dyDescent="0.25">
      <c r="A126" s="13"/>
      <c r="B126" s="307"/>
      <c r="C126" s="348"/>
      <c r="D126" s="245" t="str">
        <f>D90</f>
        <v>Dumbbell Bench Press</v>
      </c>
      <c r="E126" s="245">
        <v>8</v>
      </c>
      <c r="F126" s="44"/>
      <c r="G126" s="245">
        <v>8</v>
      </c>
      <c r="H126" s="44"/>
      <c r="I126" s="245">
        <v>8</v>
      </c>
      <c r="J126" s="44"/>
      <c r="K126" s="245">
        <v>8</v>
      </c>
      <c r="L126" s="44"/>
      <c r="M126" s="43"/>
      <c r="N126" s="43"/>
      <c r="O126" s="43"/>
      <c r="P126" s="43"/>
      <c r="Q126" s="360"/>
      <c r="R126" s="361"/>
      <c r="S126" s="361"/>
      <c r="T126" s="362"/>
      <c r="U126" s="13"/>
      <c r="V126" s="1"/>
    </row>
    <row r="127" spans="1:22" ht="18.75" customHeight="1" x14ac:dyDescent="0.25">
      <c r="A127" s="13"/>
      <c r="B127" s="307"/>
      <c r="C127" s="348"/>
      <c r="D127" s="245" t="str">
        <f t="shared" ref="D127:D129" si="3">D91</f>
        <v>Lateral Cable Raise</v>
      </c>
      <c r="E127" s="245">
        <v>10</v>
      </c>
      <c r="F127" s="44"/>
      <c r="G127" s="245">
        <v>10</v>
      </c>
      <c r="H127" s="44"/>
      <c r="I127" s="148" t="s">
        <v>19</v>
      </c>
      <c r="J127" s="44"/>
      <c r="K127" s="43"/>
      <c r="L127" s="43"/>
      <c r="M127" s="43"/>
      <c r="N127" s="43"/>
      <c r="O127" s="43"/>
      <c r="P127" s="43"/>
      <c r="Q127" s="295" t="s">
        <v>18</v>
      </c>
      <c r="R127" s="296"/>
      <c r="S127" s="296"/>
      <c r="T127" s="256" t="str">
        <f>IFERROR(E124+G124+I124+E126+G126+I126+K126,"?")</f>
        <v>?</v>
      </c>
      <c r="U127" s="13"/>
      <c r="V127" s="1"/>
    </row>
    <row r="128" spans="1:22" ht="18.75" customHeight="1" x14ac:dyDescent="0.25">
      <c r="A128" s="13"/>
      <c r="B128" s="307"/>
      <c r="C128" s="348"/>
      <c r="D128" s="245" t="str">
        <f t="shared" si="3"/>
        <v>Cable Rear Lateral Raise</v>
      </c>
      <c r="E128" s="245">
        <v>12</v>
      </c>
      <c r="F128" s="45"/>
      <c r="G128" s="245">
        <v>12</v>
      </c>
      <c r="H128" s="45"/>
      <c r="I128" s="148" t="s">
        <v>21</v>
      </c>
      <c r="J128" s="45"/>
      <c r="K128" s="43"/>
      <c r="L128" s="43"/>
      <c r="M128" s="43"/>
      <c r="N128" s="43"/>
      <c r="O128" s="43"/>
      <c r="P128" s="43"/>
      <c r="Q128" s="295" t="s">
        <v>20</v>
      </c>
      <c r="R128" s="296"/>
      <c r="S128" s="296"/>
      <c r="T128" s="256" t="str">
        <f>IFERROR(E125+G125+I125+E127+G127+I127+E128+G128+I128,"?")</f>
        <v>?</v>
      </c>
      <c r="U128" s="13"/>
      <c r="V128" s="1"/>
    </row>
    <row r="129" spans="1:22" ht="18.75" customHeight="1" thickBot="1" x14ac:dyDescent="0.3">
      <c r="A129" s="13"/>
      <c r="B129" s="307"/>
      <c r="C129" s="349"/>
      <c r="D129" s="252" t="str">
        <f t="shared" si="3"/>
        <v>Cable Tricep Extensions</v>
      </c>
      <c r="E129" s="252">
        <v>12</v>
      </c>
      <c r="F129" s="55"/>
      <c r="G129" s="252">
        <v>12</v>
      </c>
      <c r="H129" s="55"/>
      <c r="I129" s="252">
        <v>12</v>
      </c>
      <c r="J129" s="55"/>
      <c r="K129" s="149" t="s">
        <v>21</v>
      </c>
      <c r="L129" s="55"/>
      <c r="M129" s="53"/>
      <c r="N129" s="53"/>
      <c r="O129" s="53"/>
      <c r="P129" s="53"/>
      <c r="Q129" s="354" t="s">
        <v>22</v>
      </c>
      <c r="R129" s="355"/>
      <c r="S129" s="355"/>
      <c r="T129" s="115" t="str">
        <f>IFERROR(E129+G129+I129+K129,"?")</f>
        <v>?</v>
      </c>
      <c r="U129" s="13"/>
      <c r="V129" s="1"/>
    </row>
    <row r="130" spans="1:22" ht="18.75" customHeight="1" x14ac:dyDescent="0.25">
      <c r="A130" s="13"/>
      <c r="B130" s="307"/>
      <c r="C130" s="297" t="s">
        <v>190</v>
      </c>
      <c r="D130" s="98" t="s">
        <v>23</v>
      </c>
      <c r="E130" s="137">
        <v>10</v>
      </c>
      <c r="F130" s="47"/>
      <c r="G130" s="137">
        <v>10</v>
      </c>
      <c r="H130" s="47"/>
      <c r="I130" s="137">
        <v>10</v>
      </c>
      <c r="J130" s="47"/>
      <c r="K130" s="48"/>
      <c r="L130" s="48"/>
      <c r="M130" s="48"/>
      <c r="N130" s="48"/>
      <c r="O130" s="48"/>
      <c r="P130" s="48"/>
      <c r="Q130" s="136"/>
      <c r="R130" s="137"/>
      <c r="S130" s="137"/>
      <c r="T130" s="49"/>
      <c r="U130" s="13"/>
      <c r="V130" s="1"/>
    </row>
    <row r="131" spans="1:22" ht="18.75" customHeight="1" x14ac:dyDescent="0.25">
      <c r="A131" s="13"/>
      <c r="B131" s="307"/>
      <c r="C131" s="298"/>
      <c r="D131" s="250" t="str">
        <f>START!$C$19</f>
        <v>Lat Pulldowns</v>
      </c>
      <c r="E131" s="250">
        <v>12</v>
      </c>
      <c r="F131" s="50"/>
      <c r="G131" s="250">
        <v>12</v>
      </c>
      <c r="H131" s="50"/>
      <c r="I131" s="250">
        <v>12</v>
      </c>
      <c r="J131" s="50"/>
      <c r="K131" s="148" t="s">
        <v>21</v>
      </c>
      <c r="L131" s="50"/>
      <c r="M131" s="43"/>
      <c r="N131" s="43"/>
      <c r="O131" s="43"/>
      <c r="P131" s="43"/>
      <c r="Q131" s="314" t="s">
        <v>24</v>
      </c>
      <c r="R131" s="315"/>
      <c r="S131" s="315"/>
      <c r="T131" s="51" t="str">
        <f>IFERROR(G131+I131+K131+E131+E132+G132+I132+K132,"?")</f>
        <v>?</v>
      </c>
      <c r="U131" s="13"/>
      <c r="V131" s="1"/>
    </row>
    <row r="132" spans="1:22" ht="18.75" customHeight="1" x14ac:dyDescent="0.25">
      <c r="A132" s="13"/>
      <c r="B132" s="307"/>
      <c r="C132" s="298"/>
      <c r="D132" s="250" t="str">
        <f>START!$C$21</f>
        <v>Machine Rows</v>
      </c>
      <c r="E132" s="250">
        <v>12</v>
      </c>
      <c r="F132" s="50"/>
      <c r="G132" s="250">
        <v>12</v>
      </c>
      <c r="H132" s="50"/>
      <c r="I132" s="250">
        <v>12</v>
      </c>
      <c r="J132" s="50"/>
      <c r="K132" s="148" t="s">
        <v>21</v>
      </c>
      <c r="L132" s="50"/>
      <c r="M132" s="43"/>
      <c r="N132" s="43"/>
      <c r="O132" s="43"/>
      <c r="P132" s="43"/>
      <c r="Q132" s="314" t="s">
        <v>25</v>
      </c>
      <c r="R132" s="315"/>
      <c r="S132" s="315"/>
      <c r="T132" s="51">
        <f>IFERROR(G130+I130+K130+E130,"?")</f>
        <v>30</v>
      </c>
      <c r="U132" s="13"/>
      <c r="V132" s="1"/>
    </row>
    <row r="133" spans="1:22" ht="18.75" customHeight="1" x14ac:dyDescent="0.25">
      <c r="A133" s="13"/>
      <c r="B133" s="307"/>
      <c r="C133" s="298"/>
      <c r="D133" s="250" t="str">
        <f>START!$C$25</f>
        <v>Dumbbell Shrugs</v>
      </c>
      <c r="E133" s="250">
        <v>12</v>
      </c>
      <c r="F133" s="50"/>
      <c r="G133" s="250">
        <v>12</v>
      </c>
      <c r="H133" s="50"/>
      <c r="I133" s="250">
        <v>12</v>
      </c>
      <c r="J133" s="50"/>
      <c r="K133" s="148" t="s">
        <v>21</v>
      </c>
      <c r="L133" s="50"/>
      <c r="M133" s="43"/>
      <c r="N133" s="43"/>
      <c r="O133" s="43"/>
      <c r="P133" s="43"/>
      <c r="Q133" s="314" t="s">
        <v>26</v>
      </c>
      <c r="R133" s="315"/>
      <c r="S133" s="315"/>
      <c r="T133" s="51" t="str">
        <f>IFERROR(E133+G133+I133+K133,"?")</f>
        <v>?</v>
      </c>
      <c r="U133" s="13"/>
      <c r="V133" s="1"/>
    </row>
    <row r="134" spans="1:22" ht="18.75" customHeight="1" thickBot="1" x14ac:dyDescent="0.3">
      <c r="A134" s="13"/>
      <c r="B134" s="307"/>
      <c r="C134" s="299"/>
      <c r="D134" s="243" t="str">
        <f>START!$C$23</f>
        <v>Dumbbell Curls</v>
      </c>
      <c r="E134" s="243">
        <v>12</v>
      </c>
      <c r="F134" s="52"/>
      <c r="G134" s="243">
        <v>12</v>
      </c>
      <c r="H134" s="52"/>
      <c r="I134" s="243">
        <v>12</v>
      </c>
      <c r="J134" s="52"/>
      <c r="K134" s="149" t="s">
        <v>21</v>
      </c>
      <c r="L134" s="52"/>
      <c r="M134" s="53"/>
      <c r="N134" s="53"/>
      <c r="O134" s="53"/>
      <c r="P134" s="53"/>
      <c r="Q134" s="293" t="s">
        <v>27</v>
      </c>
      <c r="R134" s="294"/>
      <c r="S134" s="294"/>
      <c r="T134" s="54" t="str">
        <f>IFERROR(E134+G134+I134+K134,"?")</f>
        <v>?</v>
      </c>
      <c r="U134" s="13"/>
      <c r="V134" s="1"/>
    </row>
    <row r="135" spans="1:22" ht="18.75" customHeight="1" x14ac:dyDescent="0.25">
      <c r="A135" s="13"/>
      <c r="B135" s="307"/>
      <c r="C135" s="290" t="s">
        <v>93</v>
      </c>
      <c r="D135" s="251" t="str">
        <f>D27</f>
        <v>Squat</v>
      </c>
      <c r="E135" s="151" t="str">
        <f>$G$11</f>
        <v>2+</v>
      </c>
      <c r="F135" s="251">
        <f>MROUND($C$5*$H$11,$C$9)</f>
        <v>135</v>
      </c>
      <c r="G135" s="251">
        <f>$I$11</f>
        <v>2</v>
      </c>
      <c r="H135" s="251">
        <f>MROUND($C$5*$J$11,$C$9)</f>
        <v>135</v>
      </c>
      <c r="I135" s="251">
        <f>$K$11</f>
        <v>2</v>
      </c>
      <c r="J135" s="251">
        <f>MROUND($C$5*$L$11,$C$9)</f>
        <v>125</v>
      </c>
      <c r="K135" s="251">
        <f>$M$11</f>
        <v>2</v>
      </c>
      <c r="L135" s="251">
        <f>MROUND($C$5*$N$11,$C$9)</f>
        <v>125</v>
      </c>
      <c r="M135" s="251">
        <f>$O$11</f>
        <v>2</v>
      </c>
      <c r="N135" s="251">
        <f>MROUND($C$5*$P$11,$C$9)</f>
        <v>125</v>
      </c>
      <c r="O135" s="251">
        <f>$Q$11</f>
        <v>2</v>
      </c>
      <c r="P135" s="251">
        <f>MROUND($C$5*$R$11,$C$9)</f>
        <v>125</v>
      </c>
      <c r="Q135" s="356" t="s">
        <v>11</v>
      </c>
      <c r="R135" s="357"/>
      <c r="S135" s="321" t="str">
        <f>IFERROR(F135/VLOOKUP(E135,Config!$C:$G,5,FALSE),"?")</f>
        <v>?</v>
      </c>
      <c r="T135" s="322"/>
      <c r="U135" s="13"/>
      <c r="V135" s="1"/>
    </row>
    <row r="136" spans="1:22" ht="18.75" customHeight="1" thickBot="1" x14ac:dyDescent="0.3">
      <c r="A136" s="13"/>
      <c r="B136" s="307"/>
      <c r="C136" s="291"/>
      <c r="D136" s="247" t="str">
        <f>START!$C$26</f>
        <v>Leg Press</v>
      </c>
      <c r="E136" s="247">
        <v>10</v>
      </c>
      <c r="F136" s="44"/>
      <c r="G136" s="247">
        <v>10</v>
      </c>
      <c r="H136" s="44"/>
      <c r="I136" s="148" t="s">
        <v>19</v>
      </c>
      <c r="J136" s="44"/>
      <c r="K136" s="43"/>
      <c r="L136" s="43"/>
      <c r="M136" s="43"/>
      <c r="N136" s="43"/>
      <c r="O136" s="43"/>
      <c r="P136" s="43"/>
      <c r="Q136" s="358"/>
      <c r="R136" s="359"/>
      <c r="S136" s="323"/>
      <c r="T136" s="324"/>
      <c r="U136" s="13"/>
      <c r="V136" s="1"/>
    </row>
    <row r="137" spans="1:22" ht="18.75" customHeight="1" x14ac:dyDescent="0.25">
      <c r="A137" s="13"/>
      <c r="B137" s="307"/>
      <c r="C137" s="291"/>
      <c r="D137" s="247" t="str">
        <f>START!$C$28</f>
        <v>Lying Leg Curls</v>
      </c>
      <c r="E137" s="247">
        <v>12</v>
      </c>
      <c r="F137" s="44"/>
      <c r="G137" s="247">
        <v>12</v>
      </c>
      <c r="H137" s="44"/>
      <c r="I137" s="247">
        <v>12</v>
      </c>
      <c r="J137" s="44"/>
      <c r="K137" s="148" t="s">
        <v>21</v>
      </c>
      <c r="L137" s="44"/>
      <c r="M137" s="43"/>
      <c r="N137" s="43"/>
      <c r="O137" s="43"/>
      <c r="P137" s="43"/>
      <c r="Q137" s="336" t="s">
        <v>28</v>
      </c>
      <c r="R137" s="337"/>
      <c r="S137" s="337"/>
      <c r="T137" s="129" t="str">
        <f>IFERROR(E135+G135+I135+E136+G136+I136,"?")</f>
        <v>?</v>
      </c>
      <c r="U137" s="13"/>
      <c r="V137" s="1"/>
    </row>
    <row r="138" spans="1:22" ht="18.75" customHeight="1" x14ac:dyDescent="0.25">
      <c r="A138" s="13"/>
      <c r="B138" s="307"/>
      <c r="C138" s="291"/>
      <c r="D138" s="247" t="str">
        <f>START!$C$30</f>
        <v>Standing Calve Raises</v>
      </c>
      <c r="E138" s="247">
        <v>12</v>
      </c>
      <c r="F138" s="44"/>
      <c r="G138" s="247">
        <v>12</v>
      </c>
      <c r="H138" s="44"/>
      <c r="I138" s="247">
        <v>12</v>
      </c>
      <c r="J138" s="44"/>
      <c r="K138" s="148" t="s">
        <v>21</v>
      </c>
      <c r="L138" s="44"/>
      <c r="M138" s="43"/>
      <c r="N138" s="43"/>
      <c r="O138" s="43"/>
      <c r="P138" s="43"/>
      <c r="Q138" s="310" t="s">
        <v>29</v>
      </c>
      <c r="R138" s="311"/>
      <c r="S138" s="311"/>
      <c r="T138" s="117" t="str">
        <f>IFERROR(E137+G137+I137+K137,"?")</f>
        <v>?</v>
      </c>
      <c r="U138" s="13"/>
      <c r="V138" s="1"/>
    </row>
    <row r="139" spans="1:22" ht="18.75" customHeight="1" thickBot="1" x14ac:dyDescent="0.3">
      <c r="A139" s="13"/>
      <c r="B139" s="307"/>
      <c r="C139" s="292"/>
      <c r="D139" s="249"/>
      <c r="E139" s="249"/>
      <c r="F139" s="249"/>
      <c r="G139" s="249"/>
      <c r="H139" s="249"/>
      <c r="I139" s="249"/>
      <c r="J139" s="249"/>
      <c r="K139" s="249"/>
      <c r="L139" s="249"/>
      <c r="M139" s="53"/>
      <c r="N139" s="53"/>
      <c r="O139" s="53"/>
      <c r="P139" s="53"/>
      <c r="Q139" s="312" t="s">
        <v>30</v>
      </c>
      <c r="R139" s="313"/>
      <c r="S139" s="313"/>
      <c r="T139" s="118" t="str">
        <f>IFERROR(E138+G138+I138+K138,"?")</f>
        <v>?</v>
      </c>
      <c r="U139" s="13"/>
      <c r="V139" s="1"/>
    </row>
    <row r="140" spans="1:22" ht="18.75" customHeight="1" x14ac:dyDescent="0.25">
      <c r="A140" s="13"/>
      <c r="B140" s="307"/>
      <c r="C140" s="344" t="s">
        <v>31</v>
      </c>
      <c r="D140" s="345"/>
      <c r="E140" s="345"/>
      <c r="F140" s="345"/>
      <c r="G140" s="345"/>
      <c r="H140" s="345"/>
      <c r="I140" s="345"/>
      <c r="J140" s="345"/>
      <c r="K140" s="345"/>
      <c r="L140" s="345"/>
      <c r="M140" s="345"/>
      <c r="N140" s="345"/>
      <c r="O140" s="345"/>
      <c r="P140" s="345"/>
      <c r="Q140" s="345"/>
      <c r="R140" s="345"/>
      <c r="S140" s="345"/>
      <c r="T140" s="346"/>
      <c r="U140" s="13"/>
      <c r="V140" s="1"/>
    </row>
    <row r="141" spans="1:22" ht="18.75" customHeight="1" thickBot="1" x14ac:dyDescent="0.3">
      <c r="A141" s="13"/>
      <c r="B141" s="307"/>
      <c r="C141" s="341"/>
      <c r="D141" s="342"/>
      <c r="E141" s="342"/>
      <c r="F141" s="342"/>
      <c r="G141" s="342"/>
      <c r="H141" s="342"/>
      <c r="I141" s="342"/>
      <c r="J141" s="342"/>
      <c r="K141" s="342"/>
      <c r="L141" s="342"/>
      <c r="M141" s="342"/>
      <c r="N141" s="342"/>
      <c r="O141" s="342"/>
      <c r="P141" s="342"/>
      <c r="Q141" s="342"/>
      <c r="R141" s="342"/>
      <c r="S141" s="342"/>
      <c r="T141" s="343"/>
      <c r="U141" s="13"/>
      <c r="V141" s="1"/>
    </row>
    <row r="142" spans="1:22" ht="18.75" customHeight="1" x14ac:dyDescent="0.25">
      <c r="A142" s="13"/>
      <c r="B142" s="307"/>
      <c r="C142" s="347" t="s">
        <v>32</v>
      </c>
      <c r="D142" s="253" t="str">
        <f>D17</f>
        <v>Seated OHP</v>
      </c>
      <c r="E142" s="151" t="str">
        <f>$G$11</f>
        <v>2+</v>
      </c>
      <c r="F142" s="253">
        <f>MROUND($C$7*$H$11,$C$9)</f>
        <v>70</v>
      </c>
      <c r="G142" s="253">
        <f>$I$11</f>
        <v>2</v>
      </c>
      <c r="H142" s="253">
        <f>MROUND($C$7*$J$11,$C$9)</f>
        <v>70</v>
      </c>
      <c r="I142" s="253">
        <f>$K$11</f>
        <v>2</v>
      </c>
      <c r="J142" s="253">
        <f>MROUND($C$7*$L$11,$C$9)</f>
        <v>65</v>
      </c>
      <c r="K142" s="253">
        <f>$M$11</f>
        <v>2</v>
      </c>
      <c r="L142" s="253">
        <f>MROUND($C$7*$N$11,$C$9)</f>
        <v>65</v>
      </c>
      <c r="M142" s="253">
        <f>$O$11</f>
        <v>2</v>
      </c>
      <c r="N142" s="253">
        <f>MROUND($C$7*$P$11,$C$9)</f>
        <v>65</v>
      </c>
      <c r="O142" s="253">
        <f>$Q$11</f>
        <v>2</v>
      </c>
      <c r="P142" s="253">
        <f>MROUND($C$7*$R$11,$C$9)</f>
        <v>65</v>
      </c>
      <c r="Q142" s="350" t="s">
        <v>11</v>
      </c>
      <c r="R142" s="351"/>
      <c r="S142" s="321" t="str">
        <f>IFERROR(F142/VLOOKUP(E142,Config!$C:$G,5,FALSE),"?")</f>
        <v>?</v>
      </c>
      <c r="T142" s="322"/>
      <c r="U142" s="13"/>
      <c r="V142" s="1"/>
    </row>
    <row r="143" spans="1:22" ht="18.75" customHeight="1" thickBot="1" x14ac:dyDescent="0.3">
      <c r="A143" s="13"/>
      <c r="B143" s="307"/>
      <c r="C143" s="363"/>
      <c r="D143" s="245" t="str">
        <f>START!$C$11</f>
        <v>Incline Bench Press</v>
      </c>
      <c r="E143" s="245">
        <f>$G$4</f>
        <v>10</v>
      </c>
      <c r="F143" s="245">
        <f>IF(D35="Bench Press",MROUND($C$4*$H$10,$C$9),MROUND($C$4*$H$10*85%,$C$9))</f>
        <v>60</v>
      </c>
      <c r="G143" s="245">
        <f>$I$4</f>
        <v>10</v>
      </c>
      <c r="H143" s="245">
        <f>IF(D35="Bench Press",MROUND($C$4*$J$8,$C$9),MROUND($C$4*$J$8*85%,$C$9))</f>
        <v>60</v>
      </c>
      <c r="I143" s="245">
        <f>$K$4</f>
        <v>10</v>
      </c>
      <c r="J143" s="245">
        <f>IF(D35="Bench Press",MROUND($C$4*$L$10,$C$9),MROUND($C$4*$L$10*85%,$C$9))</f>
        <v>60</v>
      </c>
      <c r="K143" s="43"/>
      <c r="L143" s="43"/>
      <c r="M143" s="43"/>
      <c r="N143" s="43"/>
      <c r="O143" s="43"/>
      <c r="P143" s="43"/>
      <c r="Q143" s="352"/>
      <c r="R143" s="353"/>
      <c r="S143" s="323"/>
      <c r="T143" s="324"/>
      <c r="U143" s="13"/>
      <c r="V143" s="1"/>
    </row>
    <row r="144" spans="1:22" ht="18.75" customHeight="1" x14ac:dyDescent="0.25">
      <c r="A144" s="13"/>
      <c r="B144" s="307"/>
      <c r="C144" s="363"/>
      <c r="D144" s="245" t="str">
        <f>START!$C$15</f>
        <v>Lateral Dumbbell Raise</v>
      </c>
      <c r="E144" s="245">
        <v>10</v>
      </c>
      <c r="F144" s="44"/>
      <c r="G144" s="245">
        <v>10</v>
      </c>
      <c r="H144" s="44"/>
      <c r="I144" s="245">
        <v>10</v>
      </c>
      <c r="J144" s="44"/>
      <c r="K144" s="148" t="s">
        <v>19</v>
      </c>
      <c r="L144" s="44"/>
      <c r="M144" s="43"/>
      <c r="N144" s="43"/>
      <c r="O144" s="43"/>
      <c r="P144" s="43"/>
      <c r="Q144" s="360" t="s">
        <v>18</v>
      </c>
      <c r="R144" s="361"/>
      <c r="S144" s="361"/>
      <c r="T144" s="254" t="str">
        <f>IFERROR(E143+G143+I143+E145+G145+I145+K145,"?")</f>
        <v>?</v>
      </c>
      <c r="U144" s="13"/>
      <c r="V144" s="1"/>
    </row>
    <row r="145" spans="1:22" ht="18.75" customHeight="1" x14ac:dyDescent="0.25">
      <c r="A145" s="13"/>
      <c r="B145" s="307"/>
      <c r="C145" s="363"/>
      <c r="D145" s="245" t="str">
        <f>START!$C$12</f>
        <v>Cable Crossovers</v>
      </c>
      <c r="E145" s="245">
        <v>12</v>
      </c>
      <c r="F145" s="44"/>
      <c r="G145" s="245">
        <v>12</v>
      </c>
      <c r="H145" s="44"/>
      <c r="I145" s="245">
        <v>12</v>
      </c>
      <c r="J145" s="44"/>
      <c r="K145" s="148" t="s">
        <v>21</v>
      </c>
      <c r="L145" s="44"/>
      <c r="M145" s="43"/>
      <c r="N145" s="43"/>
      <c r="O145" s="43"/>
      <c r="P145" s="43"/>
      <c r="Q145" s="295" t="s">
        <v>20</v>
      </c>
      <c r="R145" s="296"/>
      <c r="S145" s="296"/>
      <c r="T145" s="256" t="str">
        <f>IFERROR(E142+G142+I142+E144+G144+I144+K144,"?")</f>
        <v>?</v>
      </c>
      <c r="U145" s="13"/>
      <c r="V145" s="1"/>
    </row>
    <row r="146" spans="1:22" ht="18.75" customHeight="1" thickBot="1" x14ac:dyDescent="0.3">
      <c r="A146" s="13"/>
      <c r="B146" s="307"/>
      <c r="C146" s="364"/>
      <c r="D146" s="252" t="str">
        <f>START!$C$13</f>
        <v>Dips</v>
      </c>
      <c r="E146" s="252">
        <v>12</v>
      </c>
      <c r="F146" s="52"/>
      <c r="G146" s="252">
        <v>12</v>
      </c>
      <c r="H146" s="52"/>
      <c r="I146" s="252">
        <v>12</v>
      </c>
      <c r="J146" s="52"/>
      <c r="K146" s="149" t="s">
        <v>21</v>
      </c>
      <c r="L146" s="52"/>
      <c r="M146" s="53"/>
      <c r="N146" s="53"/>
      <c r="O146" s="53"/>
      <c r="P146" s="53"/>
      <c r="Q146" s="354" t="s">
        <v>22</v>
      </c>
      <c r="R146" s="355"/>
      <c r="S146" s="355"/>
      <c r="T146" s="115" t="str">
        <f>IFERROR(E146+G146+I146+K146,"?")</f>
        <v>?</v>
      </c>
      <c r="U146" s="13"/>
      <c r="V146" s="1"/>
    </row>
    <row r="147" spans="1:22" ht="18.75" customHeight="1" x14ac:dyDescent="0.25">
      <c r="A147" s="13"/>
      <c r="B147" s="307"/>
      <c r="C147" s="297" t="s">
        <v>191</v>
      </c>
      <c r="D147" s="137" t="str">
        <f>START!$F$11</f>
        <v>Deadlift</v>
      </c>
      <c r="E147" s="151" t="str">
        <f>$G$11</f>
        <v>2+</v>
      </c>
      <c r="F147" s="137">
        <f>MROUND($C$6*$H$11,$C$9)</f>
        <v>140</v>
      </c>
      <c r="G147" s="137">
        <f>$I$11</f>
        <v>2</v>
      </c>
      <c r="H147" s="137">
        <f>MROUND($C$6*$J$11,$C$9)</f>
        <v>140</v>
      </c>
      <c r="I147" s="137">
        <f>$K$11</f>
        <v>2</v>
      </c>
      <c r="J147" s="137">
        <f>MROUND($C$6*$L$11,$C$9)</f>
        <v>135</v>
      </c>
      <c r="K147" s="137">
        <f>$M$11</f>
        <v>2</v>
      </c>
      <c r="L147" s="137">
        <f>MROUND($C$6*$N$11,$C$9)</f>
        <v>135</v>
      </c>
      <c r="M147" s="137">
        <f>$O$11</f>
        <v>2</v>
      </c>
      <c r="N147" s="137">
        <f>MROUND($C$6*$P$11,$C$9)</f>
        <v>135</v>
      </c>
      <c r="O147" s="137">
        <f>$Q$11</f>
        <v>2</v>
      </c>
      <c r="P147" s="137">
        <f>MROUND($C$6*$R$11,$C$9)</f>
        <v>135</v>
      </c>
      <c r="Q147" s="300" t="s">
        <v>11</v>
      </c>
      <c r="R147" s="302"/>
      <c r="S147" s="321" t="str">
        <f>IFERROR(F147/VLOOKUP(E147,Config!$C:$G,5,FALSE),"?")</f>
        <v>?</v>
      </c>
      <c r="T147" s="322"/>
      <c r="U147" s="13"/>
      <c r="V147" s="1"/>
    </row>
    <row r="148" spans="1:22" ht="18.75" customHeight="1" thickBot="1" x14ac:dyDescent="0.3">
      <c r="A148" s="13"/>
      <c r="B148" s="307"/>
      <c r="C148" s="298"/>
      <c r="D148" s="250" t="str">
        <f>START!$C$24</f>
        <v>Barbell Shrugs</v>
      </c>
      <c r="E148" s="250">
        <v>8</v>
      </c>
      <c r="F148" s="44"/>
      <c r="G148" s="250">
        <v>8</v>
      </c>
      <c r="H148" s="44"/>
      <c r="I148" s="250">
        <v>8</v>
      </c>
      <c r="J148" s="44"/>
      <c r="K148" s="43"/>
      <c r="L148" s="43"/>
      <c r="M148" s="43"/>
      <c r="N148" s="43"/>
      <c r="O148" s="43"/>
      <c r="P148" s="43"/>
      <c r="Q148" s="365"/>
      <c r="R148" s="366"/>
      <c r="S148" s="323"/>
      <c r="T148" s="324"/>
      <c r="U148" s="13"/>
      <c r="V148" s="1"/>
    </row>
    <row r="149" spans="1:22" ht="18.75" customHeight="1" x14ac:dyDescent="0.25">
      <c r="A149" s="13"/>
      <c r="B149" s="307"/>
      <c r="C149" s="298"/>
      <c r="D149" s="250" t="str">
        <f>START!$C$18</f>
        <v>Pull-Ups</v>
      </c>
      <c r="E149" s="250">
        <v>10</v>
      </c>
      <c r="F149" s="44"/>
      <c r="G149" s="148" t="s">
        <v>19</v>
      </c>
      <c r="H149" s="44"/>
      <c r="I149" s="43"/>
      <c r="J149" s="43"/>
      <c r="K149" s="43"/>
      <c r="L149" s="43"/>
      <c r="M149" s="43"/>
      <c r="N149" s="43"/>
      <c r="O149" s="43"/>
      <c r="P149" s="43"/>
      <c r="Q149" s="316" t="s">
        <v>24</v>
      </c>
      <c r="R149" s="315"/>
      <c r="S149" s="315"/>
      <c r="T149" s="51" t="str">
        <f>IFERROR(+G150+E150+E149+G149,"?")</f>
        <v>?</v>
      </c>
      <c r="U149" s="13"/>
      <c r="V149" s="1"/>
    </row>
    <row r="150" spans="1:22" ht="18.75" customHeight="1" x14ac:dyDescent="0.25">
      <c r="A150" s="13"/>
      <c r="B150" s="307"/>
      <c r="C150" s="298"/>
      <c r="D150" s="250" t="str">
        <f>START!$C$20</f>
        <v>T-Bar Rows</v>
      </c>
      <c r="E150" s="250">
        <v>10</v>
      </c>
      <c r="F150" s="44"/>
      <c r="G150" s="148" t="s">
        <v>19</v>
      </c>
      <c r="H150" s="44"/>
      <c r="I150" s="43"/>
      <c r="J150" s="43"/>
      <c r="K150" s="43"/>
      <c r="L150" s="43"/>
      <c r="M150" s="43"/>
      <c r="N150" s="43"/>
      <c r="O150" s="43"/>
      <c r="P150" s="43"/>
      <c r="Q150" s="314" t="s">
        <v>26</v>
      </c>
      <c r="R150" s="315"/>
      <c r="S150" s="315"/>
      <c r="T150" s="51">
        <f>IFERROR(E148+G148+I148,"?")</f>
        <v>24</v>
      </c>
      <c r="U150" s="13"/>
      <c r="V150" s="1"/>
    </row>
    <row r="151" spans="1:22" ht="18.75" customHeight="1" thickBot="1" x14ac:dyDescent="0.3">
      <c r="A151" s="13"/>
      <c r="B151" s="307"/>
      <c r="C151" s="299"/>
      <c r="D151" s="243" t="str">
        <f>START!$C$22</f>
        <v>Preacher Curls</v>
      </c>
      <c r="E151" s="243">
        <v>12</v>
      </c>
      <c r="F151" s="52"/>
      <c r="G151" s="243">
        <v>12</v>
      </c>
      <c r="H151" s="52"/>
      <c r="I151" s="243">
        <v>12</v>
      </c>
      <c r="J151" s="52"/>
      <c r="K151" s="149" t="s">
        <v>21</v>
      </c>
      <c r="L151" s="52"/>
      <c r="M151" s="53"/>
      <c r="N151" s="53"/>
      <c r="O151" s="53"/>
      <c r="P151" s="53"/>
      <c r="Q151" s="293" t="s">
        <v>27</v>
      </c>
      <c r="R151" s="294"/>
      <c r="S151" s="294"/>
      <c r="T151" s="54" t="str">
        <f>IFERROR(E151+G151+I151+K151,"?")</f>
        <v>?</v>
      </c>
      <c r="U151" s="13"/>
      <c r="V151" s="1"/>
    </row>
    <row r="152" spans="1:22" ht="18.75" customHeight="1" x14ac:dyDescent="0.25">
      <c r="A152" s="13"/>
      <c r="B152" s="307"/>
      <c r="C152" s="290" t="s">
        <v>94</v>
      </c>
      <c r="D152" s="251" t="str">
        <f>D27</f>
        <v>Squat</v>
      </c>
      <c r="E152" s="251">
        <f>$G$10</f>
        <v>10</v>
      </c>
      <c r="F152" s="251">
        <f>MROUND($C$5*$H$10,$C$9)</f>
        <v>90</v>
      </c>
      <c r="G152" s="251">
        <f>$I$10</f>
        <v>10</v>
      </c>
      <c r="H152" s="251">
        <f>MROUND($C$5*$J$10,$C$9)</f>
        <v>90</v>
      </c>
      <c r="I152" s="251">
        <f>$K$10</f>
        <v>10</v>
      </c>
      <c r="J152" s="251">
        <f>MROUND($C$5*$L$10,$C$9)</f>
        <v>90</v>
      </c>
      <c r="K152" s="48"/>
      <c r="L152" s="48"/>
      <c r="M152" s="48"/>
      <c r="N152" s="48"/>
      <c r="O152" s="48"/>
      <c r="P152" s="48"/>
      <c r="Q152" s="336"/>
      <c r="R152" s="337"/>
      <c r="S152" s="337"/>
      <c r="T152" s="129"/>
      <c r="U152" s="13"/>
      <c r="V152" s="1"/>
    </row>
    <row r="153" spans="1:22" ht="18.75" customHeight="1" x14ac:dyDescent="0.25">
      <c r="A153" s="13"/>
      <c r="B153" s="307"/>
      <c r="C153" s="291"/>
      <c r="D153" s="247" t="str">
        <f>START!$C$29</f>
        <v>Stiff-Leg Deadlifts</v>
      </c>
      <c r="E153" s="247">
        <v>10</v>
      </c>
      <c r="F153" s="44"/>
      <c r="G153" s="247">
        <v>10</v>
      </c>
      <c r="H153" s="44"/>
      <c r="I153" s="148" t="s">
        <v>19</v>
      </c>
      <c r="J153" s="44"/>
      <c r="K153" s="43"/>
      <c r="L153" s="43"/>
      <c r="M153" s="43"/>
      <c r="N153" s="43"/>
      <c r="O153" s="43"/>
      <c r="P153" s="43"/>
      <c r="Q153" s="310" t="s">
        <v>28</v>
      </c>
      <c r="R153" s="311"/>
      <c r="S153" s="311"/>
      <c r="T153" s="117" t="str">
        <f>IFERROR(G154+I154+K154+E152+G152+I152+E154,"?")</f>
        <v>?</v>
      </c>
      <c r="U153" s="13"/>
      <c r="V153" s="1"/>
    </row>
    <row r="154" spans="1:22" ht="18.75" customHeight="1" x14ac:dyDescent="0.25">
      <c r="A154" s="13"/>
      <c r="B154" s="307"/>
      <c r="C154" s="291"/>
      <c r="D154" s="247" t="str">
        <f>START!$C$27</f>
        <v>Leg Extensions</v>
      </c>
      <c r="E154" s="247">
        <v>12</v>
      </c>
      <c r="F154" s="44"/>
      <c r="G154" s="247">
        <v>12</v>
      </c>
      <c r="H154" s="44"/>
      <c r="I154" s="247">
        <v>12</v>
      </c>
      <c r="J154" s="44"/>
      <c r="K154" s="148" t="s">
        <v>21</v>
      </c>
      <c r="L154" s="44"/>
      <c r="M154" s="43"/>
      <c r="N154" s="43"/>
      <c r="O154" s="43"/>
      <c r="P154" s="43"/>
      <c r="Q154" s="310" t="s">
        <v>29</v>
      </c>
      <c r="R154" s="311"/>
      <c r="S154" s="311"/>
      <c r="T154" s="117" t="str">
        <f>IFERROR(E155+G155+I155+K155+E153+G153+I153+K153,"?")</f>
        <v>?</v>
      </c>
      <c r="U154" s="13"/>
      <c r="V154" s="1"/>
    </row>
    <row r="155" spans="1:22" ht="18.75" customHeight="1" x14ac:dyDescent="0.25">
      <c r="A155" s="13"/>
      <c r="B155" s="307"/>
      <c r="C155" s="291"/>
      <c r="D155" s="247" t="str">
        <f>START!$C$28</f>
        <v>Lying Leg Curls</v>
      </c>
      <c r="E155" s="247">
        <v>12</v>
      </c>
      <c r="F155" s="44"/>
      <c r="G155" s="247">
        <v>12</v>
      </c>
      <c r="H155" s="44"/>
      <c r="I155" s="247">
        <v>12</v>
      </c>
      <c r="J155" s="45"/>
      <c r="K155" s="148" t="s">
        <v>21</v>
      </c>
      <c r="L155" s="45"/>
      <c r="M155" s="43"/>
      <c r="N155" s="43"/>
      <c r="O155" s="43"/>
      <c r="P155" s="43"/>
      <c r="Q155" s="310" t="s">
        <v>30</v>
      </c>
      <c r="R155" s="311"/>
      <c r="S155" s="311"/>
      <c r="T155" s="117" t="str">
        <f>IFERROR(E156+G156+I156+K156,"?")</f>
        <v>?</v>
      </c>
      <c r="U155" s="13"/>
      <c r="V155" s="1"/>
    </row>
    <row r="156" spans="1:22" ht="18.75" customHeight="1" thickBot="1" x14ac:dyDescent="0.3">
      <c r="A156" s="13"/>
      <c r="B156" s="307"/>
      <c r="C156" s="292"/>
      <c r="D156" s="249" t="str">
        <f>START!$C$30</f>
        <v>Standing Calve Raises</v>
      </c>
      <c r="E156" s="249">
        <v>12</v>
      </c>
      <c r="F156" s="55"/>
      <c r="G156" s="249">
        <v>12</v>
      </c>
      <c r="H156" s="55"/>
      <c r="I156" s="249">
        <v>12</v>
      </c>
      <c r="J156" s="55"/>
      <c r="K156" s="149" t="s">
        <v>21</v>
      </c>
      <c r="L156" s="55"/>
      <c r="M156" s="53"/>
      <c r="N156" s="53"/>
      <c r="O156" s="53"/>
      <c r="P156" s="53"/>
      <c r="Q156" s="248"/>
      <c r="R156" s="249"/>
      <c r="S156" s="249"/>
      <c r="T156" s="118"/>
      <c r="U156" s="13"/>
      <c r="V156" s="1"/>
    </row>
    <row r="157" spans="1:22" ht="18.75" customHeight="1" x14ac:dyDescent="0.25">
      <c r="A157" s="13"/>
      <c r="B157" s="307"/>
      <c r="C157" s="338" t="s">
        <v>31</v>
      </c>
      <c r="D157" s="339"/>
      <c r="E157" s="339"/>
      <c r="F157" s="339"/>
      <c r="G157" s="339"/>
      <c r="H157" s="339"/>
      <c r="I157" s="339"/>
      <c r="J157" s="339"/>
      <c r="K157" s="339"/>
      <c r="L157" s="339"/>
      <c r="M157" s="339"/>
      <c r="N157" s="339"/>
      <c r="O157" s="339"/>
      <c r="P157" s="339"/>
      <c r="Q157" s="339"/>
      <c r="R157" s="339"/>
      <c r="S157" s="339"/>
      <c r="T157" s="340"/>
      <c r="U157" s="13"/>
      <c r="V157" s="1"/>
    </row>
    <row r="158" spans="1:22" ht="18.75" customHeight="1" thickBot="1" x14ac:dyDescent="0.3">
      <c r="A158" s="13"/>
      <c r="B158" s="308"/>
      <c r="C158" s="341"/>
      <c r="D158" s="342"/>
      <c r="E158" s="342"/>
      <c r="F158" s="342"/>
      <c r="G158" s="342"/>
      <c r="H158" s="342"/>
      <c r="I158" s="342"/>
      <c r="J158" s="342"/>
      <c r="K158" s="342"/>
      <c r="L158" s="342"/>
      <c r="M158" s="342"/>
      <c r="N158" s="342"/>
      <c r="O158" s="342"/>
      <c r="P158" s="342"/>
      <c r="Q158" s="342"/>
      <c r="R158" s="342"/>
      <c r="S158" s="342"/>
      <c r="T158" s="343"/>
      <c r="U158" s="13"/>
      <c r="V158" s="1"/>
    </row>
    <row r="159" spans="1:22" ht="18.75" customHeight="1" x14ac:dyDescent="0.25">
      <c r="A159" s="13"/>
      <c r="B159" s="389" t="s">
        <v>120</v>
      </c>
      <c r="C159" s="338" t="s">
        <v>31</v>
      </c>
      <c r="D159" s="339"/>
      <c r="E159" s="339"/>
      <c r="F159" s="339"/>
      <c r="G159" s="339"/>
      <c r="H159" s="339"/>
      <c r="I159" s="339"/>
      <c r="J159" s="339"/>
      <c r="K159" s="339"/>
      <c r="L159" s="339"/>
      <c r="M159" s="339"/>
      <c r="N159" s="339"/>
      <c r="O159" s="339"/>
      <c r="P159" s="339"/>
      <c r="Q159" s="339"/>
      <c r="R159" s="339"/>
      <c r="S159" s="339"/>
      <c r="T159" s="340"/>
      <c r="U159" s="13"/>
      <c r="V159" s="1"/>
    </row>
    <row r="160" spans="1:22" ht="18.75" customHeight="1" thickBot="1" x14ac:dyDescent="0.3">
      <c r="A160" s="13"/>
      <c r="B160" s="390"/>
      <c r="C160" s="341"/>
      <c r="D160" s="342"/>
      <c r="E160" s="342"/>
      <c r="F160" s="342"/>
      <c r="G160" s="342"/>
      <c r="H160" s="342"/>
      <c r="I160" s="342"/>
      <c r="J160" s="342"/>
      <c r="K160" s="342"/>
      <c r="L160" s="342"/>
      <c r="M160" s="342"/>
      <c r="N160" s="342"/>
      <c r="O160" s="342"/>
      <c r="P160" s="342"/>
      <c r="Q160" s="342"/>
      <c r="R160" s="342"/>
      <c r="S160" s="342"/>
      <c r="T160" s="343"/>
      <c r="U160" s="13"/>
      <c r="V160" s="1"/>
    </row>
    <row r="161" spans="1:22" ht="18.75" customHeight="1" x14ac:dyDescent="0.25">
      <c r="A161" s="13"/>
      <c r="B161" s="390"/>
      <c r="C161" s="347" t="s">
        <v>124</v>
      </c>
      <c r="D161" s="253" t="str">
        <f>$D$16</f>
        <v>Bench Press</v>
      </c>
      <c r="E161" s="253">
        <v>8</v>
      </c>
      <c r="F161" s="253">
        <f>MROUND($C$4*MID($G$12,9,3),$C$9)</f>
        <v>80</v>
      </c>
      <c r="G161" s="253">
        <v>8</v>
      </c>
      <c r="H161" s="253">
        <f>MROUND($C$4*MID($G$12,9,3),$C$9)</f>
        <v>80</v>
      </c>
      <c r="I161" s="253">
        <v>8</v>
      </c>
      <c r="J161" s="253">
        <f>MROUND($C$4*MID($G$12,9,3),$C$9)</f>
        <v>80</v>
      </c>
      <c r="K161" s="48"/>
      <c r="L161" s="48"/>
      <c r="M161" s="48"/>
      <c r="N161" s="48"/>
      <c r="O161" s="48"/>
      <c r="P161" s="48"/>
      <c r="Q161" s="360" t="s">
        <v>18</v>
      </c>
      <c r="R161" s="361"/>
      <c r="S161" s="361"/>
      <c r="T161" s="254">
        <f t="shared" ref="T161:T166" si="4">IFERROR(E161+G161+I161,"?")</f>
        <v>24</v>
      </c>
      <c r="U161" s="13"/>
      <c r="V161" s="1"/>
    </row>
    <row r="162" spans="1:22" ht="18.75" customHeight="1" x14ac:dyDescent="0.25">
      <c r="A162" s="13"/>
      <c r="B162" s="390"/>
      <c r="C162" s="348"/>
      <c r="D162" s="113" t="s">
        <v>129</v>
      </c>
      <c r="E162" s="245">
        <v>10</v>
      </c>
      <c r="F162" s="44"/>
      <c r="G162" s="245">
        <v>10</v>
      </c>
      <c r="H162" s="44"/>
      <c r="I162" s="245">
        <v>10</v>
      </c>
      <c r="J162" s="44"/>
      <c r="K162" s="43"/>
      <c r="L162" s="43"/>
      <c r="M162" s="43"/>
      <c r="N162" s="43"/>
      <c r="O162" s="43"/>
      <c r="P162" s="43"/>
      <c r="Q162" s="295" t="s">
        <v>20</v>
      </c>
      <c r="R162" s="296"/>
      <c r="S162" s="296"/>
      <c r="T162" s="256">
        <f t="shared" si="4"/>
        <v>30</v>
      </c>
      <c r="U162" s="13"/>
      <c r="V162" s="1"/>
    </row>
    <row r="163" spans="1:22" ht="18.75" customHeight="1" thickBot="1" x14ac:dyDescent="0.3">
      <c r="A163" s="13"/>
      <c r="B163" s="390"/>
      <c r="C163" s="348"/>
      <c r="D163" s="245" t="str">
        <f>$D$21</f>
        <v>Cable Tricep Extensions</v>
      </c>
      <c r="E163" s="245">
        <v>10</v>
      </c>
      <c r="F163" s="52"/>
      <c r="G163" s="245">
        <v>10</v>
      </c>
      <c r="H163" s="52"/>
      <c r="I163" s="245">
        <v>10</v>
      </c>
      <c r="J163" s="52"/>
      <c r="K163" s="43"/>
      <c r="L163" s="43"/>
      <c r="M163" s="43"/>
      <c r="N163" s="43"/>
      <c r="O163" s="43"/>
      <c r="P163" s="43"/>
      <c r="Q163" s="354" t="s">
        <v>22</v>
      </c>
      <c r="R163" s="355"/>
      <c r="S163" s="355"/>
      <c r="T163" s="115">
        <f t="shared" si="4"/>
        <v>30</v>
      </c>
      <c r="U163" s="13"/>
      <c r="V163" s="1"/>
    </row>
    <row r="164" spans="1:22" ht="18.75" customHeight="1" x14ac:dyDescent="0.25">
      <c r="A164" s="13"/>
      <c r="B164" s="390"/>
      <c r="C164" s="297" t="s">
        <v>125</v>
      </c>
      <c r="D164" s="137" t="str">
        <f>$D$39</f>
        <v>Deadlift</v>
      </c>
      <c r="E164" s="137">
        <v>8</v>
      </c>
      <c r="F164" s="137">
        <f>MROUND($C$6*MID($G$12,9,3),$C$9)</f>
        <v>105</v>
      </c>
      <c r="G164" s="137">
        <v>8</v>
      </c>
      <c r="H164" s="137">
        <f>MROUND($C$6*MID($G$12,9,3),$C$9)</f>
        <v>105</v>
      </c>
      <c r="I164" s="137">
        <v>8</v>
      </c>
      <c r="J164" s="137">
        <f>MROUND($C$6*MID($G$12,9,3),$C$9)</f>
        <v>105</v>
      </c>
      <c r="K164" s="110"/>
      <c r="L164" s="110"/>
      <c r="M164" s="48"/>
      <c r="N164" s="48"/>
      <c r="O164" s="48"/>
      <c r="P164" s="48"/>
      <c r="Q164" s="314" t="s">
        <v>25</v>
      </c>
      <c r="R164" s="315"/>
      <c r="S164" s="315"/>
      <c r="T164" s="51">
        <f t="shared" si="4"/>
        <v>24</v>
      </c>
      <c r="U164" s="13"/>
      <c r="V164" s="1"/>
    </row>
    <row r="165" spans="1:22" ht="18.75" customHeight="1" x14ac:dyDescent="0.25">
      <c r="A165" s="13"/>
      <c r="B165" s="390"/>
      <c r="C165" s="298"/>
      <c r="D165" s="250" t="str">
        <f>$D$41</f>
        <v>Pull-Ups</v>
      </c>
      <c r="E165" s="250">
        <v>10</v>
      </c>
      <c r="F165" s="44"/>
      <c r="G165" s="250">
        <v>10</v>
      </c>
      <c r="H165" s="44"/>
      <c r="I165" s="250">
        <v>10</v>
      </c>
      <c r="J165" s="44"/>
      <c r="K165" s="111"/>
      <c r="L165" s="111"/>
      <c r="M165" s="43"/>
      <c r="N165" s="43"/>
      <c r="O165" s="43"/>
      <c r="P165" s="43"/>
      <c r="Q165" s="314" t="s">
        <v>24</v>
      </c>
      <c r="R165" s="315"/>
      <c r="S165" s="315"/>
      <c r="T165" s="51">
        <f t="shared" si="4"/>
        <v>30</v>
      </c>
      <c r="U165" s="13"/>
      <c r="V165" s="1"/>
    </row>
    <row r="166" spans="1:22" ht="18.75" customHeight="1" thickBot="1" x14ac:dyDescent="0.3">
      <c r="A166" s="13"/>
      <c r="B166" s="390"/>
      <c r="C166" s="298"/>
      <c r="D166" s="250" t="str">
        <f>$D$26</f>
        <v>Dumbbell Curls</v>
      </c>
      <c r="E166" s="250">
        <v>10</v>
      </c>
      <c r="F166" s="55"/>
      <c r="G166" s="250">
        <v>10</v>
      </c>
      <c r="H166" s="55"/>
      <c r="I166" s="250">
        <v>10</v>
      </c>
      <c r="J166" s="55"/>
      <c r="K166" s="111"/>
      <c r="L166" s="111"/>
      <c r="M166" s="43"/>
      <c r="N166" s="43"/>
      <c r="O166" s="43"/>
      <c r="P166" s="43"/>
      <c r="Q166" s="293" t="s">
        <v>27</v>
      </c>
      <c r="R166" s="294"/>
      <c r="S166" s="294"/>
      <c r="T166" s="54">
        <f t="shared" si="4"/>
        <v>30</v>
      </c>
      <c r="U166" s="13"/>
      <c r="V166" s="1"/>
    </row>
    <row r="167" spans="1:22" ht="18.75" customHeight="1" x14ac:dyDescent="0.25">
      <c r="A167" s="13"/>
      <c r="B167" s="390"/>
      <c r="C167" s="338" t="s">
        <v>31</v>
      </c>
      <c r="D167" s="339"/>
      <c r="E167" s="339"/>
      <c r="F167" s="339"/>
      <c r="G167" s="339"/>
      <c r="H167" s="339"/>
      <c r="I167" s="339"/>
      <c r="J167" s="339"/>
      <c r="K167" s="339"/>
      <c r="L167" s="339"/>
      <c r="M167" s="339"/>
      <c r="N167" s="339"/>
      <c r="O167" s="339"/>
      <c r="P167" s="339"/>
      <c r="Q167" s="339"/>
      <c r="R167" s="339"/>
      <c r="S167" s="339"/>
      <c r="T167" s="340"/>
      <c r="U167" s="13"/>
      <c r="V167" s="1"/>
    </row>
    <row r="168" spans="1:22" ht="18.75" customHeight="1" thickBot="1" x14ac:dyDescent="0.3">
      <c r="A168" s="13"/>
      <c r="B168" s="390"/>
      <c r="C168" s="341"/>
      <c r="D168" s="342"/>
      <c r="E168" s="342"/>
      <c r="F168" s="342"/>
      <c r="G168" s="342"/>
      <c r="H168" s="342"/>
      <c r="I168" s="342"/>
      <c r="J168" s="342"/>
      <c r="K168" s="342"/>
      <c r="L168" s="342"/>
      <c r="M168" s="342"/>
      <c r="N168" s="342"/>
      <c r="O168" s="342"/>
      <c r="P168" s="342"/>
      <c r="Q168" s="342"/>
      <c r="R168" s="342"/>
      <c r="S168" s="342"/>
      <c r="T168" s="343"/>
      <c r="U168" s="13"/>
      <c r="V168" s="1"/>
    </row>
    <row r="169" spans="1:22" ht="18.75" customHeight="1" x14ac:dyDescent="0.25">
      <c r="A169" s="13"/>
      <c r="B169" s="390"/>
      <c r="C169" s="290" t="s">
        <v>126</v>
      </c>
      <c r="D169" s="247" t="str">
        <f>$D$27</f>
        <v>Squat</v>
      </c>
      <c r="E169" s="247">
        <v>8</v>
      </c>
      <c r="F169" s="247">
        <f>MROUND($C$5*MID($G$12,9,3),$C$9)</f>
        <v>100</v>
      </c>
      <c r="G169" s="247">
        <v>8</v>
      </c>
      <c r="H169" s="247">
        <f>MROUND($C$5*MID($G$12,9,3),$C$9)</f>
        <v>100</v>
      </c>
      <c r="I169" s="247">
        <v>8</v>
      </c>
      <c r="J169" s="247">
        <f>MROUND($C$5*MID($G$12,9,3),$C$9)</f>
        <v>100</v>
      </c>
      <c r="K169" s="43"/>
      <c r="L169" s="43"/>
      <c r="M169" s="48"/>
      <c r="N169" s="48"/>
      <c r="O169" s="48"/>
      <c r="P169" s="48"/>
      <c r="Q169" s="336" t="s">
        <v>28</v>
      </c>
      <c r="R169" s="337"/>
      <c r="S169" s="337"/>
      <c r="T169" s="129">
        <f>IFERROR(+E169+G169+I169,"?")</f>
        <v>24</v>
      </c>
      <c r="U169" s="13"/>
      <c r="V169" s="1"/>
    </row>
    <row r="170" spans="1:22" ht="18.75" customHeight="1" x14ac:dyDescent="0.25">
      <c r="A170" s="13"/>
      <c r="B170" s="390"/>
      <c r="C170" s="291"/>
      <c r="D170" s="247" t="str">
        <f>$D$29</f>
        <v>Lying Leg Curls</v>
      </c>
      <c r="E170" s="247">
        <v>10</v>
      </c>
      <c r="F170" s="44"/>
      <c r="G170" s="247">
        <v>10</v>
      </c>
      <c r="H170" s="44"/>
      <c r="I170" s="247">
        <v>10</v>
      </c>
      <c r="J170" s="44"/>
      <c r="K170" s="43"/>
      <c r="L170" s="43"/>
      <c r="M170" s="43"/>
      <c r="N170" s="43"/>
      <c r="O170" s="43"/>
      <c r="P170" s="43"/>
      <c r="Q170" s="310" t="s">
        <v>29</v>
      </c>
      <c r="R170" s="311"/>
      <c r="S170" s="311"/>
      <c r="T170" s="117">
        <f>IFERROR(+E170+G170+I170,"?")</f>
        <v>30</v>
      </c>
      <c r="U170" s="13"/>
      <c r="V170" s="1"/>
    </row>
    <row r="171" spans="1:22" ht="18.75" customHeight="1" thickBot="1" x14ac:dyDescent="0.3">
      <c r="A171" s="13"/>
      <c r="B171" s="390"/>
      <c r="C171" s="291"/>
      <c r="D171" s="247" t="str">
        <f>$D$30</f>
        <v>Standing Calve Raises</v>
      </c>
      <c r="E171" s="247">
        <v>10</v>
      </c>
      <c r="F171" s="52"/>
      <c r="G171" s="247">
        <v>10</v>
      </c>
      <c r="H171" s="52"/>
      <c r="I171" s="247">
        <v>10</v>
      </c>
      <c r="J171" s="52"/>
      <c r="K171" s="43"/>
      <c r="L171" s="43"/>
      <c r="M171" s="43"/>
      <c r="N171" s="43"/>
      <c r="O171" s="43"/>
      <c r="P171" s="43"/>
      <c r="Q171" s="310" t="s">
        <v>30</v>
      </c>
      <c r="R171" s="311"/>
      <c r="S171" s="311"/>
      <c r="T171" s="117">
        <f>IFERROR(+E171+G171+I171,"?")</f>
        <v>30</v>
      </c>
      <c r="U171" s="13"/>
      <c r="V171" s="1"/>
    </row>
    <row r="172" spans="1:22" ht="18.75" customHeight="1" x14ac:dyDescent="0.25">
      <c r="A172" s="13"/>
      <c r="B172" s="390"/>
      <c r="C172" s="347" t="s">
        <v>127</v>
      </c>
      <c r="D172" s="253" t="str">
        <f>$D$17</f>
        <v>Seated OHP</v>
      </c>
      <c r="E172" s="253">
        <v>8</v>
      </c>
      <c r="F172" s="253">
        <f>MROUND($C$7*MID($G$12,9,3),$C$9)</f>
        <v>50</v>
      </c>
      <c r="G172" s="253">
        <v>8</v>
      </c>
      <c r="H172" s="253">
        <f>MROUND($C$7*MID($G$12,9,3),$C$9)</f>
        <v>50</v>
      </c>
      <c r="I172" s="253">
        <v>8</v>
      </c>
      <c r="J172" s="253">
        <f>MROUND($C$7*MID($G$12,9,3),$C$9)</f>
        <v>50</v>
      </c>
      <c r="K172" s="48"/>
      <c r="L172" s="48"/>
      <c r="M172" s="48"/>
      <c r="N172" s="48"/>
      <c r="O172" s="48"/>
      <c r="P172" s="48"/>
      <c r="Q172" s="360" t="s">
        <v>18</v>
      </c>
      <c r="R172" s="361"/>
      <c r="S172" s="361"/>
      <c r="T172" s="254">
        <f>IFERROR(E172+G172+I172,"?")</f>
        <v>24</v>
      </c>
      <c r="U172" s="13"/>
      <c r="V172" s="1"/>
    </row>
    <row r="173" spans="1:22" ht="18.75" customHeight="1" x14ac:dyDescent="0.25">
      <c r="A173" s="13"/>
      <c r="B173" s="390"/>
      <c r="C173" s="363"/>
      <c r="D173" s="245" t="str">
        <f>$D$18</f>
        <v>Dumbbell Bench Press</v>
      </c>
      <c r="E173" s="245">
        <v>10</v>
      </c>
      <c r="F173" s="44"/>
      <c r="G173" s="245">
        <v>10</v>
      </c>
      <c r="H173" s="44"/>
      <c r="I173" s="245">
        <v>10</v>
      </c>
      <c r="J173" s="44"/>
      <c r="K173" s="43"/>
      <c r="L173" s="43"/>
      <c r="M173" s="43"/>
      <c r="N173" s="43"/>
      <c r="O173" s="43"/>
      <c r="P173" s="43"/>
      <c r="Q173" s="295" t="s">
        <v>20</v>
      </c>
      <c r="R173" s="296"/>
      <c r="S173" s="296"/>
      <c r="T173" s="256">
        <f>IFERROR(E173+G173+I173,"?")</f>
        <v>30</v>
      </c>
      <c r="U173" s="13"/>
      <c r="V173" s="1"/>
    </row>
    <row r="174" spans="1:22" ht="18.75" customHeight="1" thickBot="1" x14ac:dyDescent="0.3">
      <c r="A174" s="13"/>
      <c r="B174" s="390"/>
      <c r="C174" s="363"/>
      <c r="D174" s="245" t="str">
        <f>$D$38</f>
        <v>Dips</v>
      </c>
      <c r="E174" s="245">
        <v>10</v>
      </c>
      <c r="F174" s="52"/>
      <c r="G174" s="245">
        <v>10</v>
      </c>
      <c r="H174" s="52"/>
      <c r="I174" s="245">
        <v>10</v>
      </c>
      <c r="J174" s="52"/>
      <c r="K174" s="43"/>
      <c r="L174" s="43"/>
      <c r="M174" s="43"/>
      <c r="N174" s="43"/>
      <c r="O174" s="43"/>
      <c r="P174" s="43"/>
      <c r="Q174" s="295" t="s">
        <v>22</v>
      </c>
      <c r="R174" s="296"/>
      <c r="S174" s="296"/>
      <c r="T174" s="256">
        <f>IFERROR(E174+G174+I174,"?")</f>
        <v>30</v>
      </c>
      <c r="U174" s="13"/>
      <c r="V174" s="1"/>
    </row>
    <row r="175" spans="1:22" ht="18.75" customHeight="1" x14ac:dyDescent="0.25">
      <c r="A175" s="13"/>
      <c r="B175" s="390"/>
      <c r="C175" s="338" t="s">
        <v>31</v>
      </c>
      <c r="D175" s="339"/>
      <c r="E175" s="339"/>
      <c r="F175" s="339"/>
      <c r="G175" s="339"/>
      <c r="H175" s="339"/>
      <c r="I175" s="339"/>
      <c r="J175" s="339"/>
      <c r="K175" s="339"/>
      <c r="L175" s="339"/>
      <c r="M175" s="339"/>
      <c r="N175" s="339"/>
      <c r="O175" s="339"/>
      <c r="P175" s="339"/>
      <c r="Q175" s="339"/>
      <c r="R175" s="339"/>
      <c r="S175" s="339"/>
      <c r="T175" s="340"/>
      <c r="U175" s="13"/>
      <c r="V175" s="1"/>
    </row>
    <row r="176" spans="1:22" ht="18.75" customHeight="1" thickBot="1" x14ac:dyDescent="0.3">
      <c r="A176" s="13"/>
      <c r="B176" s="390"/>
      <c r="C176" s="341"/>
      <c r="D176" s="342"/>
      <c r="E176" s="342"/>
      <c r="F176" s="342"/>
      <c r="G176" s="342"/>
      <c r="H176" s="342"/>
      <c r="I176" s="342"/>
      <c r="J176" s="342"/>
      <c r="K176" s="342"/>
      <c r="L176" s="342"/>
      <c r="M176" s="342"/>
      <c r="N176" s="342"/>
      <c r="O176" s="342"/>
      <c r="P176" s="342"/>
      <c r="Q176" s="342"/>
      <c r="R176" s="342"/>
      <c r="S176" s="342"/>
      <c r="T176" s="343"/>
      <c r="U176" s="13"/>
      <c r="V176" s="1"/>
    </row>
    <row r="177" spans="1:22" ht="18.75" customHeight="1" x14ac:dyDescent="0.25">
      <c r="A177" s="13"/>
      <c r="B177" s="390"/>
      <c r="C177" s="338" t="s">
        <v>31</v>
      </c>
      <c r="D177" s="339"/>
      <c r="E177" s="339"/>
      <c r="F177" s="339"/>
      <c r="G177" s="339"/>
      <c r="H177" s="339"/>
      <c r="I177" s="339"/>
      <c r="J177" s="339"/>
      <c r="K177" s="339"/>
      <c r="L177" s="339"/>
      <c r="M177" s="339"/>
      <c r="N177" s="339"/>
      <c r="O177" s="339"/>
      <c r="P177" s="339"/>
      <c r="Q177" s="339"/>
      <c r="R177" s="339"/>
      <c r="S177" s="339"/>
      <c r="T177" s="340"/>
      <c r="U177" s="13"/>
      <c r="V177" s="1"/>
    </row>
    <row r="178" spans="1:22" ht="18.75" customHeight="1" thickBot="1" x14ac:dyDescent="0.3">
      <c r="A178" s="13"/>
      <c r="B178" s="391"/>
      <c r="C178" s="341"/>
      <c r="D178" s="342"/>
      <c r="E178" s="342"/>
      <c r="F178" s="342"/>
      <c r="G178" s="342"/>
      <c r="H178" s="342"/>
      <c r="I178" s="342"/>
      <c r="J178" s="342"/>
      <c r="K178" s="342"/>
      <c r="L178" s="342"/>
      <c r="M178" s="342"/>
      <c r="N178" s="342"/>
      <c r="O178" s="342"/>
      <c r="P178" s="342"/>
      <c r="Q178" s="342"/>
      <c r="R178" s="342"/>
      <c r="S178" s="342"/>
      <c r="T178" s="343"/>
      <c r="U178" s="13"/>
      <c r="V178" s="1"/>
    </row>
    <row r="179" spans="1:22" ht="18.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
    </row>
    <row r="180" spans="1:22" ht="18.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
    </row>
    <row r="181" spans="1:22" ht="18.75" customHeight="1" x14ac:dyDescent="0.25">
      <c r="B181" s="1"/>
      <c r="C181" s="133"/>
      <c r="D181" s="1"/>
      <c r="E181" s="1"/>
      <c r="F181" s="1"/>
      <c r="G181" s="1"/>
      <c r="H181" s="1"/>
      <c r="I181" s="1"/>
      <c r="J181" s="1"/>
      <c r="K181" s="1"/>
      <c r="L181" s="1"/>
      <c r="M181" s="1"/>
      <c r="N181" s="1"/>
      <c r="O181" s="1"/>
      <c r="P181" s="1"/>
      <c r="Q181" s="1"/>
      <c r="R181" s="1"/>
      <c r="S181" s="1"/>
      <c r="T181" s="1"/>
      <c r="U181" s="1"/>
      <c r="V181" s="1"/>
    </row>
    <row r="182" spans="1:22" ht="18.75" customHeight="1" x14ac:dyDescent="0.25">
      <c r="B182" s="1"/>
      <c r="C182" s="133"/>
      <c r="D182" s="1"/>
      <c r="E182" s="1"/>
      <c r="F182" s="1"/>
      <c r="G182" s="1"/>
      <c r="H182" s="1"/>
      <c r="I182" s="1"/>
      <c r="J182" s="1"/>
      <c r="K182" s="1"/>
      <c r="L182" s="1"/>
      <c r="M182" s="1"/>
      <c r="N182" s="1"/>
      <c r="O182" s="1"/>
      <c r="P182" s="1"/>
      <c r="Q182" s="1"/>
      <c r="R182" s="1"/>
      <c r="S182" s="1"/>
      <c r="T182" s="1"/>
      <c r="U182" s="1"/>
      <c r="V182" s="1"/>
    </row>
    <row r="183" spans="1:22" ht="18.75" customHeight="1" x14ac:dyDescent="0.25">
      <c r="B183" s="1"/>
      <c r="C183" s="133"/>
      <c r="D183" s="1"/>
      <c r="E183" s="1"/>
      <c r="F183" s="1"/>
      <c r="G183" s="1"/>
      <c r="H183" s="1"/>
      <c r="I183" s="1"/>
      <c r="J183" s="1"/>
      <c r="K183" s="1"/>
      <c r="L183" s="1"/>
      <c r="M183" s="1"/>
      <c r="N183" s="1"/>
      <c r="O183" s="1"/>
      <c r="P183" s="1"/>
      <c r="Q183" s="1"/>
      <c r="R183" s="1"/>
      <c r="S183" s="1"/>
      <c r="T183" s="1"/>
      <c r="U183" s="1"/>
      <c r="V183" s="1"/>
    </row>
    <row r="184" spans="1:22" ht="18.75" customHeight="1" x14ac:dyDescent="0.25">
      <c r="B184" s="1"/>
      <c r="C184" s="133"/>
      <c r="D184" s="1"/>
      <c r="E184" s="1"/>
      <c r="F184" s="1"/>
      <c r="G184" s="1"/>
      <c r="H184" s="1"/>
      <c r="I184" s="1"/>
      <c r="J184" s="1"/>
      <c r="K184" s="1"/>
      <c r="L184" s="1"/>
      <c r="M184" s="1"/>
      <c r="N184" s="1"/>
      <c r="O184" s="1"/>
      <c r="P184" s="1"/>
      <c r="Q184" s="1"/>
      <c r="R184" s="1"/>
      <c r="S184" s="1"/>
      <c r="T184" s="1"/>
      <c r="U184" s="1"/>
      <c r="V184" s="1"/>
    </row>
    <row r="185" spans="1:22" ht="18.75" customHeight="1" x14ac:dyDescent="0.25">
      <c r="B185" s="1"/>
      <c r="C185" s="133"/>
      <c r="D185" s="1"/>
      <c r="E185" s="1"/>
      <c r="F185" s="1"/>
      <c r="G185" s="1"/>
      <c r="H185" s="1"/>
      <c r="I185" s="1"/>
      <c r="J185" s="1"/>
      <c r="K185" s="1"/>
      <c r="L185" s="1"/>
      <c r="M185" s="1"/>
      <c r="N185" s="1"/>
      <c r="O185" s="1"/>
      <c r="P185" s="1"/>
      <c r="Q185" s="1"/>
      <c r="R185" s="1"/>
      <c r="S185" s="1"/>
      <c r="T185" s="1"/>
      <c r="U185" s="1"/>
      <c r="V185" s="1"/>
    </row>
    <row r="186" spans="1:22" ht="18.75" customHeight="1" x14ac:dyDescent="0.25">
      <c r="B186" s="1"/>
      <c r="C186" s="133"/>
      <c r="D186" s="1"/>
      <c r="E186" s="1"/>
      <c r="F186" s="1"/>
      <c r="G186" s="1"/>
      <c r="H186" s="1"/>
      <c r="I186" s="1"/>
      <c r="J186" s="1"/>
      <c r="K186" s="1"/>
      <c r="L186" s="1"/>
      <c r="M186" s="1"/>
      <c r="N186" s="1"/>
      <c r="O186" s="1"/>
      <c r="P186" s="1"/>
      <c r="Q186" s="1"/>
      <c r="R186" s="1"/>
      <c r="S186" s="1"/>
      <c r="T186" s="1"/>
      <c r="U186" s="1"/>
      <c r="V186" s="1"/>
    </row>
    <row r="187" spans="1:22" ht="18.75" customHeight="1" x14ac:dyDescent="0.25">
      <c r="B187" s="1"/>
      <c r="C187" s="133"/>
      <c r="D187" s="1"/>
      <c r="E187" s="1"/>
      <c r="F187" s="1"/>
      <c r="G187" s="1"/>
      <c r="H187" s="1"/>
      <c r="I187" s="1"/>
      <c r="J187" s="1"/>
      <c r="K187" s="1"/>
      <c r="L187" s="1"/>
      <c r="M187" s="1"/>
      <c r="N187" s="1"/>
      <c r="O187" s="1"/>
      <c r="P187" s="1"/>
      <c r="Q187" s="1"/>
      <c r="R187" s="1"/>
      <c r="S187" s="1"/>
      <c r="T187" s="1"/>
      <c r="U187" s="1"/>
      <c r="V187" s="1"/>
    </row>
    <row r="188" spans="1:22" ht="18.75" customHeight="1" x14ac:dyDescent="0.25">
      <c r="B188" s="1"/>
      <c r="C188" s="133"/>
      <c r="D188" s="1"/>
      <c r="E188" s="1"/>
      <c r="F188" s="1"/>
      <c r="G188" s="1"/>
      <c r="H188" s="1"/>
      <c r="I188" s="1"/>
      <c r="J188" s="1"/>
      <c r="K188" s="1"/>
      <c r="L188" s="1"/>
      <c r="M188" s="1"/>
      <c r="N188" s="1"/>
      <c r="O188" s="1"/>
      <c r="P188" s="1"/>
      <c r="Q188" s="1"/>
      <c r="R188" s="1"/>
      <c r="S188" s="1"/>
      <c r="T188" s="1"/>
      <c r="U188" s="1"/>
      <c r="V188" s="1"/>
    </row>
    <row r="189" spans="1:22" ht="18.75" customHeight="1" x14ac:dyDescent="0.25">
      <c r="B189" s="1"/>
      <c r="C189" s="133"/>
      <c r="D189" s="1"/>
      <c r="E189" s="1"/>
      <c r="F189" s="1"/>
      <c r="G189" s="1"/>
      <c r="H189" s="1"/>
      <c r="I189" s="1"/>
      <c r="J189" s="1"/>
      <c r="K189" s="1"/>
      <c r="L189" s="1"/>
      <c r="M189" s="1"/>
      <c r="N189" s="1"/>
      <c r="O189" s="1"/>
      <c r="P189" s="1"/>
      <c r="Q189" s="1"/>
      <c r="R189" s="1"/>
      <c r="S189" s="1"/>
      <c r="T189" s="1"/>
      <c r="U189" s="1"/>
      <c r="V189" s="1"/>
    </row>
    <row r="190" spans="1:22" ht="18.75" customHeight="1" x14ac:dyDescent="0.25">
      <c r="B190" s="1"/>
      <c r="C190" s="133"/>
      <c r="D190" s="1"/>
      <c r="E190" s="1"/>
      <c r="F190" s="1"/>
      <c r="G190" s="1"/>
      <c r="H190" s="1"/>
      <c r="I190" s="1"/>
      <c r="J190" s="1"/>
      <c r="K190" s="1"/>
      <c r="L190" s="1"/>
      <c r="M190" s="1"/>
      <c r="N190" s="1"/>
      <c r="O190" s="1"/>
      <c r="P190" s="1"/>
      <c r="Q190" s="1"/>
      <c r="R190" s="1"/>
      <c r="S190" s="1"/>
      <c r="T190" s="1"/>
      <c r="U190" s="1"/>
      <c r="V190" s="1"/>
    </row>
    <row r="191" spans="1:22" ht="18.75" customHeight="1" x14ac:dyDescent="0.25">
      <c r="B191" s="1"/>
      <c r="C191" s="133"/>
      <c r="D191" s="1"/>
      <c r="E191" s="1"/>
      <c r="F191" s="1"/>
      <c r="G191" s="1"/>
      <c r="H191" s="1"/>
      <c r="I191" s="1"/>
      <c r="J191" s="1"/>
      <c r="K191" s="1"/>
      <c r="L191" s="1"/>
      <c r="M191" s="1"/>
      <c r="N191" s="1"/>
      <c r="O191" s="1"/>
      <c r="P191" s="1"/>
      <c r="Q191" s="1"/>
      <c r="R191" s="1"/>
      <c r="S191" s="1"/>
      <c r="T191" s="1"/>
      <c r="U191" s="1"/>
      <c r="V191" s="1"/>
    </row>
    <row r="192" spans="1:22" ht="18.75" customHeight="1" x14ac:dyDescent="0.25">
      <c r="B192" s="1"/>
      <c r="C192" s="133"/>
      <c r="D192" s="1"/>
      <c r="E192" s="1"/>
      <c r="F192" s="1"/>
      <c r="G192" s="1"/>
      <c r="H192" s="1"/>
      <c r="I192" s="1"/>
      <c r="J192" s="1"/>
      <c r="K192" s="1"/>
      <c r="L192" s="1"/>
      <c r="M192" s="1"/>
      <c r="N192" s="1"/>
      <c r="O192" s="1"/>
      <c r="P192" s="1"/>
      <c r="Q192" s="1"/>
      <c r="R192" s="1"/>
      <c r="S192" s="1"/>
      <c r="T192" s="1"/>
      <c r="U192" s="1"/>
      <c r="V192" s="1"/>
    </row>
    <row r="193" spans="2:22" ht="18.75" customHeight="1" x14ac:dyDescent="0.25">
      <c r="B193" s="1"/>
      <c r="C193" s="133"/>
      <c r="D193" s="1"/>
      <c r="E193" s="1"/>
      <c r="F193" s="1"/>
      <c r="G193" s="1"/>
      <c r="H193" s="1"/>
      <c r="I193" s="1"/>
      <c r="J193" s="1"/>
      <c r="K193" s="1"/>
      <c r="L193" s="1"/>
      <c r="M193" s="1"/>
      <c r="N193" s="1"/>
      <c r="O193" s="1"/>
      <c r="P193" s="1"/>
      <c r="Q193" s="1"/>
      <c r="R193" s="1"/>
      <c r="S193" s="1"/>
      <c r="T193" s="1"/>
      <c r="U193" s="1"/>
      <c r="V193" s="1"/>
    </row>
    <row r="194" spans="2:22" ht="18.75" customHeight="1" x14ac:dyDescent="0.25">
      <c r="B194" s="1"/>
      <c r="C194" s="133"/>
      <c r="D194" s="1"/>
      <c r="E194" s="1"/>
      <c r="F194" s="1"/>
      <c r="G194" s="1"/>
      <c r="H194" s="1"/>
      <c r="I194" s="1"/>
      <c r="J194" s="1"/>
      <c r="K194" s="1"/>
      <c r="L194" s="1"/>
      <c r="M194" s="1"/>
      <c r="N194" s="1"/>
      <c r="O194" s="1"/>
      <c r="P194" s="1"/>
      <c r="Q194" s="1"/>
      <c r="R194" s="1"/>
      <c r="S194" s="1"/>
      <c r="T194" s="1"/>
      <c r="U194" s="1"/>
      <c r="V194" s="1"/>
    </row>
    <row r="195" spans="2:22" ht="18.75" customHeight="1" x14ac:dyDescent="0.25">
      <c r="B195" s="1"/>
      <c r="C195" s="133"/>
      <c r="D195" s="1"/>
      <c r="E195" s="1"/>
      <c r="F195" s="1"/>
      <c r="G195" s="1"/>
      <c r="H195" s="1"/>
      <c r="I195" s="1"/>
      <c r="J195" s="1"/>
      <c r="K195" s="1"/>
      <c r="L195" s="1"/>
      <c r="M195" s="1"/>
      <c r="N195" s="1"/>
      <c r="O195" s="1"/>
      <c r="P195" s="1"/>
      <c r="Q195" s="1"/>
      <c r="R195" s="1"/>
      <c r="S195" s="1"/>
      <c r="T195" s="1"/>
      <c r="U195" s="1"/>
      <c r="V195" s="1"/>
    </row>
    <row r="196" spans="2:22" ht="18.75" customHeight="1" x14ac:dyDescent="0.25">
      <c r="B196" s="1"/>
      <c r="C196" s="133"/>
      <c r="D196" s="1"/>
      <c r="E196" s="1"/>
      <c r="F196" s="1"/>
      <c r="G196" s="1"/>
      <c r="H196" s="1"/>
      <c r="I196" s="1"/>
      <c r="J196" s="1"/>
      <c r="K196" s="1"/>
      <c r="L196" s="1"/>
      <c r="M196" s="1"/>
      <c r="N196" s="1"/>
      <c r="O196" s="1"/>
      <c r="P196" s="1"/>
      <c r="Q196" s="1"/>
      <c r="R196" s="1"/>
      <c r="S196" s="1"/>
      <c r="T196" s="1"/>
      <c r="U196" s="1"/>
      <c r="V196" s="1"/>
    </row>
    <row r="197" spans="2:22" ht="18.75" customHeight="1" x14ac:dyDescent="0.25">
      <c r="B197" s="1"/>
      <c r="C197" s="133"/>
      <c r="D197" s="1"/>
      <c r="E197" s="1"/>
      <c r="F197" s="1"/>
      <c r="G197" s="1"/>
      <c r="H197" s="1"/>
      <c r="I197" s="1"/>
      <c r="J197" s="1"/>
      <c r="K197" s="1"/>
      <c r="L197" s="1"/>
      <c r="M197" s="1"/>
      <c r="N197" s="1"/>
      <c r="O197" s="1"/>
      <c r="P197" s="1"/>
      <c r="Q197" s="1"/>
      <c r="R197" s="1"/>
      <c r="S197" s="1"/>
      <c r="T197" s="1"/>
      <c r="U197" s="1"/>
      <c r="V197" s="1"/>
    </row>
    <row r="198" spans="2:22" ht="18.75" customHeight="1" x14ac:dyDescent="0.25">
      <c r="B198" s="1"/>
      <c r="C198" s="133"/>
      <c r="D198" s="1"/>
      <c r="E198" s="1"/>
      <c r="F198" s="1"/>
      <c r="G198" s="1"/>
      <c r="H198" s="1"/>
      <c r="I198" s="1"/>
      <c r="J198" s="1"/>
      <c r="K198" s="1"/>
      <c r="L198" s="1"/>
      <c r="M198" s="1"/>
      <c r="N198" s="1"/>
      <c r="O198" s="1"/>
      <c r="P198" s="1"/>
      <c r="Q198" s="1"/>
      <c r="R198" s="1"/>
      <c r="S198" s="1"/>
      <c r="T198" s="1"/>
      <c r="U198" s="1"/>
      <c r="V198" s="1"/>
    </row>
    <row r="199" spans="2:22" ht="18.75" customHeight="1" x14ac:dyDescent="0.25">
      <c r="B199" s="1"/>
      <c r="C199" s="133"/>
      <c r="D199" s="1"/>
      <c r="E199" s="1"/>
      <c r="F199" s="1"/>
      <c r="G199" s="1"/>
      <c r="H199" s="1"/>
      <c r="I199" s="1"/>
      <c r="J199" s="1"/>
      <c r="K199" s="1"/>
      <c r="L199" s="1"/>
      <c r="M199" s="1"/>
      <c r="N199" s="1"/>
      <c r="O199" s="1"/>
      <c r="P199" s="1"/>
      <c r="Q199" s="1"/>
      <c r="R199" s="1"/>
      <c r="S199" s="1"/>
      <c r="T199" s="1"/>
      <c r="U199" s="1"/>
      <c r="V199" s="1"/>
    </row>
    <row r="200" spans="2:22" ht="18.75" customHeight="1" x14ac:dyDescent="0.25">
      <c r="B200" s="1"/>
      <c r="C200" s="133"/>
      <c r="D200" s="1"/>
      <c r="E200" s="1"/>
      <c r="F200" s="1"/>
      <c r="G200" s="1"/>
      <c r="H200" s="1"/>
      <c r="I200" s="1"/>
      <c r="J200" s="1"/>
      <c r="K200" s="1"/>
      <c r="L200" s="1"/>
      <c r="M200" s="1"/>
      <c r="N200" s="1"/>
      <c r="O200" s="1"/>
      <c r="P200" s="1"/>
      <c r="Q200" s="1"/>
      <c r="R200" s="1"/>
      <c r="S200" s="1"/>
      <c r="T200" s="1"/>
      <c r="U200" s="1"/>
      <c r="V200" s="1"/>
    </row>
    <row r="201" spans="2:22" ht="18.75" customHeight="1" x14ac:dyDescent="0.25">
      <c r="B201" s="1"/>
      <c r="C201" s="133"/>
      <c r="D201" s="1"/>
      <c r="E201" s="1"/>
      <c r="F201" s="1"/>
      <c r="G201" s="1"/>
      <c r="H201" s="1"/>
      <c r="I201" s="1"/>
      <c r="J201" s="1"/>
      <c r="K201" s="1"/>
      <c r="L201" s="1"/>
      <c r="M201" s="1"/>
      <c r="N201" s="1"/>
      <c r="O201" s="1"/>
      <c r="P201" s="1"/>
      <c r="Q201" s="1"/>
      <c r="R201" s="1"/>
      <c r="S201" s="1"/>
      <c r="T201" s="1"/>
      <c r="U201" s="1"/>
      <c r="V201" s="1"/>
    </row>
    <row r="202" spans="2:22" ht="18.75" customHeight="1" x14ac:dyDescent="0.25">
      <c r="B202" s="1"/>
      <c r="C202" s="133"/>
      <c r="D202" s="1"/>
      <c r="E202" s="1"/>
      <c r="F202" s="1"/>
      <c r="G202" s="1"/>
      <c r="H202" s="1"/>
      <c r="I202" s="1"/>
      <c r="J202" s="1"/>
      <c r="K202" s="1"/>
      <c r="L202" s="1"/>
      <c r="M202" s="1"/>
      <c r="N202" s="1"/>
      <c r="O202" s="1"/>
      <c r="P202" s="1"/>
      <c r="Q202" s="1"/>
      <c r="R202" s="1"/>
      <c r="S202" s="1"/>
      <c r="T202" s="1"/>
      <c r="U202" s="1"/>
      <c r="V202" s="1"/>
    </row>
    <row r="203" spans="2:22" ht="18.75" customHeight="1" x14ac:dyDescent="0.25">
      <c r="B203" s="1"/>
      <c r="C203" s="133"/>
      <c r="D203" s="1"/>
      <c r="E203" s="1"/>
      <c r="F203" s="1"/>
      <c r="G203" s="1"/>
      <c r="H203" s="1"/>
      <c r="I203" s="1"/>
      <c r="J203" s="1"/>
      <c r="K203" s="1"/>
      <c r="L203" s="1"/>
      <c r="M203" s="1"/>
      <c r="N203" s="1"/>
      <c r="O203" s="1"/>
      <c r="P203" s="1"/>
      <c r="Q203" s="1"/>
      <c r="R203" s="1"/>
      <c r="S203" s="1"/>
      <c r="T203" s="1"/>
      <c r="U203" s="1"/>
      <c r="V203" s="1"/>
    </row>
    <row r="204" spans="2:22" ht="18.75" customHeight="1" x14ac:dyDescent="0.25">
      <c r="B204" s="1"/>
      <c r="C204" s="133"/>
      <c r="D204" s="1"/>
      <c r="E204" s="1"/>
      <c r="F204" s="1"/>
      <c r="G204" s="1"/>
      <c r="H204" s="1"/>
      <c r="I204" s="1"/>
      <c r="J204" s="1"/>
      <c r="K204" s="1"/>
      <c r="L204" s="1"/>
      <c r="M204" s="1"/>
      <c r="N204" s="1"/>
      <c r="O204" s="1"/>
      <c r="P204" s="1"/>
      <c r="Q204" s="1"/>
      <c r="R204" s="1"/>
      <c r="S204" s="1"/>
      <c r="T204" s="1"/>
      <c r="U204" s="1"/>
      <c r="V204" s="1"/>
    </row>
    <row r="205" spans="2:22" ht="18.75" customHeight="1" x14ac:dyDescent="0.25">
      <c r="B205" s="1"/>
      <c r="C205" s="133"/>
      <c r="D205" s="1"/>
      <c r="E205" s="1"/>
      <c r="F205" s="1"/>
      <c r="G205" s="1"/>
      <c r="H205" s="1"/>
      <c r="I205" s="1"/>
      <c r="J205" s="1"/>
      <c r="K205" s="1"/>
      <c r="L205" s="1"/>
      <c r="M205" s="1"/>
      <c r="N205" s="1"/>
      <c r="O205" s="1"/>
      <c r="P205" s="1"/>
      <c r="Q205" s="1"/>
      <c r="R205" s="1"/>
      <c r="S205" s="1"/>
      <c r="T205" s="1"/>
      <c r="U205" s="1"/>
      <c r="V205" s="1"/>
    </row>
    <row r="206" spans="2:22" ht="18.75" customHeight="1" x14ac:dyDescent="0.25">
      <c r="B206" s="1"/>
      <c r="C206" s="133"/>
      <c r="D206" s="1"/>
      <c r="E206" s="1"/>
      <c r="F206" s="1"/>
      <c r="G206" s="1"/>
      <c r="H206" s="1"/>
      <c r="I206" s="1"/>
      <c r="J206" s="1"/>
      <c r="K206" s="1"/>
      <c r="L206" s="1"/>
      <c r="M206" s="1"/>
      <c r="N206" s="1"/>
      <c r="O206" s="1"/>
      <c r="P206" s="1"/>
      <c r="Q206" s="1"/>
      <c r="R206" s="1"/>
      <c r="S206" s="1"/>
      <c r="T206" s="1"/>
      <c r="U206" s="1"/>
      <c r="V206" s="1"/>
    </row>
    <row r="207" spans="2:22" ht="18.75" customHeight="1" x14ac:dyDescent="0.25">
      <c r="B207" s="1"/>
      <c r="C207" s="133"/>
      <c r="D207" s="1"/>
      <c r="E207" s="1"/>
      <c r="F207" s="1"/>
      <c r="G207" s="1"/>
      <c r="H207" s="1"/>
      <c r="I207" s="1"/>
      <c r="J207" s="1"/>
      <c r="K207" s="1"/>
      <c r="L207" s="1"/>
      <c r="M207" s="1"/>
      <c r="N207" s="1"/>
      <c r="O207" s="1"/>
      <c r="P207" s="1"/>
      <c r="Q207" s="1"/>
      <c r="R207" s="1"/>
      <c r="S207" s="1"/>
      <c r="T207" s="1"/>
      <c r="U207" s="1"/>
      <c r="V207" s="1"/>
    </row>
    <row r="208" spans="2:22" ht="18.75" customHeight="1" x14ac:dyDescent="0.25">
      <c r="B208" s="1"/>
      <c r="C208" s="133"/>
      <c r="D208" s="1"/>
      <c r="E208" s="1"/>
      <c r="F208" s="1"/>
      <c r="G208" s="1"/>
      <c r="H208" s="1"/>
      <c r="I208" s="1"/>
      <c r="J208" s="1"/>
      <c r="K208" s="1"/>
      <c r="L208" s="1"/>
      <c r="M208" s="1"/>
      <c r="N208" s="1"/>
      <c r="O208" s="1"/>
      <c r="P208" s="1"/>
      <c r="Q208" s="1"/>
      <c r="R208" s="1"/>
      <c r="S208" s="1"/>
      <c r="T208" s="1"/>
      <c r="U208" s="1"/>
      <c r="V208" s="1"/>
    </row>
    <row r="209" spans="2:22" ht="18.75" customHeight="1" x14ac:dyDescent="0.25">
      <c r="B209" s="1"/>
      <c r="C209" s="133"/>
      <c r="D209" s="1"/>
      <c r="E209" s="1"/>
      <c r="F209" s="1"/>
      <c r="G209" s="1"/>
      <c r="H209" s="1"/>
      <c r="I209" s="1"/>
      <c r="J209" s="1"/>
      <c r="K209" s="1"/>
      <c r="L209" s="1"/>
      <c r="M209" s="1"/>
      <c r="N209" s="1"/>
      <c r="O209" s="1"/>
      <c r="P209" s="1"/>
      <c r="Q209" s="1"/>
      <c r="R209" s="1"/>
      <c r="S209" s="1"/>
      <c r="T209" s="1"/>
      <c r="U209" s="1"/>
      <c r="V209" s="1"/>
    </row>
    <row r="210" spans="2:22" ht="18.75" customHeight="1" x14ac:dyDescent="0.25">
      <c r="B210" s="1"/>
      <c r="C210" s="133"/>
      <c r="D210" s="1"/>
      <c r="E210" s="1"/>
      <c r="F210" s="1"/>
      <c r="G210" s="1"/>
      <c r="H210" s="1"/>
      <c r="I210" s="1"/>
      <c r="J210" s="1"/>
      <c r="K210" s="1"/>
      <c r="L210" s="1"/>
      <c r="M210" s="1"/>
      <c r="N210" s="1"/>
      <c r="O210" s="1"/>
      <c r="P210" s="1"/>
      <c r="Q210" s="1"/>
      <c r="R210" s="1"/>
      <c r="S210" s="1"/>
      <c r="T210" s="1"/>
      <c r="U210" s="1"/>
      <c r="V210" s="1"/>
    </row>
    <row r="211" spans="2:22" ht="18.75" customHeight="1" x14ac:dyDescent="0.25">
      <c r="B211" s="1"/>
      <c r="C211" s="133"/>
      <c r="D211" s="1"/>
      <c r="E211" s="1"/>
      <c r="F211" s="1"/>
      <c r="G211" s="1"/>
      <c r="H211" s="1"/>
      <c r="I211" s="1"/>
      <c r="J211" s="1"/>
      <c r="K211" s="1"/>
      <c r="L211" s="1"/>
      <c r="M211" s="1"/>
      <c r="N211" s="1"/>
      <c r="O211" s="1"/>
      <c r="P211" s="1"/>
      <c r="Q211" s="1"/>
      <c r="R211" s="1"/>
      <c r="S211" s="1"/>
      <c r="T211" s="1"/>
      <c r="U211" s="1"/>
      <c r="V211" s="1"/>
    </row>
    <row r="212" spans="2:22" ht="18.75" customHeight="1" x14ac:dyDescent="0.25">
      <c r="B212" s="1"/>
      <c r="C212" s="133"/>
      <c r="D212" s="1"/>
      <c r="E212" s="1"/>
      <c r="F212" s="1"/>
      <c r="G212" s="1"/>
      <c r="H212" s="1"/>
      <c r="I212" s="1"/>
      <c r="J212" s="1"/>
      <c r="K212" s="1"/>
      <c r="L212" s="1"/>
      <c r="M212" s="1"/>
      <c r="N212" s="1"/>
      <c r="O212" s="1"/>
      <c r="P212" s="1"/>
      <c r="Q212" s="1"/>
      <c r="R212" s="1"/>
      <c r="S212" s="1"/>
      <c r="T212" s="1"/>
      <c r="U212" s="1"/>
      <c r="V212" s="1"/>
    </row>
    <row r="213" spans="2:22" ht="18.75" customHeight="1" x14ac:dyDescent="0.25">
      <c r="B213" s="1"/>
      <c r="C213" s="133"/>
      <c r="D213" s="1"/>
      <c r="E213" s="1"/>
      <c r="F213" s="1"/>
      <c r="G213" s="1"/>
      <c r="H213" s="1"/>
      <c r="I213" s="1"/>
      <c r="J213" s="1"/>
      <c r="K213" s="1"/>
      <c r="L213" s="1"/>
      <c r="M213" s="1"/>
      <c r="N213" s="1"/>
      <c r="O213" s="1"/>
      <c r="P213" s="1"/>
      <c r="Q213" s="1"/>
      <c r="R213" s="1"/>
      <c r="S213" s="1"/>
      <c r="T213" s="1"/>
      <c r="U213" s="1"/>
      <c r="V213" s="1"/>
    </row>
    <row r="214" spans="2:22" ht="18.75" customHeight="1" x14ac:dyDescent="0.25">
      <c r="B214" s="1"/>
      <c r="C214" s="133"/>
      <c r="D214" s="1"/>
      <c r="E214" s="1"/>
      <c r="F214" s="1"/>
      <c r="G214" s="1"/>
      <c r="H214" s="1"/>
      <c r="I214" s="1"/>
      <c r="J214" s="1"/>
      <c r="K214" s="1"/>
      <c r="L214" s="1"/>
      <c r="M214" s="1"/>
      <c r="N214" s="1"/>
      <c r="O214" s="1"/>
      <c r="P214" s="1"/>
      <c r="Q214" s="1"/>
      <c r="R214" s="1"/>
      <c r="S214" s="1"/>
      <c r="T214" s="1"/>
      <c r="U214" s="1"/>
      <c r="V214" s="1"/>
    </row>
    <row r="215" spans="2:22" ht="18.75" customHeight="1" x14ac:dyDescent="0.25">
      <c r="B215" s="1"/>
      <c r="C215" s="133"/>
      <c r="D215" s="1"/>
      <c r="E215" s="1"/>
      <c r="F215" s="1"/>
      <c r="G215" s="1"/>
      <c r="H215" s="1"/>
      <c r="I215" s="1"/>
      <c r="J215" s="1"/>
      <c r="K215" s="1"/>
      <c r="L215" s="1"/>
      <c r="M215" s="1"/>
      <c r="N215" s="1"/>
      <c r="O215" s="1"/>
      <c r="P215" s="1"/>
      <c r="Q215" s="1"/>
      <c r="R215" s="1"/>
      <c r="S215" s="1"/>
      <c r="T215" s="1"/>
      <c r="U215" s="1"/>
      <c r="V215" s="1"/>
    </row>
    <row r="216" spans="2:22" ht="18.75" customHeight="1" x14ac:dyDescent="0.25">
      <c r="B216" s="1"/>
      <c r="C216" s="133"/>
      <c r="D216" s="1"/>
      <c r="E216" s="1"/>
      <c r="F216" s="1"/>
      <c r="G216" s="1"/>
      <c r="H216" s="1"/>
      <c r="I216" s="1"/>
      <c r="J216" s="1"/>
      <c r="K216" s="1"/>
      <c r="L216" s="1"/>
      <c r="M216" s="1"/>
      <c r="N216" s="1"/>
      <c r="O216" s="1"/>
      <c r="P216" s="1"/>
      <c r="Q216" s="1"/>
      <c r="R216" s="1"/>
      <c r="S216" s="1"/>
      <c r="T216" s="1"/>
      <c r="U216" s="1"/>
      <c r="V216" s="1"/>
    </row>
    <row r="217" spans="2:22" ht="18.75" customHeight="1" x14ac:dyDescent="0.25">
      <c r="B217" s="1"/>
      <c r="C217" s="133"/>
      <c r="D217" s="1"/>
      <c r="E217" s="1"/>
      <c r="F217" s="1"/>
      <c r="G217" s="1"/>
      <c r="H217" s="1"/>
      <c r="I217" s="1"/>
      <c r="J217" s="1"/>
      <c r="K217" s="1"/>
      <c r="L217" s="1"/>
      <c r="M217" s="1"/>
      <c r="N217" s="1"/>
      <c r="O217" s="1"/>
      <c r="P217" s="1"/>
      <c r="Q217" s="1"/>
      <c r="R217" s="1"/>
      <c r="S217" s="1"/>
      <c r="T217" s="1"/>
      <c r="U217" s="1"/>
      <c r="V217" s="1"/>
    </row>
    <row r="218" spans="2:22" ht="18.75" customHeight="1" x14ac:dyDescent="0.25">
      <c r="B218" s="1"/>
      <c r="C218" s="133"/>
      <c r="D218" s="1"/>
      <c r="E218" s="1"/>
      <c r="F218" s="1"/>
      <c r="G218" s="1"/>
      <c r="H218" s="1"/>
      <c r="I218" s="1"/>
      <c r="J218" s="1"/>
      <c r="K218" s="1"/>
      <c r="L218" s="1"/>
      <c r="M218" s="1"/>
      <c r="N218" s="1"/>
      <c r="O218" s="1"/>
      <c r="P218" s="1"/>
      <c r="Q218" s="1"/>
      <c r="R218" s="1"/>
      <c r="S218" s="1"/>
      <c r="T218" s="1"/>
      <c r="U218" s="1"/>
      <c r="V218" s="1"/>
    </row>
    <row r="219" spans="2:22" ht="18.75" customHeight="1" x14ac:dyDescent="0.25">
      <c r="B219" s="1"/>
      <c r="C219" s="133"/>
      <c r="D219" s="1"/>
      <c r="E219" s="1"/>
      <c r="F219" s="1"/>
      <c r="G219" s="1"/>
      <c r="H219" s="1"/>
      <c r="I219" s="1"/>
      <c r="J219" s="1"/>
      <c r="K219" s="1"/>
      <c r="L219" s="1"/>
      <c r="M219" s="1"/>
      <c r="N219" s="1"/>
      <c r="O219" s="1"/>
      <c r="P219" s="1"/>
      <c r="Q219" s="1"/>
      <c r="R219" s="1"/>
      <c r="S219" s="1"/>
      <c r="T219" s="1"/>
      <c r="U219" s="1"/>
      <c r="V219" s="1"/>
    </row>
    <row r="220" spans="2:22" ht="18.75" customHeight="1" x14ac:dyDescent="0.25">
      <c r="B220" s="1"/>
      <c r="C220" s="133"/>
      <c r="D220" s="1"/>
      <c r="E220" s="1"/>
      <c r="F220" s="1"/>
      <c r="G220" s="1"/>
      <c r="H220" s="1"/>
      <c r="I220" s="1"/>
      <c r="J220" s="1"/>
      <c r="K220" s="1"/>
      <c r="L220" s="1"/>
      <c r="M220" s="1"/>
      <c r="N220" s="1"/>
      <c r="O220" s="1"/>
      <c r="P220" s="1"/>
      <c r="Q220" s="1"/>
      <c r="R220" s="1"/>
      <c r="S220" s="1"/>
      <c r="T220" s="1"/>
      <c r="U220" s="1"/>
      <c r="V220" s="1"/>
    </row>
    <row r="221" spans="2:22" ht="18.75" customHeight="1" x14ac:dyDescent="0.25">
      <c r="B221" s="1"/>
      <c r="C221" s="133"/>
      <c r="D221" s="1"/>
      <c r="E221" s="1"/>
      <c r="F221" s="1"/>
      <c r="G221" s="1"/>
      <c r="H221" s="1"/>
      <c r="I221" s="1"/>
      <c r="J221" s="1"/>
      <c r="K221" s="1"/>
      <c r="L221" s="1"/>
      <c r="M221" s="1"/>
      <c r="N221" s="1"/>
      <c r="O221" s="1"/>
      <c r="P221" s="1"/>
      <c r="Q221" s="1"/>
      <c r="R221" s="1"/>
      <c r="S221" s="1"/>
      <c r="T221" s="1"/>
      <c r="U221" s="1"/>
      <c r="V221" s="1"/>
    </row>
    <row r="222" spans="2:22" ht="18.75" customHeight="1" x14ac:dyDescent="0.25">
      <c r="B222" s="1"/>
      <c r="C222" s="133"/>
      <c r="D222" s="1"/>
      <c r="E222" s="1"/>
      <c r="F222" s="1"/>
      <c r="G222" s="1"/>
      <c r="H222" s="1"/>
      <c r="I222" s="1"/>
      <c r="J222" s="1"/>
      <c r="K222" s="1"/>
      <c r="L222" s="1"/>
      <c r="M222" s="1"/>
      <c r="N222" s="1"/>
      <c r="O222" s="1"/>
      <c r="P222" s="1"/>
      <c r="Q222" s="1"/>
      <c r="R222" s="1"/>
      <c r="S222" s="1"/>
      <c r="T222" s="1"/>
      <c r="U222" s="1"/>
      <c r="V222" s="1"/>
    </row>
    <row r="223" spans="2:22" ht="18.75" customHeight="1" x14ac:dyDescent="0.25">
      <c r="B223" s="1"/>
      <c r="C223" s="133"/>
      <c r="D223" s="1"/>
      <c r="E223" s="1"/>
      <c r="F223" s="1"/>
      <c r="G223" s="1"/>
      <c r="H223" s="1"/>
      <c r="I223" s="1"/>
      <c r="J223" s="1"/>
      <c r="K223" s="1"/>
      <c r="L223" s="1"/>
      <c r="M223" s="1"/>
      <c r="N223" s="1"/>
      <c r="O223" s="1"/>
      <c r="P223" s="1"/>
      <c r="Q223" s="1"/>
      <c r="R223" s="1"/>
      <c r="S223" s="1"/>
      <c r="T223" s="1"/>
      <c r="U223" s="1"/>
      <c r="V223" s="1"/>
    </row>
    <row r="224" spans="2:22" ht="18.75" customHeight="1" x14ac:dyDescent="0.25">
      <c r="B224" s="1"/>
      <c r="C224" s="133"/>
      <c r="D224" s="1"/>
      <c r="E224" s="1"/>
      <c r="F224" s="1"/>
      <c r="G224" s="1"/>
      <c r="H224" s="1"/>
      <c r="I224" s="1"/>
      <c r="J224" s="1"/>
      <c r="K224" s="1"/>
      <c r="L224" s="1"/>
      <c r="M224" s="1"/>
      <c r="N224" s="1"/>
      <c r="O224" s="1"/>
      <c r="P224" s="1"/>
      <c r="Q224" s="1"/>
      <c r="R224" s="1"/>
      <c r="S224" s="1"/>
      <c r="T224" s="1"/>
      <c r="U224" s="1"/>
      <c r="V224" s="1"/>
    </row>
    <row r="225" spans="2:22" ht="18.75" customHeight="1" x14ac:dyDescent="0.25">
      <c r="B225" s="1"/>
      <c r="C225" s="133"/>
      <c r="D225" s="1"/>
      <c r="E225" s="1"/>
      <c r="F225" s="1"/>
      <c r="G225" s="1"/>
      <c r="H225" s="1"/>
      <c r="I225" s="1"/>
      <c r="J225" s="1"/>
      <c r="K225" s="1"/>
      <c r="L225" s="1"/>
      <c r="M225" s="1"/>
      <c r="N225" s="1"/>
      <c r="O225" s="1"/>
      <c r="P225" s="1"/>
      <c r="Q225" s="1"/>
      <c r="R225" s="1"/>
      <c r="S225" s="1"/>
      <c r="T225" s="1"/>
      <c r="U225" s="1"/>
      <c r="V225" s="1"/>
    </row>
    <row r="226" spans="2:22" ht="18.75" customHeight="1" x14ac:dyDescent="0.25">
      <c r="B226" s="1"/>
      <c r="C226" s="133"/>
      <c r="D226" s="1"/>
      <c r="E226" s="1"/>
      <c r="F226" s="1"/>
      <c r="G226" s="1"/>
      <c r="H226" s="1"/>
      <c r="I226" s="1"/>
      <c r="J226" s="1"/>
      <c r="K226" s="1"/>
      <c r="L226" s="1"/>
      <c r="M226" s="1"/>
      <c r="N226" s="1"/>
      <c r="O226" s="1"/>
      <c r="P226" s="1"/>
      <c r="Q226" s="1"/>
      <c r="R226" s="1"/>
      <c r="S226" s="1"/>
      <c r="T226" s="1"/>
      <c r="U226" s="1"/>
      <c r="V226" s="1"/>
    </row>
    <row r="227" spans="2:22" ht="18.75" customHeight="1" x14ac:dyDescent="0.25">
      <c r="B227" s="1"/>
      <c r="C227" s="133"/>
      <c r="D227" s="1"/>
      <c r="E227" s="1"/>
      <c r="F227" s="1"/>
      <c r="G227" s="1"/>
      <c r="H227" s="1"/>
      <c r="I227" s="1"/>
      <c r="J227" s="1"/>
      <c r="K227" s="1"/>
      <c r="L227" s="1"/>
      <c r="M227" s="1"/>
      <c r="N227" s="1"/>
      <c r="O227" s="1"/>
      <c r="P227" s="1"/>
      <c r="Q227" s="1"/>
      <c r="R227" s="1"/>
      <c r="S227" s="1"/>
      <c r="T227" s="1"/>
      <c r="U227" s="1"/>
      <c r="V227" s="1"/>
    </row>
    <row r="228" spans="2:22" ht="18.75" customHeight="1" x14ac:dyDescent="0.25">
      <c r="B228" s="1"/>
      <c r="C228" s="133"/>
      <c r="D228" s="1"/>
      <c r="E228" s="1"/>
      <c r="F228" s="1"/>
      <c r="G228" s="1"/>
      <c r="H228" s="1"/>
      <c r="I228" s="1"/>
      <c r="J228" s="1"/>
      <c r="K228" s="1"/>
      <c r="L228" s="1"/>
      <c r="M228" s="1"/>
      <c r="N228" s="1"/>
      <c r="O228" s="1"/>
      <c r="P228" s="1"/>
      <c r="Q228" s="1"/>
      <c r="R228" s="1"/>
      <c r="S228" s="1"/>
      <c r="T228" s="1"/>
      <c r="U228" s="1"/>
      <c r="V228" s="1"/>
    </row>
    <row r="229" spans="2:22" ht="18.75" customHeight="1" x14ac:dyDescent="0.25">
      <c r="B229" s="1"/>
      <c r="C229" s="133"/>
      <c r="D229" s="1"/>
      <c r="E229" s="1"/>
      <c r="F229" s="1"/>
      <c r="G229" s="1"/>
      <c r="H229" s="1"/>
      <c r="I229" s="1"/>
      <c r="J229" s="1"/>
      <c r="K229" s="1"/>
      <c r="L229" s="1"/>
      <c r="M229" s="1"/>
      <c r="N229" s="1"/>
      <c r="O229" s="1"/>
      <c r="P229" s="1"/>
      <c r="Q229" s="1"/>
      <c r="R229" s="1"/>
      <c r="S229" s="1"/>
      <c r="T229" s="1"/>
      <c r="U229" s="1"/>
      <c r="V229" s="1"/>
    </row>
    <row r="230" spans="2:22" ht="18.75" customHeight="1" x14ac:dyDescent="0.25">
      <c r="B230" s="1"/>
      <c r="C230" s="133"/>
      <c r="D230" s="1"/>
      <c r="E230" s="1"/>
      <c r="F230" s="1"/>
      <c r="G230" s="1"/>
      <c r="H230" s="1"/>
      <c r="I230" s="1"/>
      <c r="J230" s="1"/>
      <c r="K230" s="1"/>
      <c r="L230" s="1"/>
      <c r="M230" s="1"/>
      <c r="N230" s="1"/>
      <c r="O230" s="1"/>
      <c r="P230" s="1"/>
      <c r="Q230" s="1"/>
      <c r="R230" s="1"/>
      <c r="S230" s="1"/>
      <c r="T230" s="1"/>
      <c r="U230" s="1"/>
      <c r="V230" s="1"/>
    </row>
    <row r="231" spans="2:22" ht="18.75" customHeight="1" x14ac:dyDescent="0.25">
      <c r="B231" s="1"/>
      <c r="C231" s="133"/>
      <c r="D231" s="1"/>
      <c r="E231" s="1"/>
      <c r="F231" s="1"/>
      <c r="G231" s="1"/>
      <c r="H231" s="1"/>
      <c r="I231" s="1"/>
      <c r="J231" s="1"/>
      <c r="K231" s="1"/>
      <c r="L231" s="1"/>
      <c r="M231" s="1"/>
      <c r="N231" s="1"/>
      <c r="O231" s="1"/>
      <c r="P231" s="1"/>
      <c r="Q231" s="1"/>
      <c r="R231" s="1"/>
      <c r="S231" s="1"/>
      <c r="T231" s="1"/>
      <c r="U231" s="1"/>
      <c r="V231" s="1"/>
    </row>
    <row r="232" spans="2:22" ht="18.75" customHeight="1" x14ac:dyDescent="0.25">
      <c r="B232" s="1"/>
      <c r="C232" s="133"/>
      <c r="D232" s="1"/>
      <c r="E232" s="1"/>
      <c r="F232" s="1"/>
      <c r="G232" s="1"/>
      <c r="H232" s="1"/>
      <c r="I232" s="1"/>
      <c r="J232" s="1"/>
      <c r="K232" s="1"/>
      <c r="L232" s="1"/>
      <c r="M232" s="1"/>
      <c r="N232" s="1"/>
      <c r="O232" s="1"/>
      <c r="P232" s="1"/>
      <c r="Q232" s="1"/>
      <c r="R232" s="1"/>
      <c r="S232" s="1"/>
      <c r="T232" s="1"/>
      <c r="U232" s="1"/>
      <c r="V232" s="1"/>
    </row>
    <row r="233" spans="2:22" ht="18.75" customHeight="1" x14ac:dyDescent="0.25">
      <c r="B233" s="1"/>
      <c r="C233" s="133"/>
      <c r="D233" s="1"/>
      <c r="E233" s="1"/>
      <c r="F233" s="1"/>
      <c r="G233" s="1"/>
      <c r="H233" s="1"/>
      <c r="I233" s="1"/>
      <c r="J233" s="1"/>
      <c r="K233" s="1"/>
      <c r="L233" s="1"/>
      <c r="M233" s="1"/>
      <c r="N233" s="1"/>
      <c r="O233" s="1"/>
      <c r="P233" s="1"/>
      <c r="Q233" s="1"/>
      <c r="R233" s="1"/>
      <c r="S233" s="1"/>
      <c r="T233" s="1"/>
      <c r="U233" s="1"/>
      <c r="V233" s="1"/>
    </row>
    <row r="234" spans="2:22" ht="18.75" customHeight="1" x14ac:dyDescent="0.25">
      <c r="B234" s="1"/>
      <c r="C234" s="133"/>
      <c r="D234" s="1"/>
      <c r="E234" s="1"/>
      <c r="F234" s="1"/>
      <c r="G234" s="1"/>
      <c r="H234" s="1"/>
      <c r="I234" s="1"/>
      <c r="J234" s="1"/>
      <c r="K234" s="1"/>
      <c r="L234" s="1"/>
      <c r="M234" s="1"/>
      <c r="N234" s="1"/>
      <c r="O234" s="1"/>
      <c r="P234" s="1"/>
      <c r="Q234" s="1"/>
      <c r="R234" s="1"/>
      <c r="S234" s="1"/>
      <c r="T234" s="1"/>
      <c r="U234" s="1"/>
      <c r="V234" s="1"/>
    </row>
    <row r="235" spans="2:22" ht="18.75" customHeight="1" x14ac:dyDescent="0.25">
      <c r="B235" s="1"/>
      <c r="C235" s="133"/>
      <c r="D235" s="1"/>
      <c r="E235" s="1"/>
      <c r="F235" s="1"/>
      <c r="G235" s="1"/>
      <c r="H235" s="1"/>
      <c r="I235" s="1"/>
      <c r="J235" s="1"/>
      <c r="K235" s="1"/>
      <c r="L235" s="1"/>
      <c r="M235" s="1"/>
      <c r="N235" s="1"/>
      <c r="O235" s="1"/>
      <c r="P235" s="1"/>
      <c r="Q235" s="1"/>
      <c r="R235" s="1"/>
      <c r="S235" s="1"/>
      <c r="T235" s="1"/>
      <c r="U235" s="1"/>
      <c r="V235" s="1"/>
    </row>
    <row r="236" spans="2:22" ht="18.75" customHeight="1" x14ac:dyDescent="0.25">
      <c r="B236" s="1"/>
      <c r="C236" s="133"/>
      <c r="D236" s="1"/>
      <c r="E236" s="1"/>
      <c r="F236" s="1"/>
      <c r="G236" s="1"/>
      <c r="H236" s="1"/>
      <c r="I236" s="1"/>
      <c r="J236" s="1"/>
      <c r="K236" s="1"/>
      <c r="L236" s="1"/>
      <c r="M236" s="1"/>
      <c r="N236" s="1"/>
      <c r="O236" s="1"/>
      <c r="P236" s="1"/>
      <c r="Q236" s="1"/>
      <c r="R236" s="1"/>
      <c r="S236" s="1"/>
      <c r="T236" s="1"/>
      <c r="U236" s="1"/>
      <c r="V236" s="1"/>
    </row>
    <row r="237" spans="2:22" ht="18.75" customHeight="1" x14ac:dyDescent="0.25">
      <c r="B237" s="1"/>
      <c r="C237" s="133"/>
      <c r="D237" s="1"/>
      <c r="E237" s="1"/>
      <c r="F237" s="1"/>
      <c r="G237" s="1"/>
      <c r="H237" s="1"/>
      <c r="I237" s="1"/>
      <c r="J237" s="1"/>
      <c r="K237" s="1"/>
      <c r="L237" s="1"/>
      <c r="M237" s="1"/>
      <c r="N237" s="1"/>
      <c r="O237" s="1"/>
      <c r="P237" s="1"/>
      <c r="Q237" s="1"/>
      <c r="R237" s="1"/>
      <c r="S237" s="1"/>
      <c r="T237" s="1"/>
      <c r="U237" s="1"/>
      <c r="V237" s="1"/>
    </row>
    <row r="238" spans="2:22" ht="18.75" customHeight="1" x14ac:dyDescent="0.25">
      <c r="B238" s="1"/>
      <c r="C238" s="133"/>
      <c r="D238" s="1"/>
      <c r="E238" s="1"/>
      <c r="F238" s="1"/>
      <c r="G238" s="1"/>
      <c r="H238" s="1"/>
      <c r="I238" s="1"/>
      <c r="J238" s="1"/>
      <c r="K238" s="1"/>
      <c r="L238" s="1"/>
      <c r="M238" s="1"/>
      <c r="N238" s="1"/>
      <c r="O238" s="1"/>
      <c r="P238" s="1"/>
      <c r="Q238" s="1"/>
      <c r="R238" s="1"/>
      <c r="S238" s="1"/>
      <c r="T238" s="1"/>
      <c r="U238" s="1"/>
      <c r="V238" s="1"/>
    </row>
    <row r="239" spans="2:22" ht="18.75" customHeight="1" x14ac:dyDescent="0.25">
      <c r="B239" s="1"/>
      <c r="C239" s="133"/>
      <c r="D239" s="1"/>
      <c r="E239" s="1"/>
      <c r="F239" s="1"/>
      <c r="G239" s="1"/>
      <c r="H239" s="1"/>
      <c r="I239" s="1"/>
      <c r="J239" s="1"/>
      <c r="K239" s="1"/>
      <c r="L239" s="1"/>
      <c r="M239" s="1"/>
      <c r="N239" s="1"/>
      <c r="O239" s="1"/>
      <c r="P239" s="1"/>
      <c r="Q239" s="1"/>
      <c r="R239" s="1"/>
      <c r="S239" s="1"/>
      <c r="T239" s="1"/>
      <c r="U239" s="1"/>
      <c r="V239" s="1"/>
    </row>
    <row r="240" spans="2:22" ht="18.75" customHeight="1" x14ac:dyDescent="0.25">
      <c r="B240" s="1"/>
      <c r="C240" s="133"/>
      <c r="D240" s="1"/>
      <c r="E240" s="1"/>
      <c r="F240" s="1"/>
      <c r="G240" s="1"/>
      <c r="H240" s="1"/>
      <c r="I240" s="1"/>
      <c r="J240" s="1"/>
      <c r="K240" s="1"/>
      <c r="L240" s="1"/>
      <c r="M240" s="1"/>
      <c r="N240" s="1"/>
      <c r="O240" s="1"/>
      <c r="P240" s="1"/>
      <c r="Q240" s="1"/>
      <c r="R240" s="1"/>
      <c r="S240" s="1"/>
      <c r="T240" s="1"/>
      <c r="U240" s="1"/>
      <c r="V240" s="1"/>
    </row>
    <row r="241" spans="2:22" ht="18.75" customHeight="1" x14ac:dyDescent="0.25">
      <c r="B241" s="1"/>
      <c r="C241" s="133"/>
      <c r="D241" s="1"/>
      <c r="E241" s="1"/>
      <c r="F241" s="1"/>
      <c r="G241" s="1"/>
      <c r="H241" s="1"/>
      <c r="I241" s="1"/>
      <c r="J241" s="1"/>
      <c r="K241" s="1"/>
      <c r="L241" s="1"/>
      <c r="M241" s="1"/>
      <c r="N241" s="1"/>
      <c r="O241" s="1"/>
      <c r="P241" s="1"/>
      <c r="Q241" s="1"/>
      <c r="R241" s="1"/>
      <c r="S241" s="1"/>
      <c r="T241" s="1"/>
      <c r="U241" s="1"/>
      <c r="V241" s="1"/>
    </row>
    <row r="242" spans="2:22" ht="18.75" customHeight="1" x14ac:dyDescent="0.25">
      <c r="B242" s="1"/>
      <c r="C242" s="133"/>
      <c r="D242" s="1"/>
      <c r="E242" s="1"/>
      <c r="F242" s="1"/>
      <c r="G242" s="1"/>
      <c r="H242" s="1"/>
      <c r="I242" s="1"/>
      <c r="J242" s="1"/>
      <c r="K242" s="1"/>
      <c r="L242" s="1"/>
      <c r="M242" s="1"/>
      <c r="N242" s="1"/>
      <c r="O242" s="1"/>
      <c r="P242" s="1"/>
      <c r="Q242" s="1"/>
      <c r="R242" s="1"/>
      <c r="S242" s="1"/>
      <c r="T242" s="1"/>
      <c r="U242" s="1"/>
      <c r="V242" s="1"/>
    </row>
    <row r="243" spans="2:22" ht="18.75" customHeight="1" x14ac:dyDescent="0.25">
      <c r="B243" s="1"/>
      <c r="C243" s="133"/>
      <c r="D243" s="1"/>
      <c r="E243" s="1"/>
      <c r="F243" s="1"/>
      <c r="G243" s="1"/>
      <c r="H243" s="1"/>
      <c r="I243" s="1"/>
      <c r="J243" s="1"/>
      <c r="K243" s="1"/>
      <c r="L243" s="1"/>
      <c r="M243" s="1"/>
      <c r="N243" s="1"/>
      <c r="O243" s="1"/>
      <c r="P243" s="1"/>
      <c r="Q243" s="1"/>
      <c r="R243" s="1"/>
      <c r="S243" s="1"/>
      <c r="T243" s="1"/>
      <c r="U243" s="1"/>
      <c r="V243" s="1"/>
    </row>
    <row r="244" spans="2:22" ht="18.75" customHeight="1" x14ac:dyDescent="0.25">
      <c r="B244" s="1"/>
      <c r="C244" s="133"/>
      <c r="D244" s="1"/>
      <c r="E244" s="1"/>
      <c r="F244" s="1"/>
      <c r="G244" s="1"/>
      <c r="H244" s="1"/>
      <c r="I244" s="1"/>
      <c r="J244" s="1"/>
      <c r="K244" s="1"/>
      <c r="L244" s="1"/>
      <c r="M244" s="1"/>
      <c r="N244" s="1"/>
      <c r="O244" s="1"/>
      <c r="P244" s="1"/>
      <c r="Q244" s="1"/>
      <c r="R244" s="1"/>
      <c r="S244" s="1"/>
      <c r="T244" s="1"/>
      <c r="U244" s="1"/>
      <c r="V244" s="1"/>
    </row>
    <row r="245" spans="2:22" ht="18.75" customHeight="1" x14ac:dyDescent="0.25">
      <c r="B245" s="1"/>
      <c r="C245" s="133"/>
      <c r="D245" s="1"/>
      <c r="E245" s="1"/>
      <c r="F245" s="1"/>
      <c r="G245" s="1"/>
      <c r="H245" s="1"/>
      <c r="I245" s="1"/>
      <c r="J245" s="1"/>
      <c r="K245" s="1"/>
      <c r="L245" s="1"/>
      <c r="M245" s="1"/>
      <c r="N245" s="1"/>
      <c r="O245" s="1"/>
      <c r="P245" s="1"/>
      <c r="Q245" s="1"/>
      <c r="R245" s="1"/>
      <c r="S245" s="1"/>
      <c r="T245" s="1"/>
      <c r="U245" s="1"/>
      <c r="V245" s="1"/>
    </row>
    <row r="246" spans="2:22" ht="18.75" customHeight="1" x14ac:dyDescent="0.25">
      <c r="B246" s="1"/>
      <c r="C246" s="133"/>
      <c r="D246" s="1"/>
      <c r="E246" s="1"/>
      <c r="F246" s="1"/>
      <c r="G246" s="1"/>
      <c r="H246" s="1"/>
      <c r="I246" s="1"/>
      <c r="J246" s="1"/>
      <c r="K246" s="1"/>
      <c r="L246" s="1"/>
      <c r="M246" s="1"/>
      <c r="N246" s="1"/>
      <c r="O246" s="1"/>
      <c r="P246" s="1"/>
      <c r="Q246" s="1"/>
      <c r="R246" s="1"/>
      <c r="S246" s="1"/>
      <c r="T246" s="1"/>
      <c r="U246" s="1"/>
      <c r="V246" s="1"/>
    </row>
    <row r="247" spans="2:22" ht="18.75" customHeight="1" x14ac:dyDescent="0.25">
      <c r="B247" s="1"/>
      <c r="C247" s="133"/>
      <c r="D247" s="1"/>
      <c r="E247" s="1"/>
      <c r="F247" s="1"/>
      <c r="G247" s="1"/>
      <c r="H247" s="1"/>
      <c r="I247" s="1"/>
      <c r="J247" s="1"/>
      <c r="K247" s="1"/>
      <c r="L247" s="1"/>
      <c r="M247" s="1"/>
      <c r="N247" s="1"/>
      <c r="O247" s="1"/>
      <c r="P247" s="1"/>
      <c r="Q247" s="1"/>
      <c r="R247" s="1"/>
      <c r="S247" s="1"/>
      <c r="T247" s="1"/>
      <c r="U247" s="1"/>
      <c r="V247" s="1"/>
    </row>
    <row r="248" spans="2:22" ht="18.75" customHeight="1" x14ac:dyDescent="0.25">
      <c r="B248" s="1"/>
      <c r="C248" s="133"/>
      <c r="D248" s="1"/>
      <c r="E248" s="1"/>
      <c r="F248" s="1"/>
      <c r="G248" s="1"/>
      <c r="H248" s="1"/>
      <c r="I248" s="1"/>
      <c r="J248" s="1"/>
      <c r="K248" s="1"/>
      <c r="L248" s="1"/>
      <c r="M248" s="1"/>
      <c r="N248" s="1"/>
      <c r="O248" s="1"/>
      <c r="P248" s="1"/>
      <c r="Q248" s="1"/>
      <c r="R248" s="1"/>
      <c r="S248" s="1"/>
      <c r="T248" s="1"/>
      <c r="U248" s="1"/>
      <c r="V248" s="1"/>
    </row>
    <row r="249" spans="2:22" ht="18.75" customHeight="1" x14ac:dyDescent="0.25">
      <c r="B249" s="1"/>
      <c r="C249" s="133"/>
      <c r="D249" s="1"/>
      <c r="E249" s="1"/>
      <c r="F249" s="1"/>
      <c r="G249" s="1"/>
      <c r="H249" s="1"/>
      <c r="I249" s="1"/>
      <c r="J249" s="1"/>
      <c r="K249" s="1"/>
      <c r="L249" s="1"/>
      <c r="M249" s="1"/>
      <c r="N249" s="1"/>
      <c r="O249" s="1"/>
      <c r="P249" s="1"/>
      <c r="Q249" s="1"/>
      <c r="R249" s="1"/>
      <c r="S249" s="1"/>
      <c r="T249" s="1"/>
      <c r="U249" s="1"/>
      <c r="V249" s="1"/>
    </row>
    <row r="250" spans="2:22" ht="18.75" customHeight="1" x14ac:dyDescent="0.25">
      <c r="B250" s="1"/>
      <c r="C250" s="133"/>
      <c r="D250" s="1"/>
      <c r="E250" s="1"/>
      <c r="F250" s="1"/>
      <c r="G250" s="1"/>
      <c r="H250" s="1"/>
      <c r="I250" s="1"/>
      <c r="J250" s="1"/>
      <c r="K250" s="1"/>
      <c r="L250" s="1"/>
      <c r="M250" s="1"/>
      <c r="N250" s="1"/>
      <c r="O250" s="1"/>
      <c r="P250" s="1"/>
      <c r="Q250" s="1"/>
      <c r="R250" s="1"/>
      <c r="S250" s="1"/>
      <c r="T250" s="1"/>
      <c r="U250" s="1"/>
      <c r="V250" s="1"/>
    </row>
    <row r="251" spans="2:22" ht="18.75" customHeight="1" x14ac:dyDescent="0.25">
      <c r="B251" s="1"/>
      <c r="C251" s="133"/>
      <c r="D251" s="1"/>
      <c r="E251" s="1"/>
      <c r="F251" s="1"/>
      <c r="G251" s="1"/>
      <c r="H251" s="1"/>
      <c r="I251" s="1"/>
      <c r="J251" s="1"/>
      <c r="K251" s="1"/>
      <c r="L251" s="1"/>
      <c r="M251" s="1"/>
      <c r="N251" s="1"/>
      <c r="O251" s="1"/>
      <c r="P251" s="1"/>
      <c r="Q251" s="1"/>
      <c r="R251" s="1"/>
      <c r="S251" s="1"/>
      <c r="T251" s="1"/>
      <c r="U251" s="1"/>
      <c r="V251" s="1"/>
    </row>
    <row r="252" spans="2:22" ht="18.75" customHeight="1" x14ac:dyDescent="0.25">
      <c r="B252" s="1"/>
      <c r="C252" s="133"/>
      <c r="D252" s="1"/>
      <c r="E252" s="1"/>
      <c r="F252" s="1"/>
      <c r="G252" s="1"/>
      <c r="H252" s="1"/>
      <c r="I252" s="1"/>
      <c r="J252" s="1"/>
      <c r="K252" s="1"/>
      <c r="L252" s="1"/>
      <c r="M252" s="1"/>
      <c r="N252" s="1"/>
      <c r="O252" s="1"/>
      <c r="P252" s="1"/>
      <c r="Q252" s="1"/>
      <c r="R252" s="1"/>
      <c r="S252" s="1"/>
      <c r="T252" s="1"/>
      <c r="U252" s="1"/>
      <c r="V252" s="1"/>
    </row>
    <row r="253" spans="2:22" ht="18.75" customHeight="1" x14ac:dyDescent="0.25">
      <c r="B253" s="1"/>
      <c r="C253" s="133"/>
      <c r="D253" s="1"/>
      <c r="E253" s="1"/>
      <c r="F253" s="1"/>
      <c r="G253" s="1"/>
      <c r="H253" s="1"/>
      <c r="I253" s="1"/>
      <c r="J253" s="1"/>
      <c r="K253" s="1"/>
      <c r="L253" s="1"/>
      <c r="M253" s="1"/>
      <c r="N253" s="1"/>
      <c r="O253" s="1"/>
      <c r="P253" s="1"/>
      <c r="Q253" s="1"/>
      <c r="R253" s="1"/>
      <c r="S253" s="1"/>
      <c r="T253" s="1"/>
      <c r="U253" s="1"/>
      <c r="V253" s="1"/>
    </row>
    <row r="254" spans="2:22" ht="18.75" customHeight="1" x14ac:dyDescent="0.25">
      <c r="B254" s="1"/>
      <c r="C254" s="133"/>
      <c r="D254" s="1"/>
      <c r="E254" s="1"/>
      <c r="F254" s="1"/>
      <c r="G254" s="1"/>
      <c r="H254" s="1"/>
      <c r="I254" s="1"/>
      <c r="J254" s="1"/>
      <c r="K254" s="1"/>
      <c r="L254" s="1"/>
      <c r="M254" s="1"/>
      <c r="N254" s="1"/>
      <c r="O254" s="1"/>
      <c r="P254" s="1"/>
      <c r="Q254" s="1"/>
      <c r="R254" s="1"/>
      <c r="S254" s="1"/>
      <c r="T254" s="1"/>
      <c r="U254" s="1"/>
      <c r="V254" s="1"/>
    </row>
    <row r="255" spans="2:22" ht="18.75" customHeight="1" x14ac:dyDescent="0.25">
      <c r="B255" s="1"/>
      <c r="C255" s="133"/>
      <c r="D255" s="1"/>
      <c r="E255" s="1"/>
      <c r="F255" s="1"/>
      <c r="G255" s="1"/>
      <c r="H255" s="1"/>
      <c r="I255" s="1"/>
      <c r="J255" s="1"/>
      <c r="K255" s="1"/>
      <c r="L255" s="1"/>
      <c r="M255" s="1"/>
      <c r="N255" s="1"/>
      <c r="O255" s="1"/>
      <c r="P255" s="1"/>
      <c r="Q255" s="1"/>
      <c r="R255" s="1"/>
      <c r="S255" s="1"/>
      <c r="T255" s="1"/>
      <c r="U255" s="1"/>
      <c r="V255" s="1"/>
    </row>
    <row r="256" spans="2:22" ht="18.75" customHeight="1" x14ac:dyDescent="0.25">
      <c r="B256" s="1"/>
      <c r="C256" s="133"/>
      <c r="D256" s="1"/>
      <c r="E256" s="1"/>
      <c r="F256" s="1"/>
      <c r="G256" s="1"/>
      <c r="H256" s="1"/>
      <c r="I256" s="1"/>
      <c r="J256" s="1"/>
      <c r="K256" s="1"/>
      <c r="L256" s="1"/>
      <c r="M256" s="1"/>
      <c r="N256" s="1"/>
      <c r="O256" s="1"/>
      <c r="P256" s="1"/>
      <c r="Q256" s="1"/>
      <c r="R256" s="1"/>
      <c r="S256" s="1"/>
      <c r="T256" s="1"/>
      <c r="U256" s="1"/>
      <c r="V256" s="1"/>
    </row>
    <row r="257" spans="2:22" ht="18.75" customHeight="1" x14ac:dyDescent="0.25">
      <c r="B257" s="1"/>
      <c r="C257" s="133"/>
      <c r="D257" s="1"/>
      <c r="E257" s="1"/>
      <c r="F257" s="1"/>
      <c r="G257" s="1"/>
      <c r="H257" s="1"/>
      <c r="I257" s="1"/>
      <c r="J257" s="1"/>
      <c r="K257" s="1"/>
      <c r="L257" s="1"/>
      <c r="M257" s="1"/>
      <c r="N257" s="1"/>
      <c r="O257" s="1"/>
      <c r="P257" s="1"/>
      <c r="Q257" s="1"/>
      <c r="R257" s="1"/>
      <c r="S257" s="1"/>
      <c r="T257" s="1"/>
      <c r="U257" s="1"/>
      <c r="V257" s="1"/>
    </row>
    <row r="258" spans="2:22" ht="18.75" customHeight="1" x14ac:dyDescent="0.25">
      <c r="B258" s="1"/>
      <c r="C258" s="133"/>
      <c r="D258" s="1"/>
      <c r="E258" s="1"/>
      <c r="F258" s="1"/>
      <c r="G258" s="1"/>
      <c r="H258" s="1"/>
      <c r="I258" s="1"/>
      <c r="J258" s="1"/>
      <c r="K258" s="1"/>
      <c r="L258" s="1"/>
      <c r="M258" s="1"/>
      <c r="N258" s="1"/>
      <c r="O258" s="1"/>
      <c r="P258" s="1"/>
      <c r="Q258" s="1"/>
      <c r="R258" s="1"/>
      <c r="S258" s="1"/>
      <c r="T258" s="1"/>
      <c r="U258" s="1"/>
      <c r="V258" s="1"/>
    </row>
    <row r="259" spans="2:22" ht="18.75" customHeight="1" x14ac:dyDescent="0.25">
      <c r="B259" s="1"/>
      <c r="C259" s="133"/>
      <c r="D259" s="1"/>
      <c r="E259" s="1"/>
      <c r="F259" s="1"/>
      <c r="G259" s="1"/>
      <c r="H259" s="1"/>
      <c r="I259" s="1"/>
      <c r="J259" s="1"/>
      <c r="K259" s="1"/>
      <c r="L259" s="1"/>
      <c r="M259" s="1"/>
      <c r="N259" s="1"/>
      <c r="O259" s="1"/>
      <c r="P259" s="1"/>
      <c r="Q259" s="1"/>
      <c r="R259" s="1"/>
      <c r="S259" s="1"/>
      <c r="T259" s="1"/>
      <c r="U259" s="1"/>
      <c r="V259" s="1"/>
    </row>
    <row r="260" spans="2:22" ht="18.75" customHeight="1" x14ac:dyDescent="0.25">
      <c r="B260" s="1"/>
      <c r="C260" s="133"/>
      <c r="D260" s="1"/>
      <c r="E260" s="1"/>
      <c r="F260" s="1"/>
      <c r="G260" s="1"/>
      <c r="H260" s="1"/>
      <c r="I260" s="1"/>
      <c r="J260" s="1"/>
      <c r="K260" s="1"/>
      <c r="L260" s="1"/>
      <c r="M260" s="1"/>
      <c r="N260" s="1"/>
      <c r="O260" s="1"/>
      <c r="P260" s="1"/>
      <c r="Q260" s="1"/>
      <c r="R260" s="1"/>
      <c r="S260" s="1"/>
      <c r="T260" s="1"/>
      <c r="U260" s="1"/>
      <c r="V260" s="1"/>
    </row>
    <row r="261" spans="2:22" ht="18.75" customHeight="1" x14ac:dyDescent="0.25">
      <c r="B261" s="1"/>
      <c r="C261" s="133"/>
      <c r="D261" s="1"/>
      <c r="E261" s="1"/>
      <c r="F261" s="1"/>
      <c r="G261" s="1"/>
      <c r="H261" s="1"/>
      <c r="I261" s="1"/>
      <c r="J261" s="1"/>
      <c r="K261" s="1"/>
      <c r="L261" s="1"/>
      <c r="M261" s="1"/>
      <c r="N261" s="1"/>
      <c r="O261" s="1"/>
      <c r="P261" s="1"/>
      <c r="Q261" s="1"/>
      <c r="R261" s="1"/>
      <c r="S261" s="1"/>
      <c r="T261" s="1"/>
      <c r="U261" s="1"/>
      <c r="V261" s="1"/>
    </row>
    <row r="262" spans="2:22" ht="18.75" customHeight="1" x14ac:dyDescent="0.25">
      <c r="B262" s="1"/>
      <c r="C262" s="133"/>
      <c r="D262" s="1"/>
      <c r="E262" s="1"/>
      <c r="F262" s="1"/>
      <c r="G262" s="1"/>
      <c r="H262" s="1"/>
      <c r="I262" s="1"/>
      <c r="J262" s="1"/>
      <c r="K262" s="1"/>
      <c r="L262" s="1"/>
      <c r="M262" s="1"/>
      <c r="N262" s="1"/>
      <c r="O262" s="1"/>
      <c r="P262" s="1"/>
      <c r="Q262" s="1"/>
      <c r="R262" s="1"/>
      <c r="S262" s="1"/>
      <c r="T262" s="1"/>
      <c r="U262" s="1"/>
      <c r="V262" s="1"/>
    </row>
    <row r="263" spans="2:22" ht="18.75" customHeight="1" x14ac:dyDescent="0.25">
      <c r="B263" s="1"/>
      <c r="C263" s="133"/>
      <c r="D263" s="1"/>
      <c r="E263" s="1"/>
      <c r="F263" s="1"/>
      <c r="G263" s="1"/>
      <c r="H263" s="1"/>
      <c r="I263" s="1"/>
      <c r="J263" s="1"/>
      <c r="K263" s="1"/>
      <c r="L263" s="1"/>
      <c r="M263" s="1"/>
      <c r="N263" s="1"/>
      <c r="O263" s="1"/>
      <c r="P263" s="1"/>
      <c r="Q263" s="1"/>
      <c r="R263" s="1"/>
      <c r="S263" s="1"/>
      <c r="T263" s="1"/>
      <c r="U263" s="1"/>
      <c r="V263" s="1"/>
    </row>
    <row r="264" spans="2:22" ht="18.75" customHeight="1" x14ac:dyDescent="0.25">
      <c r="B264" s="1"/>
      <c r="C264" s="133"/>
      <c r="D264" s="1"/>
      <c r="E264" s="1"/>
      <c r="F264" s="1"/>
      <c r="G264" s="1"/>
      <c r="H264" s="1"/>
      <c r="I264" s="1"/>
      <c r="J264" s="1"/>
      <c r="K264" s="1"/>
      <c r="L264" s="1"/>
      <c r="M264" s="1"/>
      <c r="N264" s="1"/>
      <c r="O264" s="1"/>
      <c r="P264" s="1"/>
      <c r="Q264" s="1"/>
      <c r="R264" s="1"/>
      <c r="S264" s="1"/>
      <c r="T264" s="1"/>
      <c r="U264" s="1"/>
      <c r="V264" s="1"/>
    </row>
    <row r="265" spans="2:22" ht="18.75" customHeight="1" x14ac:dyDescent="0.25">
      <c r="B265" s="1"/>
      <c r="C265" s="133"/>
      <c r="D265" s="1"/>
      <c r="E265" s="1"/>
      <c r="F265" s="1"/>
      <c r="G265" s="1"/>
      <c r="H265" s="1"/>
      <c r="I265" s="1"/>
      <c r="J265" s="1"/>
      <c r="K265" s="1"/>
      <c r="L265" s="1"/>
      <c r="M265" s="1"/>
      <c r="N265" s="1"/>
      <c r="O265" s="1"/>
      <c r="P265" s="1"/>
      <c r="Q265" s="1"/>
      <c r="R265" s="1"/>
      <c r="S265" s="1"/>
      <c r="T265" s="1"/>
      <c r="U265" s="1"/>
      <c r="V265" s="1"/>
    </row>
    <row r="266" spans="2:22" ht="18.75" customHeight="1" x14ac:dyDescent="0.25">
      <c r="B266" s="1"/>
      <c r="C266" s="133"/>
      <c r="D266" s="1"/>
      <c r="E266" s="1"/>
      <c r="F266" s="1"/>
      <c r="G266" s="1"/>
      <c r="H266" s="1"/>
      <c r="I266" s="1"/>
      <c r="J266" s="1"/>
      <c r="K266" s="1"/>
      <c r="L266" s="1"/>
      <c r="M266" s="1"/>
      <c r="N266" s="1"/>
      <c r="O266" s="1"/>
      <c r="P266" s="1"/>
      <c r="Q266" s="1"/>
      <c r="R266" s="1"/>
      <c r="S266" s="1"/>
      <c r="T266" s="1"/>
      <c r="U266" s="1"/>
      <c r="V266" s="1"/>
    </row>
    <row r="267" spans="2:22" ht="18.75" customHeight="1" x14ac:dyDescent="0.25">
      <c r="B267" s="1"/>
      <c r="C267" s="133"/>
      <c r="D267" s="1"/>
      <c r="E267" s="1"/>
      <c r="F267" s="1"/>
      <c r="G267" s="1"/>
      <c r="H267" s="1"/>
      <c r="I267" s="1"/>
      <c r="J267" s="1"/>
      <c r="K267" s="1"/>
      <c r="L267" s="1"/>
      <c r="M267" s="1"/>
      <c r="N267" s="1"/>
      <c r="O267" s="1"/>
      <c r="P267" s="1"/>
      <c r="Q267" s="1"/>
      <c r="R267" s="1"/>
      <c r="S267" s="1"/>
      <c r="T267" s="1"/>
      <c r="U267" s="1"/>
      <c r="V267" s="1"/>
    </row>
    <row r="268" spans="2:22" ht="18.75" customHeight="1" x14ac:dyDescent="0.25">
      <c r="B268" s="1"/>
      <c r="C268" s="133"/>
      <c r="D268" s="1"/>
      <c r="E268" s="1"/>
      <c r="F268" s="1"/>
      <c r="G268" s="1"/>
      <c r="H268" s="1"/>
      <c r="I268" s="1"/>
      <c r="J268" s="1"/>
      <c r="K268" s="1"/>
      <c r="L268" s="1"/>
      <c r="M268" s="1"/>
      <c r="N268" s="1"/>
      <c r="O268" s="1"/>
      <c r="P268" s="1"/>
      <c r="Q268" s="1"/>
      <c r="R268" s="1"/>
      <c r="S268" s="1"/>
      <c r="T268" s="1"/>
      <c r="U268" s="1"/>
      <c r="V268" s="1"/>
    </row>
    <row r="269" spans="2:22" ht="18.75" customHeight="1" x14ac:dyDescent="0.25">
      <c r="B269" s="1"/>
      <c r="C269" s="133"/>
      <c r="D269" s="1"/>
      <c r="E269" s="1"/>
      <c r="F269" s="1"/>
      <c r="G269" s="1"/>
      <c r="H269" s="1"/>
      <c r="I269" s="1"/>
      <c r="J269" s="1"/>
      <c r="K269" s="1"/>
      <c r="L269" s="1"/>
      <c r="M269" s="1"/>
      <c r="N269" s="1"/>
      <c r="O269" s="1"/>
      <c r="P269" s="1"/>
      <c r="Q269" s="1"/>
      <c r="R269" s="1"/>
      <c r="S269" s="1"/>
      <c r="T269" s="1"/>
      <c r="U269" s="1"/>
      <c r="V269" s="1"/>
    </row>
    <row r="270" spans="2:22" ht="18.75" customHeight="1" x14ac:dyDescent="0.25">
      <c r="B270" s="1"/>
      <c r="C270" s="133"/>
      <c r="D270" s="1"/>
      <c r="E270" s="1"/>
      <c r="F270" s="1"/>
      <c r="G270" s="1"/>
      <c r="H270" s="1"/>
      <c r="I270" s="1"/>
      <c r="J270" s="1"/>
      <c r="K270" s="1"/>
      <c r="L270" s="1"/>
      <c r="M270" s="1"/>
      <c r="N270" s="1"/>
      <c r="O270" s="1"/>
      <c r="P270" s="1"/>
      <c r="Q270" s="1"/>
      <c r="R270" s="1"/>
      <c r="S270" s="1"/>
      <c r="T270" s="1"/>
      <c r="U270" s="1"/>
      <c r="V270" s="1"/>
    </row>
    <row r="271" spans="2:22" ht="18.75" customHeight="1" x14ac:dyDescent="0.25">
      <c r="B271" s="1"/>
      <c r="C271" s="133"/>
      <c r="D271" s="1"/>
      <c r="E271" s="1"/>
      <c r="F271" s="1"/>
      <c r="G271" s="1"/>
      <c r="H271" s="1"/>
      <c r="I271" s="1"/>
      <c r="J271" s="1"/>
      <c r="K271" s="1"/>
      <c r="L271" s="1"/>
      <c r="M271" s="1"/>
      <c r="N271" s="1"/>
      <c r="O271" s="1"/>
      <c r="P271" s="1"/>
      <c r="Q271" s="1"/>
      <c r="R271" s="1"/>
      <c r="S271" s="1"/>
      <c r="T271" s="1"/>
      <c r="U271" s="1"/>
      <c r="V271" s="1"/>
    </row>
    <row r="272" spans="2:22" ht="18.75" customHeight="1" x14ac:dyDescent="0.25">
      <c r="B272" s="1"/>
      <c r="C272" s="133"/>
      <c r="D272" s="1"/>
      <c r="E272" s="1"/>
      <c r="F272" s="1"/>
      <c r="G272" s="1"/>
      <c r="H272" s="1"/>
      <c r="I272" s="1"/>
      <c r="J272" s="1"/>
      <c r="K272" s="1"/>
      <c r="L272" s="1"/>
      <c r="M272" s="1"/>
      <c r="N272" s="1"/>
      <c r="O272" s="1"/>
      <c r="P272" s="1"/>
      <c r="Q272" s="1"/>
      <c r="R272" s="1"/>
      <c r="S272" s="1"/>
      <c r="T272" s="1"/>
      <c r="U272" s="1"/>
      <c r="V272" s="1"/>
    </row>
    <row r="273" spans="2:22" ht="18.75" customHeight="1" x14ac:dyDescent="0.25">
      <c r="B273" s="1"/>
      <c r="C273" s="133"/>
      <c r="D273" s="1"/>
      <c r="E273" s="1"/>
      <c r="F273" s="1"/>
      <c r="G273" s="1"/>
      <c r="H273" s="1"/>
      <c r="I273" s="1"/>
      <c r="J273" s="1"/>
      <c r="K273" s="1"/>
      <c r="L273" s="1"/>
      <c r="M273" s="1"/>
      <c r="N273" s="1"/>
      <c r="O273" s="1"/>
      <c r="P273" s="1"/>
      <c r="Q273" s="1"/>
      <c r="R273" s="1"/>
      <c r="S273" s="1"/>
      <c r="T273" s="1"/>
      <c r="U273" s="1"/>
      <c r="V273" s="1"/>
    </row>
    <row r="274" spans="2:22" ht="18.75" customHeight="1" x14ac:dyDescent="0.25">
      <c r="B274" s="1"/>
      <c r="C274" s="133"/>
      <c r="D274" s="1"/>
      <c r="E274" s="1"/>
      <c r="F274" s="1"/>
      <c r="G274" s="1"/>
      <c r="H274" s="1"/>
      <c r="I274" s="1"/>
      <c r="J274" s="1"/>
      <c r="K274" s="1"/>
      <c r="L274" s="1"/>
      <c r="M274" s="1"/>
      <c r="N274" s="1"/>
      <c r="O274" s="1"/>
      <c r="P274" s="1"/>
      <c r="Q274" s="1"/>
      <c r="R274" s="1"/>
      <c r="S274" s="1"/>
      <c r="T274" s="1"/>
      <c r="U274" s="1"/>
      <c r="V274" s="1"/>
    </row>
    <row r="275" spans="2:22" ht="18.75" customHeight="1" x14ac:dyDescent="0.25">
      <c r="B275" s="1"/>
      <c r="C275" s="133"/>
      <c r="D275" s="1"/>
      <c r="E275" s="1"/>
      <c r="F275" s="1"/>
      <c r="G275" s="1"/>
      <c r="H275" s="1"/>
      <c r="I275" s="1"/>
      <c r="J275" s="1"/>
      <c r="K275" s="1"/>
      <c r="L275" s="1"/>
      <c r="M275" s="1"/>
      <c r="N275" s="1"/>
      <c r="O275" s="1"/>
      <c r="P275" s="1"/>
      <c r="Q275" s="1"/>
      <c r="R275" s="1"/>
      <c r="S275" s="1"/>
      <c r="T275" s="1"/>
      <c r="U275" s="1"/>
      <c r="V275" s="1"/>
    </row>
    <row r="276" spans="2:22" ht="18.75" customHeight="1" x14ac:dyDescent="0.25">
      <c r="B276" s="1"/>
      <c r="C276" s="133"/>
      <c r="D276" s="1"/>
      <c r="E276" s="1"/>
      <c r="F276" s="1"/>
      <c r="G276" s="1"/>
      <c r="H276" s="1"/>
      <c r="I276" s="1"/>
      <c r="J276" s="1"/>
      <c r="K276" s="1"/>
      <c r="L276" s="1"/>
      <c r="M276" s="1"/>
      <c r="N276" s="1"/>
      <c r="O276" s="1"/>
      <c r="P276" s="1"/>
      <c r="Q276" s="1"/>
      <c r="R276" s="1"/>
      <c r="S276" s="1"/>
      <c r="T276" s="1"/>
      <c r="U276" s="1"/>
      <c r="V276" s="1"/>
    </row>
    <row r="277" spans="2:22" ht="18.75" customHeight="1" x14ac:dyDescent="0.25">
      <c r="B277" s="1"/>
      <c r="C277" s="133"/>
      <c r="D277" s="1"/>
      <c r="E277" s="1"/>
      <c r="F277" s="1"/>
      <c r="G277" s="1"/>
      <c r="H277" s="1"/>
      <c r="I277" s="1"/>
      <c r="J277" s="1"/>
      <c r="K277" s="1"/>
      <c r="L277" s="1"/>
      <c r="M277" s="1"/>
      <c r="N277" s="1"/>
      <c r="O277" s="1"/>
      <c r="P277" s="1"/>
      <c r="Q277" s="1"/>
      <c r="R277" s="1"/>
      <c r="S277" s="1"/>
      <c r="T277" s="1"/>
      <c r="U277" s="1"/>
      <c r="V277" s="1"/>
    </row>
    <row r="278" spans="2:22" ht="18.75" customHeight="1" x14ac:dyDescent="0.25">
      <c r="B278" s="1"/>
      <c r="C278" s="133"/>
      <c r="D278" s="1"/>
      <c r="E278" s="1"/>
      <c r="F278" s="1"/>
      <c r="G278" s="1"/>
      <c r="H278" s="1"/>
      <c r="I278" s="1"/>
      <c r="J278" s="1"/>
      <c r="K278" s="1"/>
      <c r="L278" s="1"/>
      <c r="M278" s="1"/>
      <c r="N278" s="1"/>
      <c r="O278" s="1"/>
      <c r="P278" s="1"/>
      <c r="Q278" s="1"/>
      <c r="R278" s="1"/>
      <c r="S278" s="1"/>
      <c r="T278" s="1"/>
      <c r="U278" s="1"/>
      <c r="V278" s="1"/>
    </row>
    <row r="279" spans="2:22" ht="18.75" customHeight="1" x14ac:dyDescent="0.25">
      <c r="B279" s="1"/>
      <c r="C279" s="133"/>
      <c r="D279" s="1"/>
      <c r="E279" s="1"/>
      <c r="F279" s="1"/>
      <c r="G279" s="1"/>
      <c r="H279" s="1"/>
      <c r="I279" s="1"/>
      <c r="J279" s="1"/>
      <c r="K279" s="1"/>
      <c r="L279" s="1"/>
      <c r="M279" s="1"/>
      <c r="N279" s="1"/>
      <c r="O279" s="1"/>
      <c r="P279" s="1"/>
      <c r="Q279" s="1"/>
      <c r="R279" s="1"/>
      <c r="S279" s="1"/>
      <c r="T279" s="1"/>
      <c r="U279" s="1"/>
      <c r="V279" s="1"/>
    </row>
    <row r="280" spans="2:22" ht="18.75" customHeight="1" x14ac:dyDescent="0.25">
      <c r="B280" s="1"/>
      <c r="C280" s="133"/>
      <c r="D280" s="1"/>
      <c r="E280" s="1"/>
      <c r="F280" s="1"/>
      <c r="G280" s="1"/>
      <c r="H280" s="1"/>
      <c r="I280" s="1"/>
      <c r="J280" s="1"/>
      <c r="K280" s="1"/>
      <c r="L280" s="1"/>
      <c r="M280" s="1"/>
      <c r="N280" s="1"/>
      <c r="O280" s="1"/>
      <c r="P280" s="1"/>
      <c r="Q280" s="1"/>
      <c r="R280" s="1"/>
      <c r="S280" s="1"/>
      <c r="T280" s="1"/>
      <c r="U280" s="1"/>
      <c r="V280" s="1"/>
    </row>
    <row r="281" spans="2:22" ht="18.75" customHeight="1" x14ac:dyDescent="0.25">
      <c r="B281" s="1"/>
      <c r="C281" s="133"/>
      <c r="D281" s="1"/>
      <c r="E281" s="1"/>
      <c r="F281" s="1"/>
      <c r="G281" s="1"/>
      <c r="H281" s="1"/>
      <c r="I281" s="1"/>
      <c r="J281" s="1"/>
      <c r="K281" s="1"/>
      <c r="L281" s="1"/>
      <c r="M281" s="1"/>
      <c r="N281" s="1"/>
      <c r="O281" s="1"/>
      <c r="P281" s="1"/>
      <c r="Q281" s="1"/>
      <c r="R281" s="1"/>
      <c r="S281" s="1"/>
      <c r="T281" s="1"/>
      <c r="U281" s="1"/>
      <c r="V281" s="1"/>
    </row>
    <row r="282" spans="2:22" ht="18.75" customHeight="1" x14ac:dyDescent="0.25">
      <c r="B282" s="1"/>
      <c r="C282" s="133"/>
      <c r="D282" s="1"/>
      <c r="E282" s="1"/>
      <c r="F282" s="1"/>
      <c r="G282" s="1"/>
      <c r="H282" s="1"/>
      <c r="I282" s="1"/>
      <c r="J282" s="1"/>
      <c r="K282" s="1"/>
      <c r="L282" s="1"/>
      <c r="M282" s="1"/>
      <c r="N282" s="1"/>
      <c r="O282" s="1"/>
      <c r="P282" s="1"/>
      <c r="Q282" s="1"/>
      <c r="R282" s="1"/>
      <c r="S282" s="1"/>
      <c r="T282" s="1"/>
      <c r="U282" s="1"/>
      <c r="V282" s="1"/>
    </row>
    <row r="283" spans="2:22" ht="18.75" customHeight="1" x14ac:dyDescent="0.25">
      <c r="B283" s="1"/>
      <c r="C283" s="133"/>
      <c r="D283" s="1"/>
      <c r="E283" s="1"/>
      <c r="F283" s="1"/>
      <c r="G283" s="1"/>
      <c r="H283" s="1"/>
      <c r="I283" s="1"/>
      <c r="J283" s="1"/>
      <c r="K283" s="1"/>
      <c r="L283" s="1"/>
      <c r="M283" s="1"/>
      <c r="N283" s="1"/>
      <c r="O283" s="1"/>
      <c r="P283" s="1"/>
      <c r="Q283" s="1"/>
      <c r="R283" s="1"/>
      <c r="S283" s="1"/>
      <c r="T283" s="1"/>
      <c r="U283" s="1"/>
      <c r="V283" s="1"/>
    </row>
    <row r="284" spans="2:22" ht="18.75" customHeight="1" x14ac:dyDescent="0.25">
      <c r="B284" s="1"/>
      <c r="C284" s="133"/>
      <c r="D284" s="1"/>
      <c r="E284" s="1"/>
      <c r="F284" s="1"/>
      <c r="G284" s="1"/>
      <c r="H284" s="1"/>
      <c r="I284" s="1"/>
      <c r="J284" s="1"/>
      <c r="K284" s="1"/>
      <c r="L284" s="1"/>
      <c r="M284" s="1"/>
      <c r="N284" s="1"/>
      <c r="O284" s="1"/>
      <c r="P284" s="1"/>
      <c r="Q284" s="1"/>
      <c r="R284" s="1"/>
      <c r="S284" s="1"/>
      <c r="T284" s="1"/>
      <c r="U284" s="1"/>
      <c r="V284" s="1"/>
    </row>
    <row r="285" spans="2:22" ht="18.75" customHeight="1" x14ac:dyDescent="0.25">
      <c r="B285" s="1"/>
      <c r="C285" s="133"/>
      <c r="D285" s="1"/>
      <c r="E285" s="1"/>
      <c r="F285" s="1"/>
      <c r="G285" s="1"/>
      <c r="H285" s="1"/>
      <c r="I285" s="1"/>
      <c r="J285" s="1"/>
      <c r="K285" s="1"/>
      <c r="L285" s="1"/>
      <c r="M285" s="1"/>
      <c r="N285" s="1"/>
      <c r="O285" s="1"/>
      <c r="P285" s="1"/>
      <c r="Q285" s="1"/>
      <c r="R285" s="1"/>
      <c r="S285" s="1"/>
      <c r="T285" s="1"/>
      <c r="U285" s="1"/>
      <c r="V285" s="1"/>
    </row>
    <row r="286" spans="2:22" ht="18.75" customHeight="1" x14ac:dyDescent="0.25">
      <c r="B286" s="1"/>
      <c r="C286" s="133"/>
      <c r="D286" s="1"/>
      <c r="E286" s="1"/>
      <c r="F286" s="1"/>
      <c r="G286" s="1"/>
      <c r="H286" s="1"/>
      <c r="I286" s="1"/>
      <c r="J286" s="1"/>
      <c r="K286" s="1"/>
      <c r="L286" s="1"/>
      <c r="M286" s="1"/>
      <c r="N286" s="1"/>
      <c r="O286" s="1"/>
      <c r="P286" s="1"/>
      <c r="Q286" s="1"/>
      <c r="R286" s="1"/>
      <c r="S286" s="1"/>
      <c r="T286" s="1"/>
      <c r="U286" s="1"/>
      <c r="V286" s="1"/>
    </row>
    <row r="287" spans="2:22" ht="18.75" customHeight="1" x14ac:dyDescent="0.25">
      <c r="B287" s="1"/>
      <c r="C287" s="133"/>
      <c r="D287" s="1"/>
      <c r="E287" s="1"/>
      <c r="F287" s="1"/>
      <c r="G287" s="1"/>
      <c r="H287" s="1"/>
      <c r="I287" s="1"/>
      <c r="J287" s="1"/>
      <c r="K287" s="1"/>
      <c r="L287" s="1"/>
      <c r="M287" s="1"/>
      <c r="N287" s="1"/>
      <c r="O287" s="1"/>
      <c r="P287" s="1"/>
      <c r="Q287" s="1"/>
      <c r="R287" s="1"/>
      <c r="S287" s="1"/>
      <c r="T287" s="1"/>
      <c r="U287" s="1"/>
      <c r="V287" s="1"/>
    </row>
    <row r="288" spans="2:22" ht="18.75" customHeight="1" x14ac:dyDescent="0.25">
      <c r="B288" s="1"/>
      <c r="C288" s="133"/>
      <c r="D288" s="1"/>
      <c r="E288" s="1"/>
      <c r="F288" s="1"/>
      <c r="G288" s="1"/>
      <c r="H288" s="1"/>
      <c r="I288" s="1"/>
      <c r="J288" s="1"/>
      <c r="K288" s="1"/>
      <c r="L288" s="1"/>
      <c r="M288" s="1"/>
      <c r="N288" s="1"/>
      <c r="O288" s="1"/>
      <c r="P288" s="1"/>
      <c r="Q288" s="1"/>
      <c r="R288" s="1"/>
      <c r="S288" s="1"/>
      <c r="T288" s="1"/>
      <c r="U288" s="1"/>
      <c r="V288" s="1"/>
    </row>
    <row r="289" spans="2:22" ht="18.75" customHeight="1" x14ac:dyDescent="0.25">
      <c r="B289" s="1"/>
      <c r="C289" s="133"/>
      <c r="D289" s="1"/>
      <c r="E289" s="1"/>
      <c r="F289" s="1"/>
      <c r="G289" s="1"/>
      <c r="H289" s="1"/>
      <c r="I289" s="1"/>
      <c r="J289" s="1"/>
      <c r="K289" s="1"/>
      <c r="L289" s="1"/>
      <c r="M289" s="1"/>
      <c r="N289" s="1"/>
      <c r="O289" s="1"/>
      <c r="P289" s="1"/>
      <c r="Q289" s="1"/>
      <c r="R289" s="1"/>
      <c r="S289" s="1"/>
      <c r="T289" s="1"/>
      <c r="U289" s="1"/>
      <c r="V289" s="1"/>
    </row>
    <row r="290" spans="2:22" ht="18.75" customHeight="1" x14ac:dyDescent="0.25">
      <c r="B290" s="1"/>
      <c r="C290" s="133"/>
      <c r="D290" s="1"/>
      <c r="E290" s="1"/>
      <c r="F290" s="1"/>
      <c r="G290" s="1"/>
      <c r="H290" s="1"/>
      <c r="I290" s="1"/>
      <c r="J290" s="1"/>
      <c r="K290" s="1"/>
      <c r="L290" s="1"/>
      <c r="M290" s="1"/>
      <c r="N290" s="1"/>
      <c r="O290" s="1"/>
      <c r="P290" s="1"/>
      <c r="Q290" s="1"/>
      <c r="R290" s="1"/>
      <c r="S290" s="1"/>
      <c r="T290" s="1"/>
      <c r="U290" s="1"/>
      <c r="V290" s="1"/>
    </row>
    <row r="291" spans="2:22" ht="18.75" customHeight="1" x14ac:dyDescent="0.25">
      <c r="B291" s="1"/>
      <c r="C291" s="133"/>
      <c r="D291" s="1"/>
      <c r="E291" s="1"/>
      <c r="F291" s="1"/>
      <c r="G291" s="1"/>
      <c r="H291" s="1"/>
      <c r="I291" s="1"/>
      <c r="J291" s="1"/>
      <c r="K291" s="1"/>
      <c r="L291" s="1"/>
      <c r="M291" s="1"/>
      <c r="N291" s="1"/>
      <c r="O291" s="1"/>
      <c r="P291" s="1"/>
      <c r="Q291" s="1"/>
      <c r="R291" s="1"/>
      <c r="S291" s="1"/>
      <c r="T291" s="1"/>
      <c r="U291" s="1"/>
      <c r="V291" s="1"/>
    </row>
    <row r="292" spans="2:22" ht="18.75" customHeight="1" x14ac:dyDescent="0.25">
      <c r="B292" s="1"/>
      <c r="C292" s="133"/>
      <c r="D292" s="1"/>
      <c r="E292" s="1"/>
      <c r="F292" s="1"/>
      <c r="G292" s="1"/>
      <c r="H292" s="1"/>
      <c r="I292" s="1"/>
      <c r="J292" s="1"/>
      <c r="K292" s="1"/>
      <c r="L292" s="1"/>
      <c r="M292" s="1"/>
      <c r="N292" s="1"/>
      <c r="O292" s="1"/>
      <c r="P292" s="1"/>
      <c r="Q292" s="1"/>
      <c r="R292" s="1"/>
      <c r="S292" s="1"/>
      <c r="T292" s="1"/>
      <c r="U292" s="1"/>
      <c r="V292" s="1"/>
    </row>
    <row r="293" spans="2:22" ht="18.75" customHeight="1" x14ac:dyDescent="0.25">
      <c r="B293" s="1"/>
      <c r="C293" s="133"/>
      <c r="D293" s="1"/>
      <c r="E293" s="1"/>
      <c r="F293" s="1"/>
      <c r="G293" s="1"/>
      <c r="H293" s="1"/>
      <c r="I293" s="1"/>
      <c r="J293" s="1"/>
      <c r="K293" s="1"/>
      <c r="L293" s="1"/>
      <c r="M293" s="1"/>
      <c r="N293" s="1"/>
      <c r="O293" s="1"/>
      <c r="P293" s="1"/>
      <c r="Q293" s="1"/>
      <c r="R293" s="1"/>
      <c r="S293" s="1"/>
      <c r="T293" s="1"/>
      <c r="U293" s="1"/>
      <c r="V293" s="1"/>
    </row>
    <row r="294" spans="2:22" ht="18.75" customHeight="1" x14ac:dyDescent="0.25">
      <c r="B294" s="1"/>
      <c r="C294" s="133"/>
      <c r="D294" s="1"/>
      <c r="E294" s="1"/>
      <c r="F294" s="1"/>
      <c r="G294" s="1"/>
      <c r="H294" s="1"/>
      <c r="I294" s="1"/>
      <c r="J294" s="1"/>
      <c r="K294" s="1"/>
      <c r="L294" s="1"/>
      <c r="M294" s="1"/>
      <c r="N294" s="1"/>
      <c r="O294" s="1"/>
      <c r="P294" s="1"/>
      <c r="Q294" s="1"/>
      <c r="R294" s="1"/>
      <c r="S294" s="1"/>
      <c r="T294" s="1"/>
      <c r="U294" s="1"/>
      <c r="V294" s="1"/>
    </row>
    <row r="295" spans="2:22" ht="18.75" customHeight="1" x14ac:dyDescent="0.25">
      <c r="B295" s="1"/>
      <c r="C295" s="133"/>
      <c r="D295" s="1"/>
      <c r="E295" s="1"/>
      <c r="F295" s="1"/>
      <c r="G295" s="1"/>
      <c r="H295" s="1"/>
      <c r="I295" s="1"/>
      <c r="J295" s="1"/>
      <c r="K295" s="1"/>
      <c r="L295" s="1"/>
      <c r="M295" s="1"/>
      <c r="N295" s="1"/>
      <c r="O295" s="1"/>
      <c r="P295" s="1"/>
      <c r="Q295" s="1"/>
      <c r="R295" s="1"/>
      <c r="S295" s="1"/>
      <c r="T295" s="1"/>
      <c r="U295" s="1"/>
      <c r="V295" s="1"/>
    </row>
    <row r="296" spans="2:22" ht="18.75" customHeight="1" x14ac:dyDescent="0.25">
      <c r="B296" s="1"/>
      <c r="C296" s="133"/>
      <c r="D296" s="1"/>
      <c r="E296" s="1"/>
      <c r="F296" s="1"/>
      <c r="G296" s="1"/>
      <c r="H296" s="1"/>
      <c r="I296" s="1"/>
      <c r="J296" s="1"/>
      <c r="K296" s="1"/>
      <c r="L296" s="1"/>
      <c r="M296" s="1"/>
      <c r="N296" s="1"/>
      <c r="O296" s="1"/>
      <c r="P296" s="1"/>
      <c r="Q296" s="1"/>
      <c r="R296" s="1"/>
      <c r="S296" s="1"/>
      <c r="T296" s="1"/>
      <c r="U296" s="1"/>
      <c r="V296" s="1"/>
    </row>
    <row r="297" spans="2:22" ht="18.75" customHeight="1" x14ac:dyDescent="0.25">
      <c r="B297" s="1"/>
      <c r="C297" s="133"/>
      <c r="D297" s="1"/>
      <c r="E297" s="1"/>
      <c r="F297" s="1"/>
      <c r="G297" s="1"/>
      <c r="H297" s="1"/>
      <c r="I297" s="1"/>
      <c r="J297" s="1"/>
      <c r="K297" s="1"/>
      <c r="L297" s="1"/>
      <c r="M297" s="1"/>
      <c r="N297" s="1"/>
      <c r="O297" s="1"/>
      <c r="P297" s="1"/>
      <c r="Q297" s="1"/>
      <c r="R297" s="1"/>
      <c r="S297" s="1"/>
      <c r="T297" s="1"/>
      <c r="U297" s="1"/>
      <c r="V297" s="1"/>
    </row>
    <row r="298" spans="2:22" ht="18.75" customHeight="1" x14ac:dyDescent="0.25">
      <c r="B298" s="1"/>
      <c r="C298" s="133"/>
      <c r="D298" s="1"/>
      <c r="E298" s="1"/>
      <c r="F298" s="1"/>
      <c r="G298" s="1"/>
      <c r="H298" s="1"/>
      <c r="I298" s="1"/>
      <c r="J298" s="1"/>
      <c r="K298" s="1"/>
      <c r="L298" s="1"/>
      <c r="M298" s="1"/>
      <c r="N298" s="1"/>
      <c r="O298" s="1"/>
      <c r="P298" s="1"/>
      <c r="Q298" s="1"/>
      <c r="R298" s="1"/>
      <c r="S298" s="1"/>
      <c r="T298" s="1"/>
      <c r="U298" s="1"/>
      <c r="V298" s="1"/>
    </row>
    <row r="299" spans="2:22" ht="18.75" customHeight="1" x14ac:dyDescent="0.25">
      <c r="B299" s="1"/>
      <c r="C299" s="133"/>
      <c r="D299" s="1"/>
      <c r="E299" s="1"/>
      <c r="F299" s="1"/>
      <c r="G299" s="1"/>
      <c r="H299" s="1"/>
      <c r="I299" s="1"/>
      <c r="J299" s="1"/>
      <c r="K299" s="1"/>
      <c r="L299" s="1"/>
      <c r="M299" s="1"/>
      <c r="N299" s="1"/>
      <c r="O299" s="1"/>
      <c r="P299" s="1"/>
      <c r="Q299" s="1"/>
      <c r="R299" s="1"/>
      <c r="S299" s="1"/>
      <c r="T299" s="1"/>
      <c r="U299" s="1"/>
      <c r="V299" s="1"/>
    </row>
    <row r="300" spans="2:22" ht="18.75" customHeight="1" x14ac:dyDescent="0.25">
      <c r="B300" s="1"/>
      <c r="C300" s="133"/>
      <c r="D300" s="1"/>
      <c r="E300" s="1"/>
      <c r="F300" s="1"/>
      <c r="G300" s="1"/>
      <c r="H300" s="1"/>
      <c r="I300" s="1"/>
      <c r="J300" s="1"/>
      <c r="K300" s="1"/>
      <c r="L300" s="1"/>
      <c r="M300" s="1"/>
      <c r="N300" s="1"/>
      <c r="O300" s="1"/>
      <c r="P300" s="1"/>
      <c r="Q300" s="1"/>
      <c r="R300" s="1"/>
      <c r="S300" s="1"/>
      <c r="T300" s="1"/>
      <c r="U300" s="1"/>
      <c r="V300" s="1"/>
    </row>
    <row r="301" spans="2:22" ht="18.75" customHeight="1" x14ac:dyDescent="0.25">
      <c r="B301" s="1"/>
      <c r="C301" s="133"/>
      <c r="D301" s="1"/>
      <c r="E301" s="1"/>
      <c r="F301" s="1"/>
      <c r="G301" s="1"/>
      <c r="H301" s="1"/>
      <c r="I301" s="1"/>
      <c r="J301" s="1"/>
      <c r="K301" s="1"/>
      <c r="L301" s="1"/>
      <c r="M301" s="1"/>
      <c r="N301" s="1"/>
      <c r="O301" s="1"/>
      <c r="P301" s="1"/>
      <c r="Q301" s="1"/>
      <c r="R301" s="1"/>
      <c r="S301" s="1"/>
      <c r="T301" s="1"/>
      <c r="U301" s="1"/>
      <c r="V301" s="1"/>
    </row>
    <row r="302" spans="2:22" ht="18.75" customHeight="1" x14ac:dyDescent="0.25">
      <c r="B302" s="1"/>
      <c r="C302" s="133"/>
      <c r="D302" s="1"/>
      <c r="E302" s="1"/>
      <c r="F302" s="1"/>
      <c r="G302" s="1"/>
      <c r="H302" s="1"/>
      <c r="I302" s="1"/>
      <c r="J302" s="1"/>
      <c r="K302" s="1"/>
      <c r="L302" s="1"/>
      <c r="M302" s="1"/>
      <c r="N302" s="1"/>
      <c r="O302" s="1"/>
      <c r="P302" s="1"/>
      <c r="Q302" s="1"/>
      <c r="R302" s="1"/>
      <c r="S302" s="1"/>
      <c r="T302" s="1"/>
      <c r="U302" s="1"/>
      <c r="V302" s="1"/>
    </row>
    <row r="303" spans="2:22" ht="18.75" customHeight="1" x14ac:dyDescent="0.25">
      <c r="B303" s="1"/>
      <c r="C303" s="133"/>
      <c r="D303" s="1"/>
      <c r="E303" s="1"/>
      <c r="F303" s="1"/>
      <c r="G303" s="1"/>
      <c r="H303" s="1"/>
      <c r="I303" s="1"/>
      <c r="J303" s="1"/>
      <c r="K303" s="1"/>
      <c r="L303" s="1"/>
      <c r="M303" s="1"/>
      <c r="N303" s="1"/>
      <c r="O303" s="1"/>
      <c r="P303" s="1"/>
      <c r="Q303" s="1"/>
      <c r="R303" s="1"/>
      <c r="S303" s="1"/>
      <c r="T303" s="1"/>
      <c r="U303" s="1"/>
      <c r="V303" s="1"/>
    </row>
    <row r="304" spans="2:22" ht="18.75" customHeight="1" x14ac:dyDescent="0.25">
      <c r="B304" s="1"/>
      <c r="C304" s="133"/>
      <c r="D304" s="1"/>
      <c r="E304" s="1"/>
      <c r="F304" s="1"/>
      <c r="G304" s="1"/>
      <c r="H304" s="1"/>
      <c r="I304" s="1"/>
      <c r="J304" s="1"/>
      <c r="K304" s="1"/>
      <c r="L304" s="1"/>
      <c r="M304" s="1"/>
      <c r="N304" s="1"/>
      <c r="O304" s="1"/>
      <c r="P304" s="1"/>
      <c r="Q304" s="1"/>
      <c r="R304" s="1"/>
      <c r="S304" s="1"/>
      <c r="T304" s="1"/>
      <c r="U304" s="1"/>
      <c r="V304" s="1"/>
    </row>
    <row r="305" spans="2:22" ht="18.75" customHeight="1" x14ac:dyDescent="0.25">
      <c r="B305" s="1"/>
      <c r="C305" s="133"/>
      <c r="D305" s="1"/>
      <c r="E305" s="1"/>
      <c r="F305" s="1"/>
      <c r="G305" s="1"/>
      <c r="H305" s="1"/>
      <c r="I305" s="1"/>
      <c r="J305" s="1"/>
      <c r="K305" s="1"/>
      <c r="L305" s="1"/>
      <c r="M305" s="1"/>
      <c r="N305" s="1"/>
      <c r="O305" s="1"/>
      <c r="P305" s="1"/>
      <c r="Q305" s="1"/>
      <c r="R305" s="1"/>
      <c r="S305" s="1"/>
      <c r="T305" s="1"/>
      <c r="U305" s="1"/>
      <c r="V305" s="1"/>
    </row>
    <row r="306" spans="2:22" ht="18.75" customHeight="1" x14ac:dyDescent="0.25">
      <c r="B306" s="1"/>
      <c r="C306" s="133"/>
      <c r="D306" s="1"/>
      <c r="E306" s="1"/>
      <c r="F306" s="1"/>
      <c r="G306" s="1"/>
      <c r="H306" s="1"/>
      <c r="I306" s="1"/>
      <c r="J306" s="1"/>
      <c r="K306" s="1"/>
      <c r="L306" s="1"/>
      <c r="M306" s="1"/>
      <c r="N306" s="1"/>
      <c r="O306" s="1"/>
      <c r="P306" s="1"/>
      <c r="Q306" s="1"/>
      <c r="R306" s="1"/>
      <c r="S306" s="1"/>
      <c r="T306" s="1"/>
      <c r="U306" s="1"/>
      <c r="V306" s="1"/>
    </row>
    <row r="307" spans="2:22" ht="18.75" customHeight="1" x14ac:dyDescent="0.25">
      <c r="B307" s="1"/>
      <c r="C307" s="133"/>
      <c r="D307" s="1"/>
      <c r="E307" s="1"/>
      <c r="F307" s="1"/>
      <c r="G307" s="1"/>
      <c r="H307" s="1"/>
      <c r="I307" s="1"/>
      <c r="J307" s="1"/>
      <c r="K307" s="1"/>
      <c r="L307" s="1"/>
      <c r="M307" s="1"/>
      <c r="N307" s="1"/>
      <c r="O307" s="1"/>
      <c r="P307" s="1"/>
      <c r="Q307" s="1"/>
      <c r="R307" s="1"/>
      <c r="S307" s="1"/>
      <c r="T307" s="1"/>
      <c r="U307" s="1"/>
      <c r="V307" s="1"/>
    </row>
    <row r="308" spans="2:22" ht="18.75" customHeight="1" x14ac:dyDescent="0.25">
      <c r="B308" s="1"/>
      <c r="C308" s="133"/>
      <c r="D308" s="1"/>
      <c r="E308" s="1"/>
      <c r="F308" s="1"/>
      <c r="G308" s="1"/>
      <c r="H308" s="1"/>
      <c r="I308" s="1"/>
      <c r="J308" s="1"/>
      <c r="K308" s="1"/>
      <c r="L308" s="1"/>
      <c r="M308" s="1"/>
      <c r="N308" s="1"/>
      <c r="O308" s="1"/>
      <c r="P308" s="1"/>
      <c r="Q308" s="1"/>
      <c r="R308" s="1"/>
      <c r="S308" s="1"/>
      <c r="T308" s="1"/>
      <c r="U308" s="1"/>
      <c r="V308" s="1"/>
    </row>
    <row r="309" spans="2:22" ht="18.75" customHeight="1" x14ac:dyDescent="0.25">
      <c r="B309" s="1"/>
      <c r="C309" s="133"/>
      <c r="D309" s="1"/>
      <c r="E309" s="1"/>
      <c r="F309" s="1"/>
      <c r="G309" s="1"/>
      <c r="H309" s="1"/>
      <c r="I309" s="1"/>
      <c r="J309" s="1"/>
      <c r="K309" s="1"/>
      <c r="L309" s="1"/>
      <c r="M309" s="1"/>
      <c r="N309" s="1"/>
      <c r="O309" s="1"/>
      <c r="P309" s="1"/>
      <c r="Q309" s="1"/>
      <c r="R309" s="1"/>
      <c r="S309" s="1"/>
      <c r="T309" s="1"/>
      <c r="U309" s="1"/>
      <c r="V309" s="1"/>
    </row>
    <row r="310" spans="2:22" ht="18.75" customHeight="1" x14ac:dyDescent="0.25">
      <c r="B310" s="1"/>
      <c r="C310" s="133"/>
      <c r="D310" s="1"/>
      <c r="E310" s="1"/>
      <c r="F310" s="1"/>
      <c r="G310" s="1"/>
      <c r="H310" s="1"/>
      <c r="I310" s="1"/>
      <c r="J310" s="1"/>
      <c r="K310" s="1"/>
      <c r="L310" s="1"/>
      <c r="M310" s="1"/>
      <c r="N310" s="1"/>
      <c r="O310" s="1"/>
      <c r="P310" s="1"/>
      <c r="Q310" s="1"/>
      <c r="R310" s="1"/>
      <c r="S310" s="1"/>
      <c r="T310" s="1"/>
      <c r="U310" s="1"/>
      <c r="V310" s="1"/>
    </row>
    <row r="311" spans="2:22" ht="18.75" customHeight="1" x14ac:dyDescent="0.25">
      <c r="B311" s="1"/>
      <c r="C311" s="133"/>
      <c r="D311" s="1"/>
      <c r="E311" s="1"/>
      <c r="F311" s="1"/>
      <c r="G311" s="1"/>
      <c r="H311" s="1"/>
      <c r="I311" s="1"/>
      <c r="J311" s="1"/>
      <c r="K311" s="1"/>
      <c r="L311" s="1"/>
      <c r="M311" s="1"/>
      <c r="N311" s="1"/>
      <c r="O311" s="1"/>
      <c r="P311" s="1"/>
      <c r="Q311" s="1"/>
      <c r="R311" s="1"/>
      <c r="S311" s="1"/>
      <c r="T311" s="1"/>
      <c r="U311" s="1"/>
      <c r="V311" s="1"/>
    </row>
    <row r="312" spans="2:22" ht="18.75" customHeight="1" x14ac:dyDescent="0.25">
      <c r="B312" s="1"/>
      <c r="C312" s="133"/>
      <c r="D312" s="1"/>
      <c r="E312" s="1"/>
      <c r="F312" s="1"/>
      <c r="G312" s="1"/>
      <c r="H312" s="1"/>
      <c r="I312" s="1"/>
      <c r="J312" s="1"/>
      <c r="K312" s="1"/>
      <c r="L312" s="1"/>
      <c r="M312" s="1"/>
      <c r="N312" s="1"/>
      <c r="O312" s="1"/>
      <c r="P312" s="1"/>
      <c r="Q312" s="1"/>
      <c r="R312" s="1"/>
      <c r="S312" s="1"/>
      <c r="T312" s="1"/>
      <c r="U312" s="1"/>
      <c r="V312" s="1"/>
    </row>
    <row r="313" spans="2:22" ht="18.75" customHeight="1" x14ac:dyDescent="0.25">
      <c r="B313" s="1"/>
      <c r="C313" s="133"/>
      <c r="D313" s="1"/>
      <c r="E313" s="1"/>
      <c r="F313" s="1"/>
      <c r="G313" s="1"/>
      <c r="H313" s="1"/>
      <c r="I313" s="1"/>
      <c r="J313" s="1"/>
      <c r="K313" s="1"/>
      <c r="L313" s="1"/>
      <c r="M313" s="1"/>
      <c r="N313" s="1"/>
      <c r="O313" s="1"/>
      <c r="P313" s="1"/>
      <c r="Q313" s="1"/>
      <c r="R313" s="1"/>
      <c r="S313" s="1"/>
      <c r="T313" s="1"/>
      <c r="U313" s="1"/>
      <c r="V313" s="1"/>
    </row>
    <row r="314" spans="2:22" ht="18.75" customHeight="1" x14ac:dyDescent="0.25">
      <c r="B314" s="1"/>
      <c r="C314" s="133"/>
      <c r="D314" s="1"/>
      <c r="E314" s="1"/>
      <c r="F314" s="1"/>
      <c r="G314" s="1"/>
      <c r="H314" s="1"/>
      <c r="I314" s="1"/>
      <c r="J314" s="1"/>
      <c r="K314" s="1"/>
      <c r="L314" s="1"/>
      <c r="M314" s="1"/>
      <c r="N314" s="1"/>
      <c r="O314" s="1"/>
      <c r="P314" s="1"/>
      <c r="Q314" s="1"/>
      <c r="R314" s="1"/>
      <c r="S314" s="1"/>
      <c r="T314" s="1"/>
      <c r="U314" s="1"/>
      <c r="V314" s="1"/>
    </row>
    <row r="315" spans="2:22" ht="18.75" customHeight="1" x14ac:dyDescent="0.25">
      <c r="B315" s="1"/>
      <c r="C315" s="133"/>
      <c r="D315" s="1"/>
      <c r="E315" s="1"/>
      <c r="F315" s="1"/>
      <c r="G315" s="1"/>
      <c r="H315" s="1"/>
      <c r="I315" s="1"/>
      <c r="J315" s="1"/>
      <c r="K315" s="1"/>
      <c r="L315" s="1"/>
      <c r="M315" s="1"/>
      <c r="N315" s="1"/>
      <c r="O315" s="1"/>
      <c r="P315" s="1"/>
      <c r="Q315" s="1"/>
      <c r="R315" s="1"/>
      <c r="S315" s="1"/>
      <c r="T315" s="1"/>
      <c r="U315" s="1"/>
      <c r="V315" s="1"/>
    </row>
    <row r="316" spans="2:22" ht="18.75" customHeight="1" x14ac:dyDescent="0.25">
      <c r="B316" s="1"/>
      <c r="C316" s="133"/>
      <c r="D316" s="1"/>
      <c r="E316" s="1"/>
      <c r="F316" s="1"/>
      <c r="G316" s="1"/>
      <c r="H316" s="1"/>
      <c r="I316" s="1"/>
      <c r="J316" s="1"/>
      <c r="K316" s="1"/>
      <c r="L316" s="1"/>
      <c r="M316" s="1"/>
      <c r="N316" s="1"/>
      <c r="O316" s="1"/>
      <c r="P316" s="1"/>
      <c r="Q316" s="1"/>
      <c r="R316" s="1"/>
      <c r="S316" s="1"/>
      <c r="T316" s="1"/>
      <c r="U316" s="1"/>
      <c r="V316" s="1"/>
    </row>
    <row r="317" spans="2:22" ht="18.75" customHeight="1" x14ac:dyDescent="0.25">
      <c r="B317" s="1"/>
      <c r="C317" s="133"/>
      <c r="D317" s="1"/>
      <c r="E317" s="1"/>
      <c r="F317" s="1"/>
      <c r="G317" s="1"/>
      <c r="H317" s="1"/>
      <c r="I317" s="1"/>
      <c r="J317" s="1"/>
      <c r="K317" s="1"/>
      <c r="L317" s="1"/>
      <c r="M317" s="1"/>
      <c r="N317" s="1"/>
      <c r="O317" s="1"/>
      <c r="P317" s="1"/>
      <c r="Q317" s="1"/>
      <c r="R317" s="1"/>
      <c r="S317" s="1"/>
      <c r="T317" s="1"/>
      <c r="U317" s="1"/>
      <c r="V317" s="1"/>
    </row>
    <row r="318" spans="2:22" ht="18.75" customHeight="1" x14ac:dyDescent="0.25">
      <c r="B318" s="1"/>
      <c r="C318" s="133"/>
      <c r="D318" s="1"/>
      <c r="E318" s="1"/>
      <c r="F318" s="1"/>
      <c r="G318" s="1"/>
      <c r="H318" s="1"/>
      <c r="I318" s="1"/>
      <c r="J318" s="1"/>
      <c r="K318" s="1"/>
      <c r="L318" s="1"/>
      <c r="M318" s="1"/>
      <c r="N318" s="1"/>
      <c r="O318" s="1"/>
      <c r="P318" s="1"/>
      <c r="Q318" s="1"/>
      <c r="R318" s="1"/>
      <c r="S318" s="1"/>
      <c r="T318" s="1"/>
      <c r="U318" s="1"/>
      <c r="V318" s="1"/>
    </row>
    <row r="319" spans="2:22" ht="18.75" customHeight="1" x14ac:dyDescent="0.25">
      <c r="B319" s="1"/>
      <c r="C319" s="133"/>
      <c r="D319" s="1"/>
      <c r="E319" s="1"/>
      <c r="F319" s="1"/>
      <c r="G319" s="1"/>
      <c r="H319" s="1"/>
      <c r="I319" s="1"/>
      <c r="J319" s="1"/>
      <c r="K319" s="1"/>
      <c r="L319" s="1"/>
      <c r="M319" s="1"/>
      <c r="N319" s="1"/>
      <c r="O319" s="1"/>
      <c r="P319" s="1"/>
      <c r="Q319" s="1"/>
      <c r="R319" s="1"/>
      <c r="S319" s="1"/>
      <c r="T319" s="1"/>
      <c r="U319" s="1"/>
      <c r="V319" s="1"/>
    </row>
    <row r="320" spans="2:22" ht="18.75" customHeight="1" x14ac:dyDescent="0.25">
      <c r="B320" s="1"/>
      <c r="C320" s="133"/>
      <c r="D320" s="1"/>
      <c r="E320" s="1"/>
      <c r="F320" s="1"/>
      <c r="G320" s="1"/>
      <c r="H320" s="1"/>
      <c r="I320" s="1"/>
      <c r="J320" s="1"/>
      <c r="K320" s="1"/>
      <c r="L320" s="1"/>
      <c r="M320" s="1"/>
      <c r="N320" s="1"/>
      <c r="O320" s="1"/>
      <c r="P320" s="1"/>
      <c r="Q320" s="1"/>
      <c r="R320" s="1"/>
      <c r="S320" s="1"/>
      <c r="T320" s="1"/>
      <c r="U320" s="1"/>
      <c r="V320" s="1"/>
    </row>
    <row r="321" spans="2:22" ht="18.75" customHeight="1" x14ac:dyDescent="0.25">
      <c r="B321" s="2"/>
      <c r="C321" s="134"/>
      <c r="D321" s="2"/>
      <c r="E321" s="2"/>
      <c r="F321" s="2"/>
      <c r="G321" s="2"/>
      <c r="H321" s="2"/>
      <c r="I321" s="2"/>
      <c r="J321" s="2"/>
      <c r="K321" s="2"/>
      <c r="L321" s="2"/>
      <c r="M321" s="2"/>
      <c r="N321" s="2"/>
      <c r="O321" s="2"/>
      <c r="P321" s="2"/>
      <c r="Q321" s="2"/>
      <c r="R321" s="2"/>
      <c r="S321" s="2"/>
      <c r="T321" s="2"/>
      <c r="U321" s="1"/>
      <c r="V321" s="1"/>
    </row>
    <row r="322" spans="2:22" ht="18.75" customHeight="1" x14ac:dyDescent="0.25">
      <c r="B322" s="2"/>
      <c r="C322" s="134"/>
      <c r="D322" s="2"/>
      <c r="E322" s="2"/>
      <c r="F322" s="2"/>
      <c r="G322" s="2"/>
      <c r="H322" s="2"/>
      <c r="I322" s="2"/>
      <c r="J322" s="2"/>
      <c r="K322" s="2"/>
      <c r="L322" s="2"/>
      <c r="M322" s="2"/>
      <c r="N322" s="2"/>
      <c r="O322" s="2"/>
      <c r="P322" s="2"/>
      <c r="Q322" s="2"/>
      <c r="R322" s="2"/>
      <c r="S322" s="2"/>
      <c r="T322" s="2"/>
      <c r="U322" s="1"/>
      <c r="V322" s="1"/>
    </row>
    <row r="323" spans="2:22" ht="18.75" customHeight="1" x14ac:dyDescent="0.25">
      <c r="B323" s="2"/>
      <c r="C323" s="134"/>
      <c r="D323" s="2"/>
      <c r="E323" s="2"/>
      <c r="F323" s="2"/>
      <c r="G323" s="2"/>
      <c r="H323" s="2"/>
      <c r="I323" s="2"/>
      <c r="J323" s="2"/>
      <c r="K323" s="2"/>
      <c r="L323" s="2"/>
      <c r="M323" s="2"/>
      <c r="N323" s="2"/>
      <c r="O323" s="2"/>
      <c r="P323" s="2"/>
      <c r="Q323" s="2"/>
      <c r="R323" s="2"/>
      <c r="S323" s="2"/>
      <c r="T323" s="2"/>
      <c r="U323" s="2"/>
      <c r="V323" s="2"/>
    </row>
    <row r="324" spans="2:22" ht="18.75" customHeight="1" x14ac:dyDescent="0.25">
      <c r="B324" s="2"/>
      <c r="C324" s="134"/>
      <c r="D324" s="2"/>
      <c r="E324" s="2"/>
      <c r="F324" s="2"/>
      <c r="G324" s="2"/>
      <c r="H324" s="2"/>
      <c r="I324" s="2"/>
      <c r="J324" s="2"/>
      <c r="K324" s="2"/>
      <c r="L324" s="2"/>
      <c r="M324" s="2"/>
      <c r="N324" s="2"/>
      <c r="O324" s="2"/>
      <c r="P324" s="2"/>
      <c r="Q324" s="2"/>
      <c r="R324" s="2"/>
      <c r="S324" s="2"/>
      <c r="T324" s="2"/>
      <c r="U324" s="2"/>
      <c r="V324" s="2"/>
    </row>
    <row r="325" spans="2:22" ht="18.75" customHeight="1" x14ac:dyDescent="0.25">
      <c r="B325" s="2"/>
      <c r="C325" s="134"/>
      <c r="D325" s="2"/>
      <c r="E325" s="2"/>
      <c r="F325" s="2"/>
      <c r="G325" s="2"/>
      <c r="H325" s="2"/>
      <c r="I325" s="2"/>
      <c r="J325" s="2"/>
      <c r="K325" s="2"/>
      <c r="L325" s="2"/>
      <c r="M325" s="2"/>
      <c r="N325" s="2"/>
      <c r="O325" s="2"/>
      <c r="P325" s="2"/>
      <c r="Q325" s="2"/>
      <c r="R325" s="2"/>
      <c r="S325" s="2"/>
      <c r="T325" s="2"/>
      <c r="U325" s="2"/>
      <c r="V325" s="2"/>
    </row>
    <row r="326" spans="2:22" ht="18.75" customHeight="1" x14ac:dyDescent="0.25">
      <c r="B326" s="2"/>
      <c r="C326" s="134"/>
      <c r="D326" s="2"/>
      <c r="E326" s="2"/>
      <c r="F326" s="2"/>
      <c r="G326" s="2"/>
      <c r="H326" s="2"/>
      <c r="I326" s="2"/>
      <c r="J326" s="2"/>
      <c r="K326" s="2"/>
      <c r="L326" s="2"/>
      <c r="M326" s="2"/>
      <c r="N326" s="2"/>
      <c r="O326" s="2"/>
      <c r="P326" s="2"/>
      <c r="Q326" s="2"/>
      <c r="R326" s="2"/>
      <c r="S326" s="2"/>
      <c r="T326" s="2"/>
      <c r="U326" s="2"/>
      <c r="V326" s="2"/>
    </row>
    <row r="327" spans="2:22" ht="18.75" customHeight="1" x14ac:dyDescent="0.25">
      <c r="B327" s="2"/>
      <c r="C327" s="134"/>
      <c r="D327" s="2"/>
      <c r="E327" s="2"/>
      <c r="F327" s="2"/>
      <c r="G327" s="2"/>
      <c r="H327" s="2"/>
      <c r="I327" s="2"/>
      <c r="J327" s="2"/>
      <c r="K327" s="2"/>
      <c r="L327" s="2"/>
      <c r="M327" s="2"/>
      <c r="N327" s="2"/>
      <c r="O327" s="2"/>
      <c r="P327" s="2"/>
      <c r="Q327" s="2"/>
      <c r="R327" s="2"/>
      <c r="S327" s="2"/>
      <c r="T327" s="2"/>
      <c r="U327" s="2"/>
      <c r="V327" s="2"/>
    </row>
    <row r="328" spans="2:22" ht="18.75" customHeight="1" x14ac:dyDescent="0.25">
      <c r="B328" s="2"/>
      <c r="C328" s="134"/>
      <c r="D328" s="2"/>
      <c r="E328" s="2"/>
      <c r="F328" s="2"/>
      <c r="G328" s="2"/>
      <c r="H328" s="2"/>
      <c r="I328" s="2"/>
      <c r="J328" s="2"/>
      <c r="K328" s="2"/>
      <c r="L328" s="2"/>
      <c r="M328" s="2"/>
      <c r="N328" s="2"/>
      <c r="O328" s="2"/>
      <c r="P328" s="2"/>
      <c r="Q328" s="2"/>
      <c r="R328" s="2"/>
      <c r="S328" s="2"/>
      <c r="T328" s="2"/>
      <c r="U328" s="2"/>
      <c r="V328" s="2"/>
    </row>
    <row r="329" spans="2:22" ht="18.75" customHeight="1" x14ac:dyDescent="0.25">
      <c r="B329" s="2"/>
      <c r="C329" s="134"/>
      <c r="D329" s="2"/>
      <c r="E329" s="2"/>
      <c r="F329" s="2"/>
      <c r="G329" s="2"/>
      <c r="H329" s="2"/>
      <c r="I329" s="2"/>
      <c r="J329" s="2"/>
      <c r="K329" s="2"/>
      <c r="L329" s="2"/>
      <c r="M329" s="2"/>
      <c r="N329" s="2"/>
      <c r="O329" s="2"/>
      <c r="P329" s="2"/>
      <c r="Q329" s="2"/>
      <c r="R329" s="2"/>
      <c r="S329" s="2"/>
      <c r="T329" s="2"/>
      <c r="U329" s="2"/>
      <c r="V329" s="2"/>
    </row>
    <row r="330" spans="2:22" ht="18.75" customHeight="1" x14ac:dyDescent="0.25">
      <c r="B330" s="2"/>
      <c r="C330" s="134"/>
      <c r="D330" s="2"/>
      <c r="E330" s="2"/>
      <c r="F330" s="2"/>
      <c r="G330" s="2"/>
      <c r="H330" s="2"/>
      <c r="I330" s="2"/>
      <c r="J330" s="2"/>
      <c r="K330" s="2"/>
      <c r="L330" s="2"/>
      <c r="M330" s="2"/>
      <c r="N330" s="2"/>
      <c r="O330" s="2"/>
      <c r="P330" s="2"/>
      <c r="Q330" s="2"/>
      <c r="R330" s="2"/>
      <c r="S330" s="2"/>
      <c r="T330" s="2"/>
      <c r="U330" s="2"/>
      <c r="V330" s="2"/>
    </row>
    <row r="331" spans="2:22" ht="18.75" customHeight="1" x14ac:dyDescent="0.25">
      <c r="B331" s="2"/>
      <c r="C331" s="134"/>
      <c r="D331" s="2"/>
      <c r="E331" s="2"/>
      <c r="F331" s="2"/>
      <c r="G331" s="2"/>
      <c r="H331" s="2"/>
      <c r="I331" s="2"/>
      <c r="J331" s="2"/>
      <c r="K331" s="2"/>
      <c r="L331" s="2"/>
      <c r="M331" s="2"/>
      <c r="N331" s="2"/>
      <c r="O331" s="2"/>
      <c r="P331" s="2"/>
      <c r="Q331" s="2"/>
      <c r="R331" s="2"/>
      <c r="S331" s="2"/>
      <c r="T331" s="2"/>
      <c r="U331" s="2"/>
      <c r="V331" s="2"/>
    </row>
    <row r="332" spans="2:22" ht="18.75" customHeight="1" x14ac:dyDescent="0.25">
      <c r="B332" s="2"/>
      <c r="C332" s="134"/>
      <c r="D332" s="2"/>
      <c r="E332" s="2"/>
      <c r="F332" s="2"/>
      <c r="G332" s="2"/>
      <c r="H332" s="2"/>
      <c r="I332" s="2"/>
      <c r="J332" s="2"/>
      <c r="K332" s="2"/>
      <c r="L332" s="2"/>
      <c r="M332" s="2"/>
      <c r="N332" s="2"/>
      <c r="O332" s="2"/>
      <c r="P332" s="2"/>
      <c r="Q332" s="2"/>
      <c r="R332" s="2"/>
      <c r="S332" s="2"/>
      <c r="T332" s="2"/>
      <c r="U332" s="2"/>
      <c r="V332" s="2"/>
    </row>
    <row r="333" spans="2:22" ht="18.75" customHeight="1" x14ac:dyDescent="0.25">
      <c r="B333" s="2"/>
      <c r="C333" s="134"/>
      <c r="D333" s="2"/>
      <c r="E333" s="2"/>
      <c r="F333" s="2"/>
      <c r="G333" s="2"/>
      <c r="H333" s="2"/>
      <c r="I333" s="2"/>
      <c r="J333" s="2"/>
      <c r="K333" s="2"/>
      <c r="L333" s="2"/>
      <c r="M333" s="2"/>
      <c r="N333" s="2"/>
      <c r="O333" s="2"/>
      <c r="P333" s="2"/>
      <c r="Q333" s="2"/>
      <c r="R333" s="2"/>
      <c r="S333" s="2"/>
      <c r="T333" s="2"/>
      <c r="U333" s="2"/>
      <c r="V333" s="2"/>
    </row>
    <row r="334" spans="2:22" ht="18.75" customHeight="1" x14ac:dyDescent="0.25">
      <c r="B334" s="2"/>
      <c r="C334" s="134"/>
      <c r="D334" s="2"/>
      <c r="E334" s="2"/>
      <c r="F334" s="2"/>
      <c r="G334" s="2"/>
      <c r="H334" s="2"/>
      <c r="I334" s="2"/>
      <c r="J334" s="2"/>
      <c r="K334" s="2"/>
      <c r="L334" s="2"/>
      <c r="M334" s="2"/>
      <c r="N334" s="2"/>
      <c r="O334" s="2"/>
      <c r="P334" s="2"/>
      <c r="Q334" s="2"/>
      <c r="R334" s="2"/>
      <c r="S334" s="2"/>
      <c r="T334" s="2"/>
      <c r="U334" s="2"/>
      <c r="V334" s="2"/>
    </row>
    <row r="335" spans="2:22" ht="18.75" customHeight="1" x14ac:dyDescent="0.25">
      <c r="B335" s="2"/>
      <c r="C335" s="134"/>
      <c r="D335" s="2"/>
      <c r="E335" s="2"/>
      <c r="F335" s="2"/>
      <c r="G335" s="2"/>
      <c r="H335" s="2"/>
      <c r="I335" s="2"/>
      <c r="J335" s="2"/>
      <c r="K335" s="2"/>
      <c r="L335" s="2"/>
      <c r="M335" s="2"/>
      <c r="N335" s="2"/>
      <c r="O335" s="2"/>
      <c r="P335" s="2"/>
      <c r="Q335" s="2"/>
      <c r="R335" s="2"/>
      <c r="S335" s="2"/>
      <c r="T335" s="2"/>
      <c r="U335" s="2"/>
      <c r="V335" s="2"/>
    </row>
    <row r="336" spans="2:22" ht="18.75" customHeight="1" x14ac:dyDescent="0.25">
      <c r="B336" s="2"/>
      <c r="C336" s="134"/>
      <c r="D336" s="2"/>
      <c r="E336" s="2"/>
      <c r="F336" s="2"/>
      <c r="G336" s="2"/>
      <c r="H336" s="2"/>
      <c r="I336" s="2"/>
      <c r="J336" s="2"/>
      <c r="K336" s="2"/>
      <c r="L336" s="2"/>
      <c r="M336" s="2"/>
      <c r="N336" s="2"/>
      <c r="O336" s="2"/>
      <c r="P336" s="2"/>
      <c r="Q336" s="2"/>
      <c r="R336" s="2"/>
      <c r="S336" s="2"/>
      <c r="T336" s="2"/>
      <c r="U336" s="2"/>
      <c r="V336" s="2"/>
    </row>
  </sheetData>
  <mergeCells count="200">
    <mergeCell ref="B124:B158"/>
    <mergeCell ref="C124:C129"/>
    <mergeCell ref="Q124:R125"/>
    <mergeCell ref="S124:T125"/>
    <mergeCell ref="Q126:T126"/>
    <mergeCell ref="Q127:S127"/>
    <mergeCell ref="Q128:S128"/>
    <mergeCell ref="Q129:S129"/>
    <mergeCell ref="C147:C151"/>
    <mergeCell ref="C157:T158"/>
    <mergeCell ref="C140:T141"/>
    <mergeCell ref="C142:C146"/>
    <mergeCell ref="Q142:R143"/>
    <mergeCell ref="S142:T143"/>
    <mergeCell ref="Q144:S144"/>
    <mergeCell ref="Q145:S145"/>
    <mergeCell ref="Q146:S146"/>
    <mergeCell ref="Q149:S149"/>
    <mergeCell ref="Q150:S150"/>
    <mergeCell ref="Q151:S151"/>
    <mergeCell ref="C152:C156"/>
    <mergeCell ref="Q152:S152"/>
    <mergeCell ref="Q153:S153"/>
    <mergeCell ref="Q154:S154"/>
    <mergeCell ref="B159:B178"/>
    <mergeCell ref="C159:T160"/>
    <mergeCell ref="C161:C163"/>
    <mergeCell ref="Q161:S161"/>
    <mergeCell ref="Q162:S162"/>
    <mergeCell ref="Q163:S163"/>
    <mergeCell ref="C164:C166"/>
    <mergeCell ref="Q164:S164"/>
    <mergeCell ref="Q165:S165"/>
    <mergeCell ref="C172:C174"/>
    <mergeCell ref="Q172:S172"/>
    <mergeCell ref="Q173:S173"/>
    <mergeCell ref="Q174:S174"/>
    <mergeCell ref="C175:T176"/>
    <mergeCell ref="C177:T178"/>
    <mergeCell ref="Q166:S166"/>
    <mergeCell ref="C167:T168"/>
    <mergeCell ref="C169:C171"/>
    <mergeCell ref="Q169:S169"/>
    <mergeCell ref="Q170:S170"/>
    <mergeCell ref="Q171:S171"/>
    <mergeCell ref="Q155:S155"/>
    <mergeCell ref="Q147:R148"/>
    <mergeCell ref="Q132:S132"/>
    <mergeCell ref="Q133:S133"/>
    <mergeCell ref="Q134:S134"/>
    <mergeCell ref="C135:C139"/>
    <mergeCell ref="Q135:R136"/>
    <mergeCell ref="S135:T136"/>
    <mergeCell ref="Q137:S137"/>
    <mergeCell ref="Q138:S138"/>
    <mergeCell ref="Q139:S139"/>
    <mergeCell ref="C130:C134"/>
    <mergeCell ref="Q131:S131"/>
    <mergeCell ref="S147:T148"/>
    <mergeCell ref="E123:F123"/>
    <mergeCell ref="G123:H123"/>
    <mergeCell ref="I123:J123"/>
    <mergeCell ref="K123:L123"/>
    <mergeCell ref="M123:N123"/>
    <mergeCell ref="O123:P123"/>
    <mergeCell ref="Q123:T123"/>
    <mergeCell ref="C111:C115"/>
    <mergeCell ref="Q113:S113"/>
    <mergeCell ref="Q114:S114"/>
    <mergeCell ref="Q115:S115"/>
    <mergeCell ref="C116:C120"/>
    <mergeCell ref="Q116:S116"/>
    <mergeCell ref="Q117:S117"/>
    <mergeCell ref="Q118:S118"/>
    <mergeCell ref="Q119:S119"/>
    <mergeCell ref="B88:B122"/>
    <mergeCell ref="C88:C93"/>
    <mergeCell ref="Q90:T90"/>
    <mergeCell ref="Q91:S91"/>
    <mergeCell ref="Q92:S92"/>
    <mergeCell ref="Q93:S93"/>
    <mergeCell ref="C94:C98"/>
    <mergeCell ref="C104:T105"/>
    <mergeCell ref="C106:C110"/>
    <mergeCell ref="Q108:S108"/>
    <mergeCell ref="Q109:S109"/>
    <mergeCell ref="Q110:S110"/>
    <mergeCell ref="Q95:S95"/>
    <mergeCell ref="Q96:S96"/>
    <mergeCell ref="Q97:S97"/>
    <mergeCell ref="Q98:S98"/>
    <mergeCell ref="C99:C103"/>
    <mergeCell ref="Q101:S101"/>
    <mergeCell ref="Q102:S102"/>
    <mergeCell ref="Q103:S103"/>
    <mergeCell ref="C121:T122"/>
    <mergeCell ref="Q72:S72"/>
    <mergeCell ref="Q73:S73"/>
    <mergeCell ref="Q74:S74"/>
    <mergeCell ref="C75:C79"/>
    <mergeCell ref="Q77:S77"/>
    <mergeCell ref="Q78:S78"/>
    <mergeCell ref="Q79:S79"/>
    <mergeCell ref="Q87:T87"/>
    <mergeCell ref="E87:F87"/>
    <mergeCell ref="G87:H87"/>
    <mergeCell ref="I87:J87"/>
    <mergeCell ref="K87:L87"/>
    <mergeCell ref="M87:N87"/>
    <mergeCell ref="O87:P87"/>
    <mergeCell ref="Q75:T76"/>
    <mergeCell ref="C63:C67"/>
    <mergeCell ref="Q64:S64"/>
    <mergeCell ref="Q65:S65"/>
    <mergeCell ref="Q66:S66"/>
    <mergeCell ref="Q67:S67"/>
    <mergeCell ref="C68:T69"/>
    <mergeCell ref="B52:B86"/>
    <mergeCell ref="C52:C57"/>
    <mergeCell ref="Q55:S55"/>
    <mergeCell ref="Q56:S56"/>
    <mergeCell ref="Q57:S57"/>
    <mergeCell ref="C58:C62"/>
    <mergeCell ref="Q59:S59"/>
    <mergeCell ref="Q60:S60"/>
    <mergeCell ref="Q61:S61"/>
    <mergeCell ref="Q62:S62"/>
    <mergeCell ref="C80:C84"/>
    <mergeCell ref="Q80:S80"/>
    <mergeCell ref="Q81:S81"/>
    <mergeCell ref="Q82:S82"/>
    <mergeCell ref="Q83:S83"/>
    <mergeCell ref="C85:T86"/>
    <mergeCell ref="C70:C74"/>
    <mergeCell ref="Q70:T71"/>
    <mergeCell ref="E51:F51"/>
    <mergeCell ref="G51:H51"/>
    <mergeCell ref="I51:J51"/>
    <mergeCell ref="K51:L51"/>
    <mergeCell ref="M51:N51"/>
    <mergeCell ref="O51:P51"/>
    <mergeCell ref="Q51:T51"/>
    <mergeCell ref="C39:C43"/>
    <mergeCell ref="Q41:S41"/>
    <mergeCell ref="Q42:S42"/>
    <mergeCell ref="Q43:S43"/>
    <mergeCell ref="C44:C48"/>
    <mergeCell ref="Q44:S44"/>
    <mergeCell ref="Q45:S45"/>
    <mergeCell ref="Q46:S46"/>
    <mergeCell ref="Q47:S47"/>
    <mergeCell ref="C49:T50"/>
    <mergeCell ref="Q29:S29"/>
    <mergeCell ref="Q15:T15"/>
    <mergeCell ref="B16:B50"/>
    <mergeCell ref="C16:C21"/>
    <mergeCell ref="Q19:S19"/>
    <mergeCell ref="Q20:S20"/>
    <mergeCell ref="Q21:S21"/>
    <mergeCell ref="C22:C26"/>
    <mergeCell ref="Q23:S23"/>
    <mergeCell ref="E15:F15"/>
    <mergeCell ref="G15:H15"/>
    <mergeCell ref="I15:J15"/>
    <mergeCell ref="K15:L15"/>
    <mergeCell ref="M15:N15"/>
    <mergeCell ref="O15:P15"/>
    <mergeCell ref="C32:T33"/>
    <mergeCell ref="C34:C38"/>
    <mergeCell ref="Q36:S36"/>
    <mergeCell ref="Q38:S38"/>
    <mergeCell ref="Q24:S24"/>
    <mergeCell ref="Q30:S30"/>
    <mergeCell ref="Q31:S31"/>
    <mergeCell ref="Q39:R40"/>
    <mergeCell ref="S39:T40"/>
    <mergeCell ref="B2:D2"/>
    <mergeCell ref="F2:U2"/>
    <mergeCell ref="G3:H3"/>
    <mergeCell ref="I3:J3"/>
    <mergeCell ref="K3:L3"/>
    <mergeCell ref="M3:N3"/>
    <mergeCell ref="O3:P3"/>
    <mergeCell ref="Q3:R3"/>
    <mergeCell ref="Q37:S37"/>
    <mergeCell ref="C27:C31"/>
    <mergeCell ref="Q16:R17"/>
    <mergeCell ref="S16:T17"/>
    <mergeCell ref="Q27:R28"/>
    <mergeCell ref="S27:T28"/>
    <mergeCell ref="Q34:R35"/>
    <mergeCell ref="S34:T35"/>
    <mergeCell ref="F4:F5"/>
    <mergeCell ref="F6:F7"/>
    <mergeCell ref="F8:F9"/>
    <mergeCell ref="F10:F11"/>
    <mergeCell ref="F12:F13"/>
    <mergeCell ref="G12:U13"/>
    <mergeCell ref="Q25:S25"/>
    <mergeCell ref="Q26:S26"/>
  </mergeCells>
  <pageMargins left="0.7" right="0.7" top="0.75" bottom="0.75" header="0.3" footer="0.3"/>
  <ignoredErrors>
    <ignoredError sqref="S7:S9" formula="1"/>
  </ignoredErrors>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36"/>
  <sheetViews>
    <sheetView topLeftCell="A114" workbookViewId="0"/>
  </sheetViews>
  <sheetFormatPr defaultColWidth="8.85546875" defaultRowHeight="18.75" customHeight="1" x14ac:dyDescent="0.25"/>
  <cols>
    <col min="1" max="1" width="8.85546875" style="1"/>
    <col min="2" max="2" width="18.140625" style="3" customWidth="1"/>
    <col min="3" max="3" width="19" style="135" bestFit="1" customWidth="1"/>
    <col min="4" max="4" width="34.7109375" style="3" bestFit="1" customWidth="1"/>
    <col min="5" max="20" width="9.85546875" style="3" customWidth="1"/>
    <col min="21" max="21" width="12.28515625" style="3" bestFit="1" customWidth="1"/>
    <col min="22" max="22" width="13.28515625" style="3" customWidth="1"/>
    <col min="23" max="80" width="8.85546875" style="1"/>
    <col min="81" max="88" width="8.85546875" style="2"/>
    <col min="89" max="16384" width="8.85546875" style="3"/>
  </cols>
  <sheetData>
    <row r="1" spans="1:88" s="1" customFormat="1" ht="18.75" customHeight="1" thickBot="1" x14ac:dyDescent="0.3">
      <c r="A1" s="13"/>
      <c r="B1" s="13"/>
      <c r="C1" s="13"/>
      <c r="D1" s="13"/>
      <c r="E1" s="13"/>
      <c r="F1" s="13"/>
      <c r="G1" s="13"/>
      <c r="H1" s="13"/>
      <c r="I1" s="13"/>
      <c r="J1" s="13"/>
      <c r="K1" s="13"/>
      <c r="L1" s="13"/>
      <c r="M1" s="13"/>
      <c r="N1" s="13"/>
      <c r="O1" s="13"/>
      <c r="P1" s="13"/>
      <c r="Q1" s="13"/>
      <c r="R1" s="13"/>
      <c r="S1" s="13"/>
      <c r="T1" s="13"/>
      <c r="U1" s="13"/>
    </row>
    <row r="2" spans="1:88" ht="30" customHeight="1" thickBot="1" x14ac:dyDescent="0.3">
      <c r="A2" s="13"/>
      <c r="B2" s="399" t="s">
        <v>156</v>
      </c>
      <c r="C2" s="380"/>
      <c r="D2" s="381"/>
      <c r="E2" s="13"/>
      <c r="F2" s="373" t="s">
        <v>200</v>
      </c>
      <c r="G2" s="374"/>
      <c r="H2" s="374"/>
      <c r="I2" s="374"/>
      <c r="J2" s="374"/>
      <c r="K2" s="374"/>
      <c r="L2" s="374"/>
      <c r="M2" s="374"/>
      <c r="N2" s="374"/>
      <c r="O2" s="374"/>
      <c r="P2" s="374"/>
      <c r="Q2" s="374"/>
      <c r="R2" s="374"/>
      <c r="S2" s="374"/>
      <c r="T2" s="374"/>
      <c r="U2" s="375"/>
      <c r="V2" s="1"/>
    </row>
    <row r="3" spans="1:88" ht="18.75" customHeight="1" thickBot="1" x14ac:dyDescent="0.3">
      <c r="A3" s="13"/>
      <c r="B3" s="16" t="s">
        <v>16</v>
      </c>
      <c r="C3" s="11" t="s">
        <v>110</v>
      </c>
      <c r="D3" s="17" t="s">
        <v>33</v>
      </c>
      <c r="E3" s="13"/>
      <c r="F3" s="12" t="s">
        <v>114</v>
      </c>
      <c r="G3" s="376" t="s">
        <v>0</v>
      </c>
      <c r="H3" s="377"/>
      <c r="I3" s="378" t="s">
        <v>1</v>
      </c>
      <c r="J3" s="377"/>
      <c r="K3" s="378" t="s">
        <v>2</v>
      </c>
      <c r="L3" s="377"/>
      <c r="M3" s="378" t="s">
        <v>3</v>
      </c>
      <c r="N3" s="377"/>
      <c r="O3" s="378" t="s">
        <v>4</v>
      </c>
      <c r="P3" s="377"/>
      <c r="Q3" s="378" t="s">
        <v>5</v>
      </c>
      <c r="R3" s="377"/>
      <c r="S3" s="177" t="s">
        <v>6</v>
      </c>
      <c r="T3" s="177" t="s">
        <v>7</v>
      </c>
      <c r="U3" s="19" t="s">
        <v>8</v>
      </c>
      <c r="V3" s="1"/>
    </row>
    <row r="4" spans="1:88" ht="18.75" customHeight="1" thickTop="1" x14ac:dyDescent="0.25">
      <c r="A4" s="13"/>
      <c r="B4" s="20" t="str">
        <f>START!F10</f>
        <v>Bench Press</v>
      </c>
      <c r="C4" s="218">
        <f>'Cycle 10'!C4+START!F26</f>
        <v>122.9622641509434</v>
      </c>
      <c r="D4" s="100" t="str">
        <f>IFERROR($S$124,"?")</f>
        <v>?</v>
      </c>
      <c r="E4" s="13"/>
      <c r="F4" s="371">
        <v>1</v>
      </c>
      <c r="G4" s="86">
        <f>'Cycle 1'!G4</f>
        <v>10</v>
      </c>
      <c r="H4" s="87">
        <f>'Cycle 1'!H4</f>
        <v>0.6</v>
      </c>
      <c r="I4" s="88">
        <f>'Cycle 1'!I4</f>
        <v>10</v>
      </c>
      <c r="J4" s="87">
        <f>'Cycle 1'!J4</f>
        <v>0.6</v>
      </c>
      <c r="K4" s="88">
        <f>'Cycle 1'!K4</f>
        <v>10</v>
      </c>
      <c r="L4" s="87">
        <f>'Cycle 1'!L4</f>
        <v>0.6</v>
      </c>
      <c r="M4" s="24">
        <f>'Cycle 1'!M4</f>
        <v>0</v>
      </c>
      <c r="N4" s="24">
        <f>'Cycle 1'!N4</f>
        <v>0</v>
      </c>
      <c r="O4" s="24">
        <f>'Cycle 1'!O4</f>
        <v>0</v>
      </c>
      <c r="P4" s="24">
        <f>'Cycle 1'!P4</f>
        <v>0</v>
      </c>
      <c r="Q4" s="24">
        <f>'Cycle 1'!Q4</f>
        <v>0</v>
      </c>
      <c r="R4" s="24">
        <f>'Cycle 1'!R4</f>
        <v>0</v>
      </c>
      <c r="S4" s="25">
        <f>L4</f>
        <v>0.6</v>
      </c>
      <c r="T4" s="22">
        <v>0.73333333333333339</v>
      </c>
      <c r="U4" s="217">
        <f t="shared" ref="U4:U11" si="0">S4-T4</f>
        <v>-0.13333333333333341</v>
      </c>
      <c r="V4" s="1"/>
    </row>
    <row r="5" spans="1:88" ht="18.75" customHeight="1" x14ac:dyDescent="0.25">
      <c r="A5" s="13"/>
      <c r="B5" s="26" t="s">
        <v>12</v>
      </c>
      <c r="C5" s="219">
        <f>'Cycle 10'!C5+START!F28</f>
        <v>154.7802197802198</v>
      </c>
      <c r="D5" s="101" t="str">
        <f>IFERROR($S$135,"?")</f>
        <v>?</v>
      </c>
      <c r="E5" s="13"/>
      <c r="F5" s="372"/>
      <c r="G5" s="27">
        <f>'Cycle 1'!G5</f>
        <v>8</v>
      </c>
      <c r="H5" s="28">
        <f>'Cycle 1'!H5</f>
        <v>0.62666666666666659</v>
      </c>
      <c r="I5" s="29">
        <f>'Cycle 1'!I5</f>
        <v>8</v>
      </c>
      <c r="J5" s="28">
        <f>'Cycle 1'!J5</f>
        <v>0.67666666666666664</v>
      </c>
      <c r="K5" s="32" t="str">
        <f>'Cycle 1'!K5</f>
        <v>8+</v>
      </c>
      <c r="L5" s="36">
        <f>'Cycle 1'!L5</f>
        <v>0.72666666666666668</v>
      </c>
      <c r="M5" s="24">
        <f>'Cycle 1'!M5</f>
        <v>0</v>
      </c>
      <c r="N5" s="24">
        <f>'Cycle 1'!N5</f>
        <v>0</v>
      </c>
      <c r="O5" s="24">
        <f>'Cycle 1'!O5</f>
        <v>0</v>
      </c>
      <c r="P5" s="24">
        <f>'Cycle 1'!P5</f>
        <v>0</v>
      </c>
      <c r="Q5" s="24">
        <f>'Cycle 1'!Q5</f>
        <v>0</v>
      </c>
      <c r="R5" s="24">
        <f>'Cycle 1'!R5</f>
        <v>0</v>
      </c>
      <c r="S5" s="30">
        <f>L5</f>
        <v>0.72666666666666668</v>
      </c>
      <c r="T5" s="28">
        <v>0.77666666666666673</v>
      </c>
      <c r="U5" s="31">
        <f t="shared" si="0"/>
        <v>-5.0000000000000044E-2</v>
      </c>
      <c r="V5" s="1"/>
    </row>
    <row r="6" spans="1:88" ht="18.75" customHeight="1" x14ac:dyDescent="0.25">
      <c r="A6" s="13"/>
      <c r="B6" s="20" t="str">
        <f>START!F11</f>
        <v>Deadlift</v>
      </c>
      <c r="C6" s="218">
        <f>'Cycle 10'!C6+START!F27</f>
        <v>163.31395348837211</v>
      </c>
      <c r="D6" s="100" t="str">
        <f>IFERROR($S$147,"?")</f>
        <v>?</v>
      </c>
      <c r="E6" s="13"/>
      <c r="F6" s="371">
        <v>2</v>
      </c>
      <c r="G6" s="21">
        <f>'Cycle 1'!G6</f>
        <v>10</v>
      </c>
      <c r="H6" s="22">
        <f>'Cycle 1'!H6</f>
        <v>0.6</v>
      </c>
      <c r="I6" s="23">
        <f>'Cycle 1'!I6</f>
        <v>10</v>
      </c>
      <c r="J6" s="22">
        <f>'Cycle 1'!J6</f>
        <v>0.6</v>
      </c>
      <c r="K6" s="23">
        <f>'Cycle 1'!K6</f>
        <v>10</v>
      </c>
      <c r="L6" s="22">
        <f>'Cycle 1'!L6</f>
        <v>0.6</v>
      </c>
      <c r="M6" s="24">
        <f>'Cycle 1'!M6</f>
        <v>0</v>
      </c>
      <c r="N6" s="24">
        <f>'Cycle 1'!N6</f>
        <v>0</v>
      </c>
      <c r="O6" s="24">
        <f>'Cycle 1'!O6</f>
        <v>0</v>
      </c>
      <c r="P6" s="24">
        <f>'Cycle 1'!P6</f>
        <v>0</v>
      </c>
      <c r="Q6" s="24">
        <f>'Cycle 1'!Q6</f>
        <v>0</v>
      </c>
      <c r="R6" s="24">
        <f>'Cycle 1'!R6</f>
        <v>0</v>
      </c>
      <c r="S6" s="25">
        <f>L6</f>
        <v>0.6</v>
      </c>
      <c r="T6" s="22">
        <v>0.73333333333333339</v>
      </c>
      <c r="U6" s="217">
        <f t="shared" si="0"/>
        <v>-0.13333333333333341</v>
      </c>
      <c r="V6" s="1"/>
    </row>
    <row r="7" spans="1:88" ht="18.75" customHeight="1" thickBot="1" x14ac:dyDescent="0.3">
      <c r="A7" s="13"/>
      <c r="B7" s="164" t="s">
        <v>13</v>
      </c>
      <c r="C7" s="220">
        <f>'Cycle 10'!C7+START!F29</f>
        <v>78.779069767441868</v>
      </c>
      <c r="D7" s="165" t="str">
        <f>IFERROR($S$142,"?")</f>
        <v>?</v>
      </c>
      <c r="E7" s="13"/>
      <c r="F7" s="372"/>
      <c r="G7" s="27">
        <f>'Cycle 1'!G7</f>
        <v>6</v>
      </c>
      <c r="H7" s="28">
        <f>'Cycle 1'!H7</f>
        <v>0.73333333333333328</v>
      </c>
      <c r="I7" s="29">
        <f>'Cycle 1'!I7</f>
        <v>6</v>
      </c>
      <c r="J7" s="28">
        <f>'Cycle 1'!J7</f>
        <v>0.73333333333333328</v>
      </c>
      <c r="K7" s="29">
        <f>'Cycle 1'!K7</f>
        <v>6</v>
      </c>
      <c r="L7" s="28">
        <f>'Cycle 1'!L7</f>
        <v>0.78333333333333333</v>
      </c>
      <c r="M7" s="5">
        <f>'Cycle 1'!M7</f>
        <v>6</v>
      </c>
      <c r="N7" s="95">
        <f>'Cycle 1'!N7</f>
        <v>0.78333333333333333</v>
      </c>
      <c r="O7" s="24">
        <f>'Cycle 1'!O7</f>
        <v>0</v>
      </c>
      <c r="P7" s="24">
        <f>'Cycle 1'!P7</f>
        <v>0</v>
      </c>
      <c r="Q7" s="24">
        <f>'Cycle 1'!Q7</f>
        <v>0</v>
      </c>
      <c r="R7" s="24">
        <f>'Cycle 1'!R7</f>
        <v>0</v>
      </c>
      <c r="S7" s="33">
        <f>N7</f>
        <v>0.78333333333333333</v>
      </c>
      <c r="T7" s="28">
        <v>0.83333333333333337</v>
      </c>
      <c r="U7" s="31">
        <f t="shared" si="0"/>
        <v>-5.0000000000000044E-2</v>
      </c>
      <c r="V7" s="1"/>
    </row>
    <row r="8" spans="1:88" ht="18.75" customHeight="1" thickBot="1" x14ac:dyDescent="0.3">
      <c r="A8" s="13"/>
      <c r="B8" s="13"/>
      <c r="C8" s="13"/>
      <c r="D8" s="13"/>
      <c r="E8" s="13"/>
      <c r="F8" s="371">
        <v>3</v>
      </c>
      <c r="G8" s="21">
        <f>'Cycle 1'!G8</f>
        <v>10</v>
      </c>
      <c r="H8" s="22">
        <f>'Cycle 1'!H8</f>
        <v>0.6</v>
      </c>
      <c r="I8" s="23">
        <f>'Cycle 1'!I8</f>
        <v>10</v>
      </c>
      <c r="J8" s="22">
        <f>'Cycle 1'!J8</f>
        <v>0.6</v>
      </c>
      <c r="K8" s="23">
        <f>'Cycle 1'!K8</f>
        <v>10</v>
      </c>
      <c r="L8" s="22">
        <f>'Cycle 1'!L8</f>
        <v>0.6</v>
      </c>
      <c r="M8" s="24">
        <f>'Cycle 1'!M8</f>
        <v>0</v>
      </c>
      <c r="N8" s="24">
        <f>'Cycle 1'!N8</f>
        <v>0</v>
      </c>
      <c r="O8" s="24">
        <f>'Cycle 1'!O8</f>
        <v>0</v>
      </c>
      <c r="P8" s="24">
        <f>'Cycle 1'!P8</f>
        <v>0</v>
      </c>
      <c r="Q8" s="24">
        <f>'Cycle 1'!Q8</f>
        <v>0</v>
      </c>
      <c r="R8" s="24">
        <f>'Cycle 1'!R8</f>
        <v>0</v>
      </c>
      <c r="S8" s="25">
        <f>L8</f>
        <v>0.6</v>
      </c>
      <c r="T8" s="22">
        <v>0.73333333333333339</v>
      </c>
      <c r="U8" s="217">
        <f t="shared" si="0"/>
        <v>-0.13333333333333341</v>
      </c>
      <c r="V8" s="1"/>
    </row>
    <row r="9" spans="1:88" ht="18.75" customHeight="1" thickBot="1" x14ac:dyDescent="0.35">
      <c r="A9" s="13"/>
      <c r="B9" s="99" t="s">
        <v>9</v>
      </c>
      <c r="C9" s="158">
        <v>5</v>
      </c>
      <c r="D9" s="13"/>
      <c r="E9" s="13"/>
      <c r="F9" s="372"/>
      <c r="G9" s="27">
        <f>'Cycle 1'!G9</f>
        <v>4</v>
      </c>
      <c r="H9" s="28">
        <f>'Cycle 1'!H9</f>
        <v>0.83333333333333326</v>
      </c>
      <c r="I9" s="29">
        <f>'Cycle 1'!I9</f>
        <v>4</v>
      </c>
      <c r="J9" s="28">
        <f>'Cycle 1'!J9</f>
        <v>0.83333333333333326</v>
      </c>
      <c r="K9" s="29">
        <f>'Cycle 1'!K9</f>
        <v>4</v>
      </c>
      <c r="L9" s="28">
        <f>'Cycle 1'!L9</f>
        <v>0.83333333333333326</v>
      </c>
      <c r="M9" s="29">
        <f>'Cycle 1'!M9</f>
        <v>4</v>
      </c>
      <c r="N9" s="28">
        <f>'Cycle 1'!N9</f>
        <v>0.83333333333333326</v>
      </c>
      <c r="O9" s="34">
        <f>'Cycle 1'!O9</f>
        <v>4</v>
      </c>
      <c r="P9" s="95">
        <f>'Cycle 1'!P9</f>
        <v>0.83333333333333326</v>
      </c>
      <c r="Q9" s="24">
        <f>'Cycle 1'!Q9</f>
        <v>0</v>
      </c>
      <c r="R9" s="24">
        <f>'Cycle 1'!R9</f>
        <v>0</v>
      </c>
      <c r="S9" s="33">
        <f>H9</f>
        <v>0.83333333333333326</v>
      </c>
      <c r="T9" s="28">
        <v>0.8833333333333333</v>
      </c>
      <c r="U9" s="31">
        <f t="shared" si="0"/>
        <v>-5.0000000000000044E-2</v>
      </c>
      <c r="V9" s="1"/>
    </row>
    <row r="10" spans="1:88" ht="18.75" customHeight="1" x14ac:dyDescent="0.25">
      <c r="A10" s="13"/>
      <c r="B10" s="13"/>
      <c r="C10" s="13"/>
      <c r="D10" s="13"/>
      <c r="E10" s="13"/>
      <c r="F10" s="371">
        <v>4</v>
      </c>
      <c r="G10" s="21">
        <f>'Cycle 1'!G10</f>
        <v>10</v>
      </c>
      <c r="H10" s="22">
        <f>'Cycle 1'!H10</f>
        <v>0.6</v>
      </c>
      <c r="I10" s="23">
        <f>'Cycle 1'!I10</f>
        <v>10</v>
      </c>
      <c r="J10" s="22">
        <f>'Cycle 1'!J10</f>
        <v>0.6</v>
      </c>
      <c r="K10" s="23">
        <f>'Cycle 1'!K10</f>
        <v>10</v>
      </c>
      <c r="L10" s="22">
        <f>'Cycle 1'!L10</f>
        <v>0.6</v>
      </c>
      <c r="M10" s="24">
        <f>'Cycle 1'!M10</f>
        <v>0</v>
      </c>
      <c r="N10" s="24">
        <f>'Cycle 1'!N10</f>
        <v>0</v>
      </c>
      <c r="O10" s="24">
        <f>'Cycle 1'!O10</f>
        <v>0</v>
      </c>
      <c r="P10" s="24">
        <f>'Cycle 1'!P10</f>
        <v>0</v>
      </c>
      <c r="Q10" s="24">
        <f>'Cycle 1'!Q10</f>
        <v>0</v>
      </c>
      <c r="R10" s="24">
        <f>'Cycle 1'!R10</f>
        <v>0</v>
      </c>
      <c r="S10" s="25">
        <f>L10</f>
        <v>0.6</v>
      </c>
      <c r="T10" s="22">
        <v>0.73333333333333339</v>
      </c>
      <c r="U10" s="217">
        <f t="shared" si="0"/>
        <v>-0.13333333333333341</v>
      </c>
      <c r="V10" s="1"/>
    </row>
    <row r="11" spans="1:88" ht="18.75" customHeight="1" x14ac:dyDescent="0.25">
      <c r="A11" s="13"/>
      <c r="B11" s="13"/>
      <c r="C11" s="13"/>
      <c r="D11" s="13"/>
      <c r="E11" s="13"/>
      <c r="F11" s="372"/>
      <c r="G11" s="35" t="str">
        <f>'Cycle 1'!G11</f>
        <v>2+</v>
      </c>
      <c r="H11" s="36">
        <f>'Cycle 1'!H11</f>
        <v>0.89</v>
      </c>
      <c r="I11" s="32">
        <f>'Cycle 1'!I11</f>
        <v>2</v>
      </c>
      <c r="J11" s="36">
        <f>'Cycle 1'!J11</f>
        <v>0.89</v>
      </c>
      <c r="K11" s="32">
        <f>'Cycle 1'!K11</f>
        <v>2</v>
      </c>
      <c r="L11" s="36">
        <f>'Cycle 1'!L11</f>
        <v>0.84</v>
      </c>
      <c r="M11" s="32">
        <f>'Cycle 1'!M11</f>
        <v>2</v>
      </c>
      <c r="N11" s="36">
        <f>'Cycle 1'!N11</f>
        <v>0.84</v>
      </c>
      <c r="O11" s="32">
        <f>'Cycle 1'!O11</f>
        <v>2</v>
      </c>
      <c r="P11" s="36">
        <f>'Cycle 1'!P11</f>
        <v>0.84</v>
      </c>
      <c r="Q11" s="32">
        <f>'Cycle 1'!Q11</f>
        <v>2</v>
      </c>
      <c r="R11" s="36">
        <f>'Cycle 1'!R11</f>
        <v>0.84</v>
      </c>
      <c r="S11" s="37">
        <f>H11</f>
        <v>0.89</v>
      </c>
      <c r="T11" s="36">
        <v>0.94000000000000006</v>
      </c>
      <c r="U11" s="38">
        <f t="shared" si="0"/>
        <v>-5.0000000000000044E-2</v>
      </c>
      <c r="V11" s="1"/>
    </row>
    <row r="12" spans="1:88" ht="18.75" customHeight="1" x14ac:dyDescent="0.25">
      <c r="A12" s="13"/>
      <c r="B12" s="13"/>
      <c r="C12" s="13"/>
      <c r="D12" s="13"/>
      <c r="E12" s="13"/>
      <c r="F12" s="371">
        <v>5</v>
      </c>
      <c r="G12" s="383" t="s">
        <v>128</v>
      </c>
      <c r="H12" s="384"/>
      <c r="I12" s="384"/>
      <c r="J12" s="384"/>
      <c r="K12" s="384"/>
      <c r="L12" s="384"/>
      <c r="M12" s="384"/>
      <c r="N12" s="384"/>
      <c r="O12" s="384"/>
      <c r="P12" s="384"/>
      <c r="Q12" s="384"/>
      <c r="R12" s="384"/>
      <c r="S12" s="384"/>
      <c r="T12" s="384"/>
      <c r="U12" s="385"/>
      <c r="V12" s="1"/>
    </row>
    <row r="13" spans="1:88" ht="18.75" customHeight="1" thickBot="1" x14ac:dyDescent="0.3">
      <c r="A13" s="13"/>
      <c r="B13" s="13"/>
      <c r="C13" s="13"/>
      <c r="D13" s="13"/>
      <c r="E13" s="13"/>
      <c r="F13" s="382"/>
      <c r="G13" s="386"/>
      <c r="H13" s="387"/>
      <c r="I13" s="387"/>
      <c r="J13" s="387"/>
      <c r="K13" s="387"/>
      <c r="L13" s="387"/>
      <c r="M13" s="387"/>
      <c r="N13" s="387"/>
      <c r="O13" s="387"/>
      <c r="P13" s="387"/>
      <c r="Q13" s="387"/>
      <c r="R13" s="387"/>
      <c r="S13" s="387"/>
      <c r="T13" s="387"/>
      <c r="U13" s="388"/>
      <c r="V13" s="1"/>
    </row>
    <row r="14" spans="1:88" ht="18.75" customHeight="1" thickBot="1" x14ac:dyDescent="0.3">
      <c r="A14" s="13"/>
      <c r="B14" s="13"/>
      <c r="C14" s="13"/>
      <c r="D14" s="13"/>
      <c r="E14" s="13"/>
      <c r="F14" s="13"/>
      <c r="G14" s="13"/>
      <c r="H14" s="13"/>
      <c r="I14" s="13"/>
      <c r="J14" s="13"/>
      <c r="K14" s="13"/>
      <c r="L14" s="13"/>
      <c r="M14" s="13"/>
      <c r="N14" s="13"/>
      <c r="O14" s="13"/>
      <c r="P14" s="13"/>
      <c r="Q14" s="13"/>
      <c r="R14" s="13"/>
      <c r="S14" s="13"/>
      <c r="T14" s="13"/>
      <c r="U14" s="13"/>
      <c r="V14" s="1"/>
    </row>
    <row r="15" spans="1:88" s="8" customFormat="1" ht="18.75" customHeight="1" thickBot="1" x14ac:dyDescent="0.35">
      <c r="A15" s="39"/>
      <c r="B15" s="40" t="s">
        <v>114</v>
      </c>
      <c r="C15" s="255" t="s">
        <v>15</v>
      </c>
      <c r="D15" s="255" t="s">
        <v>16</v>
      </c>
      <c r="E15" s="369" t="s">
        <v>0</v>
      </c>
      <c r="F15" s="369"/>
      <c r="G15" s="369" t="s">
        <v>1</v>
      </c>
      <c r="H15" s="369"/>
      <c r="I15" s="369" t="s">
        <v>2</v>
      </c>
      <c r="J15" s="369"/>
      <c r="K15" s="369" t="s">
        <v>3</v>
      </c>
      <c r="L15" s="369"/>
      <c r="M15" s="369" t="s">
        <v>4</v>
      </c>
      <c r="N15" s="369"/>
      <c r="O15" s="369" t="s">
        <v>5</v>
      </c>
      <c r="P15" s="369"/>
      <c r="Q15" s="369"/>
      <c r="R15" s="369"/>
      <c r="S15" s="369"/>
      <c r="T15" s="370"/>
      <c r="U15" s="39"/>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7"/>
      <c r="CD15" s="7"/>
      <c r="CE15" s="7"/>
      <c r="CF15" s="7"/>
      <c r="CG15" s="7"/>
      <c r="CH15" s="7"/>
      <c r="CI15" s="7"/>
      <c r="CJ15" s="7"/>
    </row>
    <row r="16" spans="1:88" ht="18.75" customHeight="1" x14ac:dyDescent="0.25">
      <c r="A16" s="13"/>
      <c r="B16" s="306" t="s">
        <v>115</v>
      </c>
      <c r="C16" s="347" t="s">
        <v>92</v>
      </c>
      <c r="D16" s="253" t="str">
        <f>START!$F$10</f>
        <v>Bench Press</v>
      </c>
      <c r="E16" s="253">
        <f>$G$5</f>
        <v>8</v>
      </c>
      <c r="F16" s="253">
        <f>MROUND($C$4*$H$5,$C$9)</f>
        <v>75</v>
      </c>
      <c r="G16" s="253">
        <f>$I$5</f>
        <v>8</v>
      </c>
      <c r="H16" s="253">
        <f>MROUND($C$4*$J$5,$C$9)</f>
        <v>85</v>
      </c>
      <c r="I16" s="151" t="str">
        <f>$K$5</f>
        <v>8+</v>
      </c>
      <c r="J16" s="253">
        <f>MROUND($C$4*$L$5,$C$9)</f>
        <v>90</v>
      </c>
      <c r="K16" s="48"/>
      <c r="L16" s="48"/>
      <c r="M16" s="48"/>
      <c r="N16" s="48"/>
      <c r="O16" s="48"/>
      <c r="P16" s="48"/>
      <c r="Q16" s="317" t="s">
        <v>11</v>
      </c>
      <c r="R16" s="318"/>
      <c r="S16" s="321" t="str">
        <f>IFERROR($J$16/VLOOKUP($I$16,Config!$C:$G,5,FALSE),"?")</f>
        <v>?</v>
      </c>
      <c r="T16" s="322"/>
      <c r="U16" s="13"/>
      <c r="V16" s="1"/>
    </row>
    <row r="17" spans="1:22" ht="18.75" customHeight="1" x14ac:dyDescent="0.25">
      <c r="A17" s="13"/>
      <c r="B17" s="307"/>
      <c r="C17" s="348"/>
      <c r="D17" s="113" t="str">
        <f>START!$F$13</f>
        <v>Seated OHP</v>
      </c>
      <c r="E17" s="245">
        <f>$G$4</f>
        <v>10</v>
      </c>
      <c r="F17" s="245">
        <f>MROUND($C$7*$H$4,$C$9)</f>
        <v>45</v>
      </c>
      <c r="G17" s="245">
        <f>$I$4</f>
        <v>10</v>
      </c>
      <c r="H17" s="245">
        <f>MROUND($C$7*$J$4,$C$9)</f>
        <v>45</v>
      </c>
      <c r="I17" s="245">
        <f>$K$4</f>
        <v>10</v>
      </c>
      <c r="J17" s="245">
        <f>MROUND($C$7*$L$4,$C$9)</f>
        <v>45</v>
      </c>
      <c r="K17" s="43"/>
      <c r="L17" s="43"/>
      <c r="M17" s="43"/>
      <c r="N17" s="43"/>
      <c r="O17" s="43"/>
      <c r="P17" s="43"/>
      <c r="Q17" s="319"/>
      <c r="R17" s="320"/>
      <c r="S17" s="323"/>
      <c r="T17" s="324"/>
      <c r="U17" s="13"/>
      <c r="V17" s="1"/>
    </row>
    <row r="18" spans="1:22" ht="18.75" customHeight="1" x14ac:dyDescent="0.25">
      <c r="A18" s="13"/>
      <c r="B18" s="307"/>
      <c r="C18" s="348"/>
      <c r="D18" s="245" t="str">
        <f>START!$C$10</f>
        <v>Dumbbell Bench Press</v>
      </c>
      <c r="E18" s="245">
        <v>8</v>
      </c>
      <c r="F18" s="44"/>
      <c r="G18" s="245">
        <v>8</v>
      </c>
      <c r="H18" s="44"/>
      <c r="I18" s="245">
        <v>8</v>
      </c>
      <c r="J18" s="44"/>
      <c r="K18" s="245">
        <v>8</v>
      </c>
      <c r="L18" s="44"/>
      <c r="M18" s="43"/>
      <c r="N18" s="43"/>
      <c r="O18" s="43"/>
      <c r="P18" s="43"/>
      <c r="Q18" s="244"/>
      <c r="R18" s="245"/>
      <c r="S18" s="245"/>
      <c r="T18" s="256"/>
      <c r="U18" s="13"/>
      <c r="V18" s="1"/>
    </row>
    <row r="19" spans="1:22" ht="18.75" customHeight="1" x14ac:dyDescent="0.25">
      <c r="A19" s="13"/>
      <c r="B19" s="307"/>
      <c r="C19" s="348"/>
      <c r="D19" s="245" t="str">
        <f>START!$C$16</f>
        <v>Lateral Cable Raise</v>
      </c>
      <c r="E19" s="245">
        <v>10</v>
      </c>
      <c r="F19" s="44"/>
      <c r="G19" s="245">
        <v>10</v>
      </c>
      <c r="H19" s="44"/>
      <c r="I19" s="148" t="s">
        <v>19</v>
      </c>
      <c r="J19" s="44"/>
      <c r="K19" s="43"/>
      <c r="L19" s="43"/>
      <c r="M19" s="43"/>
      <c r="N19" s="43"/>
      <c r="O19" s="43"/>
      <c r="P19" s="43"/>
      <c r="Q19" s="295" t="s">
        <v>18</v>
      </c>
      <c r="R19" s="296"/>
      <c r="S19" s="296"/>
      <c r="T19" s="256" t="str">
        <f>IFERROR(E16+G16+I16+E18+G18+I18+K18,"?")</f>
        <v>?</v>
      </c>
      <c r="U19" s="13"/>
      <c r="V19" s="1"/>
    </row>
    <row r="20" spans="1:22" ht="18.75" customHeight="1" x14ac:dyDescent="0.25">
      <c r="A20" s="13"/>
      <c r="B20" s="307"/>
      <c r="C20" s="348"/>
      <c r="D20" s="245" t="str">
        <f>START!$C$17</f>
        <v>Cable Rear Lateral Raise</v>
      </c>
      <c r="E20" s="245">
        <v>12</v>
      </c>
      <c r="F20" s="45"/>
      <c r="G20" s="245">
        <v>12</v>
      </c>
      <c r="H20" s="45"/>
      <c r="I20" s="148" t="s">
        <v>19</v>
      </c>
      <c r="J20" s="45"/>
      <c r="K20" s="43"/>
      <c r="L20" s="43"/>
      <c r="M20" s="43"/>
      <c r="N20" s="43"/>
      <c r="O20" s="43"/>
      <c r="P20" s="43"/>
      <c r="Q20" s="295" t="s">
        <v>20</v>
      </c>
      <c r="R20" s="296"/>
      <c r="S20" s="296"/>
      <c r="T20" s="256" t="str">
        <f>IFERROR(E17+G17+I17+E19+G19+I19+E20+G20+I20,"?")</f>
        <v>?</v>
      </c>
      <c r="U20" s="13"/>
      <c r="V20" s="1"/>
    </row>
    <row r="21" spans="1:22" ht="18.75" customHeight="1" thickBot="1" x14ac:dyDescent="0.3">
      <c r="A21" s="13"/>
      <c r="B21" s="307"/>
      <c r="C21" s="349"/>
      <c r="D21" s="252" t="str">
        <f>START!$C$14</f>
        <v>Cable Tricep Extensions</v>
      </c>
      <c r="E21" s="252">
        <v>12</v>
      </c>
      <c r="F21" s="55"/>
      <c r="G21" s="252">
        <v>12</v>
      </c>
      <c r="H21" s="55"/>
      <c r="I21" s="252">
        <v>12</v>
      </c>
      <c r="J21" s="55"/>
      <c r="K21" s="149" t="s">
        <v>21</v>
      </c>
      <c r="L21" s="55"/>
      <c r="M21" s="53"/>
      <c r="N21" s="53"/>
      <c r="O21" s="53"/>
      <c r="P21" s="53"/>
      <c r="Q21" s="354" t="s">
        <v>22</v>
      </c>
      <c r="R21" s="355"/>
      <c r="S21" s="355"/>
      <c r="T21" s="115" t="str">
        <f>IFERROR(E21+G21+I21+K21,"?")</f>
        <v>?</v>
      </c>
      <c r="U21" s="13"/>
      <c r="V21" s="1"/>
    </row>
    <row r="22" spans="1:22" ht="18.75" customHeight="1" x14ac:dyDescent="0.25">
      <c r="A22" s="13"/>
      <c r="B22" s="307"/>
      <c r="C22" s="297" t="s">
        <v>190</v>
      </c>
      <c r="D22" s="98" t="s">
        <v>23</v>
      </c>
      <c r="E22" s="137">
        <v>10</v>
      </c>
      <c r="F22" s="47"/>
      <c r="G22" s="137">
        <v>10</v>
      </c>
      <c r="H22" s="47"/>
      <c r="I22" s="137">
        <v>10</v>
      </c>
      <c r="J22" s="47"/>
      <c r="K22" s="48"/>
      <c r="L22" s="48"/>
      <c r="M22" s="48"/>
      <c r="N22" s="48"/>
      <c r="O22" s="48"/>
      <c r="P22" s="48"/>
      <c r="Q22" s="136"/>
      <c r="R22" s="137"/>
      <c r="S22" s="137"/>
      <c r="T22" s="49"/>
      <c r="U22" s="13"/>
      <c r="V22" s="1"/>
    </row>
    <row r="23" spans="1:22" ht="18.75" customHeight="1" x14ac:dyDescent="0.25">
      <c r="A23" s="13"/>
      <c r="B23" s="307"/>
      <c r="C23" s="298"/>
      <c r="D23" s="250" t="str">
        <f>START!$C$19</f>
        <v>Lat Pulldowns</v>
      </c>
      <c r="E23" s="250">
        <v>12</v>
      </c>
      <c r="F23" s="50"/>
      <c r="G23" s="250">
        <v>12</v>
      </c>
      <c r="H23" s="50"/>
      <c r="I23" s="250">
        <v>12</v>
      </c>
      <c r="J23" s="50"/>
      <c r="K23" s="148" t="s">
        <v>21</v>
      </c>
      <c r="L23" s="50"/>
      <c r="M23" s="43"/>
      <c r="N23" s="43"/>
      <c r="O23" s="43"/>
      <c r="P23" s="43"/>
      <c r="Q23" s="314" t="s">
        <v>24</v>
      </c>
      <c r="R23" s="315"/>
      <c r="S23" s="315"/>
      <c r="T23" s="51" t="str">
        <f>IFERROR(G23+I23+K23+E23+E24+G24+I24+K24,"?")</f>
        <v>?</v>
      </c>
      <c r="U23" s="13"/>
      <c r="V23" s="1"/>
    </row>
    <row r="24" spans="1:22" ht="18.75" customHeight="1" x14ac:dyDescent="0.25">
      <c r="A24" s="13"/>
      <c r="B24" s="307"/>
      <c r="C24" s="298"/>
      <c r="D24" s="250" t="str">
        <f>START!$C$21</f>
        <v>Machine Rows</v>
      </c>
      <c r="E24" s="250">
        <v>12</v>
      </c>
      <c r="F24" s="50"/>
      <c r="G24" s="250">
        <v>12</v>
      </c>
      <c r="H24" s="50"/>
      <c r="I24" s="250">
        <v>12</v>
      </c>
      <c r="J24" s="50"/>
      <c r="K24" s="148" t="s">
        <v>21</v>
      </c>
      <c r="L24" s="50"/>
      <c r="M24" s="43"/>
      <c r="N24" s="43"/>
      <c r="O24" s="43"/>
      <c r="P24" s="43"/>
      <c r="Q24" s="314" t="s">
        <v>25</v>
      </c>
      <c r="R24" s="315"/>
      <c r="S24" s="315"/>
      <c r="T24" s="51">
        <f>IFERROR(G22+I22+K22+E22,"?")</f>
        <v>30</v>
      </c>
      <c r="U24" s="13"/>
      <c r="V24" s="1"/>
    </row>
    <row r="25" spans="1:22" ht="18.75" customHeight="1" x14ac:dyDescent="0.25">
      <c r="A25" s="13"/>
      <c r="B25" s="307"/>
      <c r="C25" s="298"/>
      <c r="D25" s="250" t="str">
        <f>START!$C$25</f>
        <v>Dumbbell Shrugs</v>
      </c>
      <c r="E25" s="250">
        <v>12</v>
      </c>
      <c r="F25" s="50"/>
      <c r="G25" s="250">
        <v>12</v>
      </c>
      <c r="H25" s="50"/>
      <c r="I25" s="250">
        <v>12</v>
      </c>
      <c r="J25" s="50"/>
      <c r="K25" s="148" t="s">
        <v>21</v>
      </c>
      <c r="L25" s="50"/>
      <c r="M25" s="43"/>
      <c r="N25" s="43"/>
      <c r="O25" s="43"/>
      <c r="P25" s="43"/>
      <c r="Q25" s="314" t="s">
        <v>26</v>
      </c>
      <c r="R25" s="315"/>
      <c r="S25" s="315"/>
      <c r="T25" s="51" t="str">
        <f>IFERROR(E25+G25+I25+K25,"?")</f>
        <v>?</v>
      </c>
      <c r="U25" s="13"/>
      <c r="V25" s="1"/>
    </row>
    <row r="26" spans="1:22" ht="18.75" customHeight="1" thickBot="1" x14ac:dyDescent="0.3">
      <c r="A26" s="13"/>
      <c r="B26" s="307"/>
      <c r="C26" s="299"/>
      <c r="D26" s="243" t="str">
        <f>START!$C$23</f>
        <v>Dumbbell Curls</v>
      </c>
      <c r="E26" s="243">
        <v>12</v>
      </c>
      <c r="F26" s="52"/>
      <c r="G26" s="243">
        <v>12</v>
      </c>
      <c r="H26" s="52"/>
      <c r="I26" s="243">
        <v>12</v>
      </c>
      <c r="J26" s="52"/>
      <c r="K26" s="149" t="s">
        <v>21</v>
      </c>
      <c r="L26" s="52"/>
      <c r="M26" s="53"/>
      <c r="N26" s="53"/>
      <c r="O26" s="53"/>
      <c r="P26" s="53"/>
      <c r="Q26" s="293" t="s">
        <v>27</v>
      </c>
      <c r="R26" s="294"/>
      <c r="S26" s="294"/>
      <c r="T26" s="54" t="str">
        <f>IFERROR(E26+G26+I26+K26,"?")</f>
        <v>?</v>
      </c>
      <c r="U26" s="13"/>
      <c r="V26" s="1"/>
    </row>
    <row r="27" spans="1:22" ht="18.75" customHeight="1" x14ac:dyDescent="0.25">
      <c r="A27" s="13"/>
      <c r="B27" s="307"/>
      <c r="C27" s="290" t="s">
        <v>93</v>
      </c>
      <c r="D27" s="251" t="str">
        <f>START!$F$12</f>
        <v>Squat</v>
      </c>
      <c r="E27" s="251">
        <f>$G$5</f>
        <v>8</v>
      </c>
      <c r="F27" s="251">
        <f>MROUND($C$5*$H$5,$C$9)</f>
        <v>95</v>
      </c>
      <c r="G27" s="251">
        <f>$I$5</f>
        <v>8</v>
      </c>
      <c r="H27" s="251">
        <f>MROUND($C$5*$J$5,$C$9)</f>
        <v>105</v>
      </c>
      <c r="I27" s="151" t="str">
        <f>$K$5</f>
        <v>8+</v>
      </c>
      <c r="J27" s="251">
        <f>MROUND($C$5*$L$5,$C$9)</f>
        <v>110</v>
      </c>
      <c r="K27" s="48"/>
      <c r="L27" s="48"/>
      <c r="M27" s="48"/>
      <c r="N27" s="48"/>
      <c r="O27" s="48"/>
      <c r="P27" s="48"/>
      <c r="Q27" s="325" t="s">
        <v>11</v>
      </c>
      <c r="R27" s="326"/>
      <c r="S27" s="321" t="str">
        <f>IFERROR($J$27/VLOOKUP($I$27,Config!$C:$G,5,FALSE),"?")</f>
        <v>?</v>
      </c>
      <c r="T27" s="322"/>
      <c r="U27" s="13"/>
      <c r="V27" s="1"/>
    </row>
    <row r="28" spans="1:22" ht="18.75" customHeight="1" thickBot="1" x14ac:dyDescent="0.3">
      <c r="A28" s="13"/>
      <c r="B28" s="307"/>
      <c r="C28" s="291"/>
      <c r="D28" s="247" t="str">
        <f>START!$C$26</f>
        <v>Leg Press</v>
      </c>
      <c r="E28" s="247">
        <v>10</v>
      </c>
      <c r="F28" s="44"/>
      <c r="G28" s="247">
        <v>10</v>
      </c>
      <c r="H28" s="44"/>
      <c r="I28" s="148" t="s">
        <v>19</v>
      </c>
      <c r="J28" s="44"/>
      <c r="K28" s="43"/>
      <c r="L28" s="43"/>
      <c r="M28" s="43"/>
      <c r="N28" s="43"/>
      <c r="O28" s="43"/>
      <c r="P28" s="43"/>
      <c r="Q28" s="327"/>
      <c r="R28" s="328"/>
      <c r="S28" s="323"/>
      <c r="T28" s="324"/>
      <c r="U28" s="13"/>
      <c r="V28" s="1"/>
    </row>
    <row r="29" spans="1:22" ht="18.75" customHeight="1" x14ac:dyDescent="0.25">
      <c r="A29" s="13"/>
      <c r="B29" s="307"/>
      <c r="C29" s="291"/>
      <c r="D29" s="247" t="str">
        <f>START!$C$28</f>
        <v>Lying Leg Curls</v>
      </c>
      <c r="E29" s="247">
        <v>12</v>
      </c>
      <c r="F29" s="44"/>
      <c r="G29" s="247">
        <v>12</v>
      </c>
      <c r="H29" s="44"/>
      <c r="I29" s="247">
        <v>12</v>
      </c>
      <c r="J29" s="44"/>
      <c r="K29" s="148" t="s">
        <v>21</v>
      </c>
      <c r="L29" s="44"/>
      <c r="M29" s="43"/>
      <c r="N29" s="43"/>
      <c r="O29" s="43"/>
      <c r="P29" s="43"/>
      <c r="Q29" s="310" t="s">
        <v>28</v>
      </c>
      <c r="R29" s="311"/>
      <c r="S29" s="311"/>
      <c r="T29" s="117" t="str">
        <f>IFERROR(E27+G27+I27+E28+G28+I28,"?")</f>
        <v>?</v>
      </c>
      <c r="U29" s="13"/>
      <c r="V29" s="1"/>
    </row>
    <row r="30" spans="1:22" ht="18.75" customHeight="1" x14ac:dyDescent="0.25">
      <c r="A30" s="13"/>
      <c r="B30" s="307"/>
      <c r="C30" s="291"/>
      <c r="D30" s="247" t="str">
        <f>START!$C$30</f>
        <v>Standing Calve Raises</v>
      </c>
      <c r="E30" s="247">
        <v>12</v>
      </c>
      <c r="F30" s="44"/>
      <c r="G30" s="247">
        <v>12</v>
      </c>
      <c r="H30" s="44"/>
      <c r="I30" s="247">
        <v>12</v>
      </c>
      <c r="J30" s="44"/>
      <c r="K30" s="148" t="s">
        <v>21</v>
      </c>
      <c r="L30" s="44"/>
      <c r="M30" s="43"/>
      <c r="N30" s="43"/>
      <c r="O30" s="43"/>
      <c r="P30" s="43"/>
      <c r="Q30" s="310" t="s">
        <v>29</v>
      </c>
      <c r="R30" s="311"/>
      <c r="S30" s="311"/>
      <c r="T30" s="117" t="str">
        <f>IFERROR(E29+G29+I29+K29,"?")</f>
        <v>?</v>
      </c>
      <c r="U30" s="13"/>
      <c r="V30" s="1"/>
    </row>
    <row r="31" spans="1:22" ht="18.75" customHeight="1" thickBot="1" x14ac:dyDescent="0.3">
      <c r="A31" s="13"/>
      <c r="B31" s="307"/>
      <c r="C31" s="292"/>
      <c r="D31" s="249"/>
      <c r="E31" s="249"/>
      <c r="F31" s="249"/>
      <c r="G31" s="249"/>
      <c r="H31" s="249"/>
      <c r="I31" s="249"/>
      <c r="J31" s="249"/>
      <c r="K31" s="249"/>
      <c r="L31" s="249"/>
      <c r="M31" s="53"/>
      <c r="N31" s="53"/>
      <c r="O31" s="53"/>
      <c r="P31" s="53"/>
      <c r="Q31" s="312" t="s">
        <v>30</v>
      </c>
      <c r="R31" s="313"/>
      <c r="S31" s="313"/>
      <c r="T31" s="118" t="str">
        <f>IFERROR(E30+G30+I30+K30,"?")</f>
        <v>?</v>
      </c>
      <c r="U31" s="13"/>
      <c r="V31" s="1"/>
    </row>
    <row r="32" spans="1:22" ht="18.75" customHeight="1" x14ac:dyDescent="0.25">
      <c r="A32" s="13"/>
      <c r="B32" s="307"/>
      <c r="C32" s="345" t="s">
        <v>31</v>
      </c>
      <c r="D32" s="345"/>
      <c r="E32" s="345"/>
      <c r="F32" s="345"/>
      <c r="G32" s="345"/>
      <c r="H32" s="345"/>
      <c r="I32" s="345"/>
      <c r="J32" s="345"/>
      <c r="K32" s="345"/>
      <c r="L32" s="345"/>
      <c r="M32" s="345"/>
      <c r="N32" s="345"/>
      <c r="O32" s="345"/>
      <c r="P32" s="345"/>
      <c r="Q32" s="345"/>
      <c r="R32" s="345"/>
      <c r="S32" s="345"/>
      <c r="T32" s="346"/>
      <c r="U32" s="13"/>
      <c r="V32" s="1"/>
    </row>
    <row r="33" spans="1:22" ht="18.75" customHeight="1" thickBot="1" x14ac:dyDescent="0.3">
      <c r="A33" s="13"/>
      <c r="B33" s="307"/>
      <c r="C33" s="345"/>
      <c r="D33" s="345"/>
      <c r="E33" s="345"/>
      <c r="F33" s="345"/>
      <c r="G33" s="345"/>
      <c r="H33" s="345"/>
      <c r="I33" s="345"/>
      <c r="J33" s="345"/>
      <c r="K33" s="345"/>
      <c r="L33" s="345"/>
      <c r="M33" s="345"/>
      <c r="N33" s="345"/>
      <c r="O33" s="345"/>
      <c r="P33" s="345"/>
      <c r="Q33" s="345"/>
      <c r="R33" s="345"/>
      <c r="S33" s="345"/>
      <c r="T33" s="346"/>
      <c r="U33" s="13"/>
      <c r="V33" s="1"/>
    </row>
    <row r="34" spans="1:22" ht="18.75" customHeight="1" x14ac:dyDescent="0.25">
      <c r="A34" s="13"/>
      <c r="B34" s="367"/>
      <c r="C34" s="347" t="s">
        <v>32</v>
      </c>
      <c r="D34" s="253" t="str">
        <f>D17</f>
        <v>Seated OHP</v>
      </c>
      <c r="E34" s="253">
        <f>$G$5</f>
        <v>8</v>
      </c>
      <c r="F34" s="253">
        <f>MROUND($C$7*$H$5,$C$9)</f>
        <v>50</v>
      </c>
      <c r="G34" s="253">
        <f>$I$5</f>
        <v>8</v>
      </c>
      <c r="H34" s="253">
        <f>MROUND($C$7*$J$5,$C$9)</f>
        <v>55</v>
      </c>
      <c r="I34" s="151" t="str">
        <f>$K$5</f>
        <v>8+</v>
      </c>
      <c r="J34" s="253">
        <f>MROUND($C$7*$L$5,$C$9)</f>
        <v>55</v>
      </c>
      <c r="K34" s="48"/>
      <c r="L34" s="48"/>
      <c r="M34" s="48"/>
      <c r="N34" s="48"/>
      <c r="O34" s="48"/>
      <c r="P34" s="48"/>
      <c r="Q34" s="317" t="s">
        <v>11</v>
      </c>
      <c r="R34" s="318"/>
      <c r="S34" s="321" t="str">
        <f>IFERROR($J$34/VLOOKUP($I$34,Config!$C:$G,5,FALSE),"?")</f>
        <v>?</v>
      </c>
      <c r="T34" s="322"/>
      <c r="U34" s="13"/>
      <c r="V34" s="1"/>
    </row>
    <row r="35" spans="1:22" ht="18.75" customHeight="1" thickBot="1" x14ac:dyDescent="0.3">
      <c r="A35" s="13"/>
      <c r="B35" s="367"/>
      <c r="C35" s="363"/>
      <c r="D35" s="245" t="str">
        <f>START!$C$11</f>
        <v>Incline Bench Press</v>
      </c>
      <c r="E35" s="245">
        <f>$G$4</f>
        <v>10</v>
      </c>
      <c r="F35" s="245">
        <f>IF(D35="Bench Press",MROUND($C$4*$H$4,$C$9),MROUND($C$4*$H$4*85%,$C$9))</f>
        <v>65</v>
      </c>
      <c r="G35" s="245">
        <f>$I$4</f>
        <v>10</v>
      </c>
      <c r="H35" s="245">
        <f>IF(D35="Bench Press",MROUND($C$4*$J$4,$C$9),MROUND($C$4*$J$4*85%,$C$9))</f>
        <v>65</v>
      </c>
      <c r="I35" s="245">
        <f>$K$4</f>
        <v>10</v>
      </c>
      <c r="J35" s="245">
        <f>IF(D35="Bench Press",MROUND($C$4*$L$4,$C$9),MROUND($C$4*$L$4*85%,$C$9))</f>
        <v>65</v>
      </c>
      <c r="K35" s="43"/>
      <c r="L35" s="43"/>
      <c r="M35" s="43"/>
      <c r="N35" s="43"/>
      <c r="O35" s="43"/>
      <c r="P35" s="43"/>
      <c r="Q35" s="329"/>
      <c r="R35" s="330"/>
      <c r="S35" s="323"/>
      <c r="T35" s="324"/>
      <c r="U35" s="13"/>
      <c r="V35" s="1"/>
    </row>
    <row r="36" spans="1:22" ht="18.75" customHeight="1" x14ac:dyDescent="0.25">
      <c r="A36" s="13"/>
      <c r="B36" s="367"/>
      <c r="C36" s="363"/>
      <c r="D36" s="245" t="str">
        <f>START!$C$15</f>
        <v>Lateral Dumbbell Raise</v>
      </c>
      <c r="E36" s="245">
        <v>10</v>
      </c>
      <c r="F36" s="44"/>
      <c r="G36" s="245">
        <v>10</v>
      </c>
      <c r="H36" s="44"/>
      <c r="I36" s="245">
        <v>10</v>
      </c>
      <c r="J36" s="44"/>
      <c r="K36" s="148" t="s">
        <v>19</v>
      </c>
      <c r="L36" s="44"/>
      <c r="M36" s="43"/>
      <c r="N36" s="43"/>
      <c r="O36" s="43"/>
      <c r="P36" s="43"/>
      <c r="Q36" s="295" t="s">
        <v>18</v>
      </c>
      <c r="R36" s="296"/>
      <c r="S36" s="296"/>
      <c r="T36" s="256" t="str">
        <f>IFERROR(E35+G35+I35+K35+E37+G37+I37+K37,"?")</f>
        <v>?</v>
      </c>
      <c r="U36" s="13"/>
      <c r="V36" s="1"/>
    </row>
    <row r="37" spans="1:22" ht="18.75" customHeight="1" thickBot="1" x14ac:dyDescent="0.3">
      <c r="A37" s="13"/>
      <c r="B37" s="367"/>
      <c r="C37" s="363"/>
      <c r="D37" s="245" t="str">
        <f>START!$C$12</f>
        <v>Cable Crossovers</v>
      </c>
      <c r="E37" s="245">
        <v>12</v>
      </c>
      <c r="F37" s="44"/>
      <c r="G37" s="245">
        <v>12</v>
      </c>
      <c r="H37" s="44"/>
      <c r="I37" s="245">
        <v>12</v>
      </c>
      <c r="J37" s="44"/>
      <c r="K37" s="148" t="s">
        <v>21</v>
      </c>
      <c r="L37" s="44"/>
      <c r="M37" s="43"/>
      <c r="N37" s="43"/>
      <c r="O37" s="43"/>
      <c r="P37" s="43"/>
      <c r="Q37" s="295" t="s">
        <v>20</v>
      </c>
      <c r="R37" s="296"/>
      <c r="S37" s="296"/>
      <c r="T37" s="256" t="str">
        <f>IFERROR(E34+G34+I34+E36+G36+I36+K36,"?")</f>
        <v>?</v>
      </c>
      <c r="U37" s="13"/>
      <c r="V37" s="1"/>
    </row>
    <row r="38" spans="1:22" ht="18.75" customHeight="1" thickBot="1" x14ac:dyDescent="0.3">
      <c r="A38" s="13"/>
      <c r="B38" s="367"/>
      <c r="C38" s="364"/>
      <c r="D38" s="252" t="str">
        <f>START!$C$13</f>
        <v>Dips</v>
      </c>
      <c r="E38" s="252">
        <v>12</v>
      </c>
      <c r="F38" s="52"/>
      <c r="G38" s="252">
        <v>12</v>
      </c>
      <c r="H38" s="52"/>
      <c r="I38" s="252">
        <v>12</v>
      </c>
      <c r="J38" s="52"/>
      <c r="K38" s="149" t="s">
        <v>21</v>
      </c>
      <c r="L38" s="52"/>
      <c r="M38" s="53"/>
      <c r="N38" s="53"/>
      <c r="O38" s="53"/>
      <c r="P38" s="53"/>
      <c r="Q38" s="354" t="s">
        <v>22</v>
      </c>
      <c r="R38" s="355"/>
      <c r="S38" s="355"/>
      <c r="T38" s="115" t="str">
        <f>IFERROR(E38+G38+I38+K38,"?")</f>
        <v>?</v>
      </c>
      <c r="U38" s="13"/>
      <c r="V38" s="10"/>
    </row>
    <row r="39" spans="1:22" ht="18.75" customHeight="1" x14ac:dyDescent="0.25">
      <c r="A39" s="13"/>
      <c r="B39" s="367"/>
      <c r="C39" s="297" t="s">
        <v>191</v>
      </c>
      <c r="D39" s="137" t="str">
        <f>START!$F$11</f>
        <v>Deadlift</v>
      </c>
      <c r="E39" s="137">
        <f>$G$5</f>
        <v>8</v>
      </c>
      <c r="F39" s="137">
        <f>MROUND($C$6*$H$5,$C$9)</f>
        <v>100</v>
      </c>
      <c r="G39" s="137">
        <f>$I$5</f>
        <v>8</v>
      </c>
      <c r="H39" s="137">
        <f>MROUND($C$6*$J$5,$C$9)</f>
        <v>110</v>
      </c>
      <c r="I39" s="151" t="str">
        <f>$K$5</f>
        <v>8+</v>
      </c>
      <c r="J39" s="137">
        <f>MROUND($C$6*$L$5,$C$9)</f>
        <v>120</v>
      </c>
      <c r="K39" s="48"/>
      <c r="L39" s="48"/>
      <c r="M39" s="48"/>
      <c r="N39" s="48"/>
      <c r="O39" s="48"/>
      <c r="P39" s="48"/>
      <c r="Q39" s="331" t="s">
        <v>11</v>
      </c>
      <c r="R39" s="332"/>
      <c r="S39" s="321" t="str">
        <f>IFERROR($J$39/VLOOKUP($I$39,Config!$C:$G,5,FALSE),"?")</f>
        <v>?</v>
      </c>
      <c r="T39" s="322"/>
      <c r="U39" s="13"/>
      <c r="V39" s="1"/>
    </row>
    <row r="40" spans="1:22" ht="18.75" customHeight="1" thickBot="1" x14ac:dyDescent="0.3">
      <c r="A40" s="13"/>
      <c r="B40" s="367"/>
      <c r="C40" s="298"/>
      <c r="D40" s="250" t="str">
        <f>START!$C$24</f>
        <v>Barbell Shrugs</v>
      </c>
      <c r="E40" s="250">
        <v>8</v>
      </c>
      <c r="F40" s="44"/>
      <c r="G40" s="250">
        <v>8</v>
      </c>
      <c r="H40" s="44"/>
      <c r="I40" s="250">
        <v>8</v>
      </c>
      <c r="J40" s="44"/>
      <c r="K40" s="43"/>
      <c r="L40" s="43"/>
      <c r="M40" s="43"/>
      <c r="N40" s="43"/>
      <c r="O40" s="43"/>
      <c r="P40" s="43"/>
      <c r="Q40" s="333"/>
      <c r="R40" s="334"/>
      <c r="S40" s="323"/>
      <c r="T40" s="324"/>
      <c r="U40" s="13"/>
      <c r="V40" s="1"/>
    </row>
    <row r="41" spans="1:22" ht="18.75" customHeight="1" x14ac:dyDescent="0.25">
      <c r="A41" s="13"/>
      <c r="B41" s="367"/>
      <c r="C41" s="298"/>
      <c r="D41" s="250" t="str">
        <f>START!$C$18</f>
        <v>Pull-Ups</v>
      </c>
      <c r="E41" s="250">
        <v>10</v>
      </c>
      <c r="F41" s="44"/>
      <c r="G41" s="148" t="s">
        <v>19</v>
      </c>
      <c r="H41" s="44"/>
      <c r="I41" s="43"/>
      <c r="J41" s="43"/>
      <c r="K41" s="43"/>
      <c r="L41" s="43"/>
      <c r="M41" s="43"/>
      <c r="N41" s="43"/>
      <c r="O41" s="43"/>
      <c r="P41" s="43"/>
      <c r="Q41" s="316" t="s">
        <v>24</v>
      </c>
      <c r="R41" s="315"/>
      <c r="S41" s="315"/>
      <c r="T41" s="51" t="str">
        <f>IFERROR(+G42+E42+E41+G41,"?")</f>
        <v>?</v>
      </c>
      <c r="U41" s="13"/>
      <c r="V41" s="1"/>
    </row>
    <row r="42" spans="1:22" ht="18.75" customHeight="1" x14ac:dyDescent="0.25">
      <c r="A42" s="13"/>
      <c r="B42" s="367"/>
      <c r="C42" s="298"/>
      <c r="D42" s="250" t="str">
        <f>START!$C$20</f>
        <v>T-Bar Rows</v>
      </c>
      <c r="E42" s="250">
        <v>10</v>
      </c>
      <c r="F42" s="44"/>
      <c r="G42" s="148" t="s">
        <v>19</v>
      </c>
      <c r="H42" s="44"/>
      <c r="I42" s="43"/>
      <c r="J42" s="43"/>
      <c r="K42" s="43"/>
      <c r="L42" s="43"/>
      <c r="M42" s="43"/>
      <c r="N42" s="43"/>
      <c r="O42" s="43"/>
      <c r="P42" s="43"/>
      <c r="Q42" s="314" t="s">
        <v>26</v>
      </c>
      <c r="R42" s="315"/>
      <c r="S42" s="315"/>
      <c r="T42" s="51">
        <f>IFERROR(E40+G40+I40,"?")</f>
        <v>24</v>
      </c>
      <c r="U42" s="13"/>
      <c r="V42" s="1"/>
    </row>
    <row r="43" spans="1:22" ht="18.75" customHeight="1" thickBot="1" x14ac:dyDescent="0.3">
      <c r="A43" s="13"/>
      <c r="B43" s="367"/>
      <c r="C43" s="299"/>
      <c r="D43" s="243" t="str">
        <f>START!$C$22</f>
        <v>Preacher Curls</v>
      </c>
      <c r="E43" s="243">
        <v>12</v>
      </c>
      <c r="F43" s="52"/>
      <c r="G43" s="243">
        <v>12</v>
      </c>
      <c r="H43" s="52"/>
      <c r="I43" s="243">
        <v>12</v>
      </c>
      <c r="J43" s="52"/>
      <c r="K43" s="149" t="s">
        <v>21</v>
      </c>
      <c r="L43" s="52"/>
      <c r="M43" s="53"/>
      <c r="N43" s="53"/>
      <c r="O43" s="53"/>
      <c r="P43" s="53"/>
      <c r="Q43" s="293" t="s">
        <v>27</v>
      </c>
      <c r="R43" s="294"/>
      <c r="S43" s="294"/>
      <c r="T43" s="54" t="str">
        <f>IFERROR(E43+G43+I43+K43,"?")</f>
        <v>?</v>
      </c>
      <c r="U43" s="13"/>
      <c r="V43" s="1"/>
    </row>
    <row r="44" spans="1:22" ht="18.75" customHeight="1" x14ac:dyDescent="0.25">
      <c r="A44" s="13"/>
      <c r="B44" s="367"/>
      <c r="C44" s="290" t="s">
        <v>94</v>
      </c>
      <c r="D44" s="251" t="str">
        <f>D27</f>
        <v>Squat</v>
      </c>
      <c r="E44" s="251">
        <f>$G$4</f>
        <v>10</v>
      </c>
      <c r="F44" s="251">
        <f>MROUND($C$5*$H$4,$C$9)</f>
        <v>95</v>
      </c>
      <c r="G44" s="251">
        <f>$I$4</f>
        <v>10</v>
      </c>
      <c r="H44" s="251">
        <f>MROUND($C$5*$J$4,$C$9)</f>
        <v>95</v>
      </c>
      <c r="I44" s="251">
        <f>$K$4</f>
        <v>10</v>
      </c>
      <c r="J44" s="251">
        <f>MROUND($C$5*$L$4,$C$9)</f>
        <v>95</v>
      </c>
      <c r="K44" s="48"/>
      <c r="L44" s="48"/>
      <c r="M44" s="48"/>
      <c r="N44" s="48"/>
      <c r="O44" s="48"/>
      <c r="P44" s="48"/>
      <c r="Q44" s="336"/>
      <c r="R44" s="337"/>
      <c r="S44" s="337"/>
      <c r="T44" s="129"/>
      <c r="U44" s="13"/>
      <c r="V44" s="1"/>
    </row>
    <row r="45" spans="1:22" ht="18.75" customHeight="1" x14ac:dyDescent="0.25">
      <c r="A45" s="13"/>
      <c r="B45" s="367"/>
      <c r="C45" s="291"/>
      <c r="D45" s="247" t="str">
        <f>START!$C$29</f>
        <v>Stiff-Leg Deadlifts</v>
      </c>
      <c r="E45" s="247">
        <v>10</v>
      </c>
      <c r="F45" s="44"/>
      <c r="G45" s="247">
        <v>10</v>
      </c>
      <c r="H45" s="44"/>
      <c r="I45" s="148" t="s">
        <v>19</v>
      </c>
      <c r="J45" s="44"/>
      <c r="K45" s="43"/>
      <c r="L45" s="43"/>
      <c r="M45" s="43"/>
      <c r="N45" s="43"/>
      <c r="O45" s="43"/>
      <c r="P45" s="43"/>
      <c r="Q45" s="310" t="s">
        <v>28</v>
      </c>
      <c r="R45" s="311"/>
      <c r="S45" s="311"/>
      <c r="T45" s="117" t="str">
        <f>IFERROR(G46+I46+K46+E44+G44+I44+E46,"?")</f>
        <v>?</v>
      </c>
      <c r="U45" s="13"/>
      <c r="V45" s="1"/>
    </row>
    <row r="46" spans="1:22" ht="18.75" customHeight="1" x14ac:dyDescent="0.25">
      <c r="A46" s="13"/>
      <c r="B46" s="367"/>
      <c r="C46" s="291"/>
      <c r="D46" s="247" t="str">
        <f>START!$C$27</f>
        <v>Leg Extensions</v>
      </c>
      <c r="E46" s="247">
        <v>12</v>
      </c>
      <c r="F46" s="44"/>
      <c r="G46" s="247">
        <v>12</v>
      </c>
      <c r="H46" s="44"/>
      <c r="I46" s="247">
        <v>12</v>
      </c>
      <c r="J46" s="44"/>
      <c r="K46" s="148" t="s">
        <v>21</v>
      </c>
      <c r="L46" s="44"/>
      <c r="M46" s="43"/>
      <c r="N46" s="43"/>
      <c r="O46" s="43"/>
      <c r="P46" s="43"/>
      <c r="Q46" s="310" t="s">
        <v>29</v>
      </c>
      <c r="R46" s="311"/>
      <c r="S46" s="311"/>
      <c r="T46" s="117" t="str">
        <f>IFERROR(E47+G47+I47+K47+E45+G45+I45+K45,"?")</f>
        <v>?</v>
      </c>
      <c r="U46" s="13"/>
      <c r="V46" s="1"/>
    </row>
    <row r="47" spans="1:22" ht="18.75" customHeight="1" x14ac:dyDescent="0.25">
      <c r="A47" s="13"/>
      <c r="B47" s="367"/>
      <c r="C47" s="291"/>
      <c r="D47" s="247" t="str">
        <f>START!$C$28</f>
        <v>Lying Leg Curls</v>
      </c>
      <c r="E47" s="247">
        <v>12</v>
      </c>
      <c r="F47" s="44"/>
      <c r="G47" s="247">
        <v>12</v>
      </c>
      <c r="H47" s="44"/>
      <c r="I47" s="247">
        <v>12</v>
      </c>
      <c r="J47" s="45"/>
      <c r="K47" s="148" t="s">
        <v>21</v>
      </c>
      <c r="L47" s="45"/>
      <c r="M47" s="43"/>
      <c r="N47" s="43"/>
      <c r="O47" s="43"/>
      <c r="P47" s="43"/>
      <c r="Q47" s="310" t="s">
        <v>30</v>
      </c>
      <c r="R47" s="311"/>
      <c r="S47" s="311"/>
      <c r="T47" s="117" t="str">
        <f>IFERROR(E48+G48+I48+K48,"?")</f>
        <v>?</v>
      </c>
      <c r="U47" s="13"/>
      <c r="V47" s="1"/>
    </row>
    <row r="48" spans="1:22" ht="18.75" customHeight="1" thickBot="1" x14ac:dyDescent="0.3">
      <c r="A48" s="13"/>
      <c r="B48" s="367"/>
      <c r="C48" s="292"/>
      <c r="D48" s="249" t="str">
        <f>START!$C$30</f>
        <v>Standing Calve Raises</v>
      </c>
      <c r="E48" s="249">
        <v>12</v>
      </c>
      <c r="F48" s="55"/>
      <c r="G48" s="249">
        <v>12</v>
      </c>
      <c r="H48" s="55"/>
      <c r="I48" s="249">
        <v>12</v>
      </c>
      <c r="J48" s="55"/>
      <c r="K48" s="149" t="s">
        <v>21</v>
      </c>
      <c r="L48" s="55"/>
      <c r="M48" s="53"/>
      <c r="N48" s="53"/>
      <c r="O48" s="53"/>
      <c r="P48" s="53"/>
      <c r="Q48" s="248"/>
      <c r="R48" s="249"/>
      <c r="S48" s="249"/>
      <c r="T48" s="118"/>
      <c r="U48" s="13"/>
      <c r="V48" s="1"/>
    </row>
    <row r="49" spans="1:22" ht="18.75" customHeight="1" x14ac:dyDescent="0.25">
      <c r="A49" s="13"/>
      <c r="B49" s="367"/>
      <c r="C49" s="344" t="s">
        <v>31</v>
      </c>
      <c r="D49" s="345"/>
      <c r="E49" s="345"/>
      <c r="F49" s="345"/>
      <c r="G49" s="345"/>
      <c r="H49" s="345"/>
      <c r="I49" s="345"/>
      <c r="J49" s="345"/>
      <c r="K49" s="345"/>
      <c r="L49" s="345"/>
      <c r="M49" s="345"/>
      <c r="N49" s="345"/>
      <c r="O49" s="345"/>
      <c r="P49" s="345"/>
      <c r="Q49" s="345"/>
      <c r="R49" s="345"/>
      <c r="S49" s="345"/>
      <c r="T49" s="346"/>
      <c r="U49" s="13"/>
      <c r="V49" s="1"/>
    </row>
    <row r="50" spans="1:22" ht="18.75" customHeight="1" thickBot="1" x14ac:dyDescent="0.3">
      <c r="A50" s="13"/>
      <c r="B50" s="368"/>
      <c r="C50" s="341"/>
      <c r="D50" s="342"/>
      <c r="E50" s="342"/>
      <c r="F50" s="342"/>
      <c r="G50" s="342"/>
      <c r="H50" s="342"/>
      <c r="I50" s="342"/>
      <c r="J50" s="342"/>
      <c r="K50" s="342"/>
      <c r="L50" s="342"/>
      <c r="M50" s="342"/>
      <c r="N50" s="342"/>
      <c r="O50" s="342"/>
      <c r="P50" s="342"/>
      <c r="Q50" s="342"/>
      <c r="R50" s="342"/>
      <c r="S50" s="342"/>
      <c r="T50" s="343"/>
      <c r="U50" s="13"/>
      <c r="V50" s="1"/>
    </row>
    <row r="51" spans="1:22" ht="18.75" customHeight="1" thickBot="1" x14ac:dyDescent="0.35">
      <c r="A51" s="13"/>
      <c r="B51" s="56" t="s">
        <v>114</v>
      </c>
      <c r="C51" s="246" t="s">
        <v>15</v>
      </c>
      <c r="D51" s="246" t="s">
        <v>16</v>
      </c>
      <c r="E51" s="309" t="s">
        <v>0</v>
      </c>
      <c r="F51" s="309"/>
      <c r="G51" s="309" t="s">
        <v>1</v>
      </c>
      <c r="H51" s="309"/>
      <c r="I51" s="309" t="s">
        <v>2</v>
      </c>
      <c r="J51" s="309"/>
      <c r="K51" s="309" t="s">
        <v>3</v>
      </c>
      <c r="L51" s="309"/>
      <c r="M51" s="309" t="s">
        <v>4</v>
      </c>
      <c r="N51" s="309"/>
      <c r="O51" s="309" t="s">
        <v>5</v>
      </c>
      <c r="P51" s="309"/>
      <c r="Q51" s="309"/>
      <c r="R51" s="309"/>
      <c r="S51" s="309"/>
      <c r="T51" s="335"/>
      <c r="U51" s="13"/>
      <c r="V51" s="1"/>
    </row>
    <row r="52" spans="1:22" ht="18.75" customHeight="1" x14ac:dyDescent="0.25">
      <c r="A52" s="13"/>
      <c r="B52" s="306" t="s">
        <v>116</v>
      </c>
      <c r="C52" s="347" t="s">
        <v>92</v>
      </c>
      <c r="D52" s="253" t="str">
        <f t="shared" ref="D52:D57" si="1">D16</f>
        <v>Bench Press</v>
      </c>
      <c r="E52" s="253">
        <f>$G$7</f>
        <v>6</v>
      </c>
      <c r="F52" s="253">
        <f>MROUND($C$4*$H$7,$C$9)</f>
        <v>90</v>
      </c>
      <c r="G52" s="253">
        <f>$I$7</f>
        <v>6</v>
      </c>
      <c r="H52" s="253">
        <f>MROUND($C$4*$J$7,$C$9)</f>
        <v>90</v>
      </c>
      <c r="I52" s="253">
        <f>$K$7</f>
        <v>6</v>
      </c>
      <c r="J52" s="253">
        <f>MROUND($C$4*$L$7,$C$9)</f>
        <v>95</v>
      </c>
      <c r="K52" s="253">
        <f>$M$7</f>
        <v>6</v>
      </c>
      <c r="L52" s="253">
        <f>MROUND($C$4*$N$7,$C$9)</f>
        <v>95</v>
      </c>
      <c r="M52" s="48"/>
      <c r="N52" s="48"/>
      <c r="O52" s="48"/>
      <c r="P52" s="48"/>
      <c r="Q52" s="120"/>
      <c r="R52" s="121"/>
      <c r="S52" s="121"/>
      <c r="T52" s="122"/>
      <c r="U52" s="13"/>
      <c r="V52" s="1"/>
    </row>
    <row r="53" spans="1:22" ht="18.75" customHeight="1" x14ac:dyDescent="0.25">
      <c r="A53" s="13"/>
      <c r="B53" s="307"/>
      <c r="C53" s="348"/>
      <c r="D53" s="245" t="str">
        <f t="shared" si="1"/>
        <v>Seated OHP</v>
      </c>
      <c r="E53" s="245">
        <f>$G$8</f>
        <v>10</v>
      </c>
      <c r="F53" s="245">
        <f>MROUND($C$7*$H$8,$C$9)</f>
        <v>45</v>
      </c>
      <c r="G53" s="245">
        <f>$I$8</f>
        <v>10</v>
      </c>
      <c r="H53" s="245">
        <f>MROUND($C$7*$J$8,$C$9)</f>
        <v>45</v>
      </c>
      <c r="I53" s="245">
        <f>$K$8</f>
        <v>10</v>
      </c>
      <c r="J53" s="245">
        <f>MROUND($C$7*$L$8,$C$9)</f>
        <v>45</v>
      </c>
      <c r="K53" s="43"/>
      <c r="L53" s="43"/>
      <c r="M53" s="43"/>
      <c r="N53" s="43"/>
      <c r="O53" s="43"/>
      <c r="P53" s="43"/>
      <c r="Q53" s="123"/>
      <c r="R53" s="124"/>
      <c r="S53" s="124"/>
      <c r="T53" s="125"/>
      <c r="U53" s="13"/>
      <c r="V53" s="1"/>
    </row>
    <row r="54" spans="1:22" ht="18.75" customHeight="1" x14ac:dyDescent="0.25">
      <c r="A54" s="13"/>
      <c r="B54" s="307"/>
      <c r="C54" s="348"/>
      <c r="D54" s="245" t="str">
        <f t="shared" si="1"/>
        <v>Dumbbell Bench Press</v>
      </c>
      <c r="E54" s="245">
        <v>8</v>
      </c>
      <c r="F54" s="44"/>
      <c r="G54" s="245">
        <v>8</v>
      </c>
      <c r="H54" s="44"/>
      <c r="I54" s="245">
        <v>8</v>
      </c>
      <c r="J54" s="44"/>
      <c r="K54" s="245">
        <v>8</v>
      </c>
      <c r="L54" s="44"/>
      <c r="M54" s="43"/>
      <c r="N54" s="43"/>
      <c r="O54" s="43"/>
      <c r="P54" s="43"/>
      <c r="Q54" s="126"/>
      <c r="R54" s="127"/>
      <c r="S54" s="127"/>
      <c r="T54" s="256"/>
      <c r="U54" s="13"/>
      <c r="V54" s="1"/>
    </row>
    <row r="55" spans="1:22" ht="18.75" customHeight="1" x14ac:dyDescent="0.25">
      <c r="A55" s="13"/>
      <c r="B55" s="307"/>
      <c r="C55" s="348"/>
      <c r="D55" s="245" t="str">
        <f t="shared" si="1"/>
        <v>Lateral Cable Raise</v>
      </c>
      <c r="E55" s="245">
        <v>10</v>
      </c>
      <c r="F55" s="44"/>
      <c r="G55" s="245">
        <v>10</v>
      </c>
      <c r="H55" s="44"/>
      <c r="I55" s="148" t="s">
        <v>19</v>
      </c>
      <c r="J55" s="44"/>
      <c r="K55" s="43"/>
      <c r="L55" s="43"/>
      <c r="M55" s="43"/>
      <c r="N55" s="43"/>
      <c r="O55" s="43"/>
      <c r="P55" s="43"/>
      <c r="Q55" s="295" t="s">
        <v>18</v>
      </c>
      <c r="R55" s="296"/>
      <c r="S55" s="296"/>
      <c r="T55" s="256">
        <f>IFERROR(E52+G52+I52+E54+G54+I54+K54,"?")</f>
        <v>50</v>
      </c>
      <c r="U55" s="13"/>
      <c r="V55" s="1"/>
    </row>
    <row r="56" spans="1:22" ht="18.75" customHeight="1" x14ac:dyDescent="0.25">
      <c r="A56" s="13"/>
      <c r="B56" s="307"/>
      <c r="C56" s="348"/>
      <c r="D56" s="245" t="str">
        <f t="shared" si="1"/>
        <v>Cable Rear Lateral Raise</v>
      </c>
      <c r="E56" s="245">
        <v>12</v>
      </c>
      <c r="F56" s="45"/>
      <c r="G56" s="245">
        <v>12</v>
      </c>
      <c r="H56" s="45"/>
      <c r="I56" s="148" t="s">
        <v>21</v>
      </c>
      <c r="J56" s="45"/>
      <c r="K56" s="43"/>
      <c r="L56" s="43"/>
      <c r="M56" s="43"/>
      <c r="N56" s="43"/>
      <c r="O56" s="43"/>
      <c r="P56" s="43"/>
      <c r="Q56" s="295" t="s">
        <v>20</v>
      </c>
      <c r="R56" s="296"/>
      <c r="S56" s="296"/>
      <c r="T56" s="256" t="str">
        <f>IFERROR(E53+G53+I53+E55+G55+I55+E56+G56+I56,"?")</f>
        <v>?</v>
      </c>
      <c r="U56" s="13"/>
      <c r="V56" s="1"/>
    </row>
    <row r="57" spans="1:22" ht="18.75" customHeight="1" thickBot="1" x14ac:dyDescent="0.3">
      <c r="A57" s="13"/>
      <c r="B57" s="307"/>
      <c r="C57" s="349"/>
      <c r="D57" s="252" t="str">
        <f t="shared" si="1"/>
        <v>Cable Tricep Extensions</v>
      </c>
      <c r="E57" s="252">
        <v>12</v>
      </c>
      <c r="F57" s="55"/>
      <c r="G57" s="252">
        <v>12</v>
      </c>
      <c r="H57" s="55"/>
      <c r="I57" s="252">
        <v>12</v>
      </c>
      <c r="J57" s="55"/>
      <c r="K57" s="149" t="s">
        <v>21</v>
      </c>
      <c r="L57" s="55"/>
      <c r="M57" s="53"/>
      <c r="N57" s="53"/>
      <c r="O57" s="53"/>
      <c r="P57" s="53"/>
      <c r="Q57" s="354" t="s">
        <v>22</v>
      </c>
      <c r="R57" s="355"/>
      <c r="S57" s="355"/>
      <c r="T57" s="115" t="str">
        <f>IFERROR(E57+G57+I57+K57,"?")</f>
        <v>?</v>
      </c>
      <c r="U57" s="13"/>
      <c r="V57" s="1"/>
    </row>
    <row r="58" spans="1:22" ht="18.75" customHeight="1" x14ac:dyDescent="0.25">
      <c r="A58" s="13"/>
      <c r="B58" s="307"/>
      <c r="C58" s="297" t="s">
        <v>190</v>
      </c>
      <c r="D58" s="98" t="s">
        <v>23</v>
      </c>
      <c r="E58" s="137">
        <v>10</v>
      </c>
      <c r="F58" s="47"/>
      <c r="G58" s="137">
        <v>10</v>
      </c>
      <c r="H58" s="47"/>
      <c r="I58" s="137">
        <v>10</v>
      </c>
      <c r="J58" s="47"/>
      <c r="K58" s="48"/>
      <c r="L58" s="48"/>
      <c r="M58" s="48"/>
      <c r="N58" s="48"/>
      <c r="O58" s="48"/>
      <c r="P58" s="48"/>
      <c r="Q58" s="136"/>
      <c r="R58" s="137"/>
      <c r="S58" s="137"/>
      <c r="T58" s="49"/>
      <c r="U58" s="13"/>
      <c r="V58" s="1"/>
    </row>
    <row r="59" spans="1:22" ht="18.75" customHeight="1" x14ac:dyDescent="0.25">
      <c r="A59" s="13"/>
      <c r="B59" s="307"/>
      <c r="C59" s="298"/>
      <c r="D59" s="250" t="str">
        <f>START!$C$19</f>
        <v>Lat Pulldowns</v>
      </c>
      <c r="E59" s="250">
        <v>12</v>
      </c>
      <c r="F59" s="50"/>
      <c r="G59" s="250">
        <v>12</v>
      </c>
      <c r="H59" s="50"/>
      <c r="I59" s="250">
        <v>12</v>
      </c>
      <c r="J59" s="50"/>
      <c r="K59" s="148" t="s">
        <v>21</v>
      </c>
      <c r="L59" s="50"/>
      <c r="M59" s="43"/>
      <c r="N59" s="43"/>
      <c r="O59" s="43"/>
      <c r="P59" s="43"/>
      <c r="Q59" s="314" t="s">
        <v>24</v>
      </c>
      <c r="R59" s="315"/>
      <c r="S59" s="315"/>
      <c r="T59" s="51" t="str">
        <f>IFERROR(G59+I59+K59+E59+E60+G60+I60+K60,"?")</f>
        <v>?</v>
      </c>
      <c r="U59" s="13"/>
      <c r="V59" s="1"/>
    </row>
    <row r="60" spans="1:22" ht="18.75" customHeight="1" x14ac:dyDescent="0.25">
      <c r="A60" s="13"/>
      <c r="B60" s="307"/>
      <c r="C60" s="298"/>
      <c r="D60" s="250" t="str">
        <f>START!$C$21</f>
        <v>Machine Rows</v>
      </c>
      <c r="E60" s="250">
        <v>12</v>
      </c>
      <c r="F60" s="50"/>
      <c r="G60" s="250">
        <v>12</v>
      </c>
      <c r="H60" s="50"/>
      <c r="I60" s="250">
        <v>12</v>
      </c>
      <c r="J60" s="50"/>
      <c r="K60" s="148" t="s">
        <v>21</v>
      </c>
      <c r="L60" s="50"/>
      <c r="M60" s="43"/>
      <c r="N60" s="43"/>
      <c r="O60" s="43"/>
      <c r="P60" s="43"/>
      <c r="Q60" s="314" t="s">
        <v>25</v>
      </c>
      <c r="R60" s="315"/>
      <c r="S60" s="315"/>
      <c r="T60" s="51">
        <f>IFERROR(G58+I58+K58+E58,"?")</f>
        <v>30</v>
      </c>
      <c r="U60" s="13"/>
      <c r="V60" s="1"/>
    </row>
    <row r="61" spans="1:22" ht="18.75" customHeight="1" x14ac:dyDescent="0.25">
      <c r="A61" s="13"/>
      <c r="B61" s="307"/>
      <c r="C61" s="298"/>
      <c r="D61" s="250" t="str">
        <f>START!$C$25</f>
        <v>Dumbbell Shrugs</v>
      </c>
      <c r="E61" s="250">
        <v>12</v>
      </c>
      <c r="F61" s="50"/>
      <c r="G61" s="250">
        <v>12</v>
      </c>
      <c r="H61" s="50"/>
      <c r="I61" s="250">
        <v>12</v>
      </c>
      <c r="J61" s="50"/>
      <c r="K61" s="148" t="s">
        <v>21</v>
      </c>
      <c r="L61" s="50"/>
      <c r="M61" s="43"/>
      <c r="N61" s="43"/>
      <c r="O61" s="43"/>
      <c r="P61" s="43"/>
      <c r="Q61" s="314" t="s">
        <v>26</v>
      </c>
      <c r="R61" s="315"/>
      <c r="S61" s="315"/>
      <c r="T61" s="51" t="str">
        <f>IFERROR(E61+G61+I61+K61,"?")</f>
        <v>?</v>
      </c>
      <c r="U61" s="13"/>
      <c r="V61" s="1"/>
    </row>
    <row r="62" spans="1:22" ht="18.75" customHeight="1" thickBot="1" x14ac:dyDescent="0.3">
      <c r="A62" s="13"/>
      <c r="B62" s="307"/>
      <c r="C62" s="299"/>
      <c r="D62" s="243" t="str">
        <f>START!$C$23</f>
        <v>Dumbbell Curls</v>
      </c>
      <c r="E62" s="243">
        <v>12</v>
      </c>
      <c r="F62" s="52"/>
      <c r="G62" s="243">
        <v>12</v>
      </c>
      <c r="H62" s="52"/>
      <c r="I62" s="243">
        <v>12</v>
      </c>
      <c r="J62" s="52"/>
      <c r="K62" s="149" t="s">
        <v>21</v>
      </c>
      <c r="L62" s="52"/>
      <c r="M62" s="53"/>
      <c r="N62" s="53"/>
      <c r="O62" s="53"/>
      <c r="P62" s="53"/>
      <c r="Q62" s="293" t="s">
        <v>27</v>
      </c>
      <c r="R62" s="294"/>
      <c r="S62" s="294"/>
      <c r="T62" s="54" t="str">
        <f>IFERROR(E62+G62+I62+K62,"?")</f>
        <v>?</v>
      </c>
      <c r="U62" s="13"/>
      <c r="V62" s="1"/>
    </row>
    <row r="63" spans="1:22" ht="18.75" customHeight="1" x14ac:dyDescent="0.25">
      <c r="A63" s="13"/>
      <c r="B63" s="307"/>
      <c r="C63" s="290" t="s">
        <v>93</v>
      </c>
      <c r="D63" s="251" t="str">
        <f>D27</f>
        <v>Squat</v>
      </c>
      <c r="E63" s="251">
        <f>$G$7</f>
        <v>6</v>
      </c>
      <c r="F63" s="251">
        <f>MROUND($C$5*$H$7,$C$9)</f>
        <v>115</v>
      </c>
      <c r="G63" s="251">
        <f>$I$7</f>
        <v>6</v>
      </c>
      <c r="H63" s="251">
        <f>MROUND($C$5*$J$7,$C$9)</f>
        <v>115</v>
      </c>
      <c r="I63" s="251">
        <f>$K$7</f>
        <v>6</v>
      </c>
      <c r="J63" s="251">
        <f>MROUND($C$5*$L$7,$C$9)</f>
        <v>120</v>
      </c>
      <c r="K63" s="251">
        <f>$M$7</f>
        <v>6</v>
      </c>
      <c r="L63" s="251">
        <f>MROUND($C$5*$N$7,$C$9)</f>
        <v>120</v>
      </c>
      <c r="M63" s="48"/>
      <c r="N63" s="48"/>
      <c r="O63" s="48"/>
      <c r="P63" s="48"/>
      <c r="Q63" s="130"/>
      <c r="R63" s="131"/>
      <c r="S63" s="131"/>
      <c r="T63" s="132"/>
      <c r="U63" s="13"/>
      <c r="V63" s="1"/>
    </row>
    <row r="64" spans="1:22" ht="18.75" customHeight="1" x14ac:dyDescent="0.25">
      <c r="A64" s="13"/>
      <c r="B64" s="307"/>
      <c r="C64" s="392"/>
      <c r="D64" s="247" t="str">
        <f>START!$C$26</f>
        <v>Leg Press</v>
      </c>
      <c r="E64" s="247">
        <v>10</v>
      </c>
      <c r="F64" s="44"/>
      <c r="G64" s="247">
        <v>10</v>
      </c>
      <c r="H64" s="44"/>
      <c r="I64" s="148" t="s">
        <v>19</v>
      </c>
      <c r="J64" s="44"/>
      <c r="K64" s="43"/>
      <c r="L64" s="43"/>
      <c r="M64" s="43"/>
      <c r="N64" s="43"/>
      <c r="O64" s="43"/>
      <c r="P64" s="43"/>
      <c r="Q64" s="310" t="s">
        <v>28</v>
      </c>
      <c r="R64" s="311"/>
      <c r="S64" s="311"/>
      <c r="T64" s="117" t="str">
        <f>IFERROR(E63+G63+I63=K63+E64+G64+I64,"?")</f>
        <v>?</v>
      </c>
      <c r="U64" s="13"/>
      <c r="V64" s="1"/>
    </row>
    <row r="65" spans="1:22" ht="18.75" customHeight="1" x14ac:dyDescent="0.25">
      <c r="A65" s="13"/>
      <c r="B65" s="307"/>
      <c r="C65" s="392"/>
      <c r="D65" s="247" t="str">
        <f>START!$C$28</f>
        <v>Lying Leg Curls</v>
      </c>
      <c r="E65" s="247">
        <v>12</v>
      </c>
      <c r="F65" s="44"/>
      <c r="G65" s="247">
        <v>12</v>
      </c>
      <c r="H65" s="44"/>
      <c r="I65" s="247">
        <v>12</v>
      </c>
      <c r="J65" s="44"/>
      <c r="K65" s="148" t="s">
        <v>21</v>
      </c>
      <c r="L65" s="44"/>
      <c r="M65" s="43"/>
      <c r="N65" s="43"/>
      <c r="O65" s="43"/>
      <c r="P65" s="43"/>
      <c r="Q65" s="310" t="s">
        <v>29</v>
      </c>
      <c r="R65" s="311"/>
      <c r="S65" s="311"/>
      <c r="T65" s="117" t="str">
        <f>IFERROR(E65+G65+I65+K65,"?")</f>
        <v>?</v>
      </c>
      <c r="U65" s="13"/>
      <c r="V65" s="1"/>
    </row>
    <row r="66" spans="1:22" ht="18.75" customHeight="1" x14ac:dyDescent="0.25">
      <c r="A66" s="13"/>
      <c r="B66" s="307"/>
      <c r="C66" s="392"/>
      <c r="D66" s="247" t="str">
        <f>START!$C$30</f>
        <v>Standing Calve Raises</v>
      </c>
      <c r="E66" s="247">
        <v>12</v>
      </c>
      <c r="F66" s="44"/>
      <c r="G66" s="247">
        <v>12</v>
      </c>
      <c r="H66" s="44"/>
      <c r="I66" s="247">
        <v>12</v>
      </c>
      <c r="J66" s="44"/>
      <c r="K66" s="148" t="s">
        <v>21</v>
      </c>
      <c r="L66" s="44"/>
      <c r="M66" s="43"/>
      <c r="N66" s="43"/>
      <c r="O66" s="43"/>
      <c r="P66" s="43"/>
      <c r="Q66" s="310" t="s">
        <v>30</v>
      </c>
      <c r="R66" s="311"/>
      <c r="S66" s="311"/>
      <c r="T66" s="117" t="str">
        <f>IFERROR(E66+G66+I66+K66,"?")</f>
        <v>?</v>
      </c>
      <c r="U66" s="13"/>
      <c r="V66" s="1"/>
    </row>
    <row r="67" spans="1:22" ht="18.75" customHeight="1" thickBot="1" x14ac:dyDescent="0.3">
      <c r="A67" s="13"/>
      <c r="B67" s="307"/>
      <c r="C67" s="393"/>
      <c r="D67" s="249"/>
      <c r="E67" s="249"/>
      <c r="F67" s="249"/>
      <c r="G67" s="249"/>
      <c r="H67" s="249"/>
      <c r="I67" s="249"/>
      <c r="J67" s="249"/>
      <c r="K67" s="249"/>
      <c r="L67" s="249"/>
      <c r="M67" s="53"/>
      <c r="N67" s="53"/>
      <c r="O67" s="53"/>
      <c r="P67" s="53"/>
      <c r="Q67" s="312"/>
      <c r="R67" s="313"/>
      <c r="S67" s="313"/>
      <c r="T67" s="118"/>
      <c r="U67" s="13"/>
      <c r="V67" s="1"/>
    </row>
    <row r="68" spans="1:22" ht="18.75" customHeight="1" x14ac:dyDescent="0.25">
      <c r="A68" s="13"/>
      <c r="B68" s="307"/>
      <c r="C68" s="344" t="s">
        <v>31</v>
      </c>
      <c r="D68" s="345"/>
      <c r="E68" s="345"/>
      <c r="F68" s="345"/>
      <c r="G68" s="345"/>
      <c r="H68" s="345"/>
      <c r="I68" s="345"/>
      <c r="J68" s="345"/>
      <c r="K68" s="345"/>
      <c r="L68" s="345"/>
      <c r="M68" s="345"/>
      <c r="N68" s="345"/>
      <c r="O68" s="345"/>
      <c r="P68" s="345"/>
      <c r="Q68" s="345"/>
      <c r="R68" s="345"/>
      <c r="S68" s="345"/>
      <c r="T68" s="346"/>
      <c r="U68" s="13"/>
      <c r="V68" s="1"/>
    </row>
    <row r="69" spans="1:22" ht="18.75" customHeight="1" thickBot="1" x14ac:dyDescent="0.3">
      <c r="A69" s="13"/>
      <c r="B69" s="307"/>
      <c r="C69" s="341"/>
      <c r="D69" s="342"/>
      <c r="E69" s="342"/>
      <c r="F69" s="342"/>
      <c r="G69" s="342"/>
      <c r="H69" s="342"/>
      <c r="I69" s="342"/>
      <c r="J69" s="342"/>
      <c r="K69" s="342"/>
      <c r="L69" s="342"/>
      <c r="M69" s="342"/>
      <c r="N69" s="342"/>
      <c r="O69" s="342"/>
      <c r="P69" s="342"/>
      <c r="Q69" s="342"/>
      <c r="R69" s="342"/>
      <c r="S69" s="342"/>
      <c r="T69" s="343"/>
      <c r="U69" s="13"/>
      <c r="V69" s="1"/>
    </row>
    <row r="70" spans="1:22" ht="18.75" customHeight="1" x14ac:dyDescent="0.25">
      <c r="A70" s="13"/>
      <c r="B70" s="307"/>
      <c r="C70" s="347" t="s">
        <v>32</v>
      </c>
      <c r="D70" s="253" t="str">
        <f>D17</f>
        <v>Seated OHP</v>
      </c>
      <c r="E70" s="253">
        <f>$G$7</f>
        <v>6</v>
      </c>
      <c r="F70" s="253">
        <f>MROUND($C$7*$H$7,$C$9)</f>
        <v>60</v>
      </c>
      <c r="G70" s="253">
        <f>$I$7</f>
        <v>6</v>
      </c>
      <c r="H70" s="253">
        <f>MROUND($C$7*$J$7,$C$9)</f>
        <v>60</v>
      </c>
      <c r="I70" s="253">
        <f>$K$7</f>
        <v>6</v>
      </c>
      <c r="J70" s="253">
        <f>MROUND($C$7*$L$7,$C$9)</f>
        <v>60</v>
      </c>
      <c r="K70" s="253">
        <f>$M$7</f>
        <v>6</v>
      </c>
      <c r="L70" s="253">
        <f>MROUND($C$7*$N$7,$C$9)</f>
        <v>60</v>
      </c>
      <c r="M70" s="48"/>
      <c r="N70" s="48"/>
      <c r="O70" s="48"/>
      <c r="P70" s="48"/>
      <c r="Q70" s="350"/>
      <c r="R70" s="394"/>
      <c r="S70" s="394"/>
      <c r="T70" s="351"/>
      <c r="U70" s="13"/>
      <c r="V70" s="1"/>
    </row>
    <row r="71" spans="1:22" ht="18.75" customHeight="1" x14ac:dyDescent="0.25">
      <c r="A71" s="13"/>
      <c r="B71" s="307"/>
      <c r="C71" s="363"/>
      <c r="D71" s="245" t="str">
        <f>START!$C$11</f>
        <v>Incline Bench Press</v>
      </c>
      <c r="E71" s="245">
        <f>$G$4</f>
        <v>10</v>
      </c>
      <c r="F71" s="245">
        <f>IF(D35="Bench Press",MROUND($C$4*$H$6,$C$9),MROUND($C$4*$H$6*85%,$C$9))</f>
        <v>65</v>
      </c>
      <c r="G71" s="245">
        <f>$I$4</f>
        <v>10</v>
      </c>
      <c r="H71" s="245">
        <f>IF(D35="Bench Press",MROUND($C$4*$J$6,$C$9),MROUND($C$4*$J$6*85%,$C$9))</f>
        <v>65</v>
      </c>
      <c r="I71" s="245">
        <f>$K$4</f>
        <v>10</v>
      </c>
      <c r="J71" s="245">
        <f>IF(D35="Bench Press",MROUND($C$4*$L$6,$C$9),MROUND($C$4*$L$6*85%,$C$9))</f>
        <v>65</v>
      </c>
      <c r="K71" s="43"/>
      <c r="L71" s="43"/>
      <c r="M71" s="43"/>
      <c r="N71" s="43"/>
      <c r="O71" s="43"/>
      <c r="P71" s="43"/>
      <c r="Q71" s="395"/>
      <c r="R71" s="396"/>
      <c r="S71" s="396"/>
      <c r="T71" s="397"/>
      <c r="U71" s="13"/>
      <c r="V71" s="1"/>
    </row>
    <row r="72" spans="1:22" ht="18.75" customHeight="1" x14ac:dyDescent="0.25">
      <c r="A72" s="13"/>
      <c r="B72" s="307"/>
      <c r="C72" s="363"/>
      <c r="D72" s="245" t="str">
        <f>START!$C$15</f>
        <v>Lateral Dumbbell Raise</v>
      </c>
      <c r="E72" s="245">
        <v>10</v>
      </c>
      <c r="F72" s="44"/>
      <c r="G72" s="245">
        <v>10</v>
      </c>
      <c r="H72" s="44"/>
      <c r="I72" s="245">
        <v>10</v>
      </c>
      <c r="J72" s="44"/>
      <c r="K72" s="148" t="s">
        <v>19</v>
      </c>
      <c r="L72" s="44"/>
      <c r="M72" s="43"/>
      <c r="N72" s="43"/>
      <c r="O72" s="43"/>
      <c r="P72" s="43"/>
      <c r="Q72" s="295" t="s">
        <v>18</v>
      </c>
      <c r="R72" s="296"/>
      <c r="S72" s="296"/>
      <c r="T72" s="256" t="str">
        <f>IFERROR(E71+G71+I71+E73+G73+I73+K73,"?")</f>
        <v>?</v>
      </c>
      <c r="U72" s="13"/>
      <c r="V72" s="1"/>
    </row>
    <row r="73" spans="1:22" ht="18.75" customHeight="1" x14ac:dyDescent="0.25">
      <c r="A73" s="13"/>
      <c r="B73" s="307"/>
      <c r="C73" s="363"/>
      <c r="D73" s="245" t="str">
        <f>START!$C$12</f>
        <v>Cable Crossovers</v>
      </c>
      <c r="E73" s="245">
        <v>12</v>
      </c>
      <c r="F73" s="44"/>
      <c r="G73" s="245">
        <v>12</v>
      </c>
      <c r="H73" s="44"/>
      <c r="I73" s="245">
        <v>12</v>
      </c>
      <c r="J73" s="44"/>
      <c r="K73" s="148" t="s">
        <v>21</v>
      </c>
      <c r="L73" s="44"/>
      <c r="M73" s="43"/>
      <c r="N73" s="43"/>
      <c r="O73" s="43"/>
      <c r="P73" s="43"/>
      <c r="Q73" s="295" t="s">
        <v>20</v>
      </c>
      <c r="R73" s="296"/>
      <c r="S73" s="296"/>
      <c r="T73" s="256" t="str">
        <f>IFERROR(E70+G70+I70+E72+G72+I72+K72,"?")</f>
        <v>?</v>
      </c>
      <c r="U73" s="13"/>
      <c r="V73" s="1"/>
    </row>
    <row r="74" spans="1:22" ht="18.75" customHeight="1" thickBot="1" x14ac:dyDescent="0.3">
      <c r="A74" s="13"/>
      <c r="B74" s="307"/>
      <c r="C74" s="364"/>
      <c r="D74" s="252" t="str">
        <f>START!$C$13</f>
        <v>Dips</v>
      </c>
      <c r="E74" s="252">
        <v>12</v>
      </c>
      <c r="F74" s="52"/>
      <c r="G74" s="252">
        <v>12</v>
      </c>
      <c r="H74" s="52"/>
      <c r="I74" s="252">
        <v>12</v>
      </c>
      <c r="J74" s="52"/>
      <c r="K74" s="149" t="s">
        <v>21</v>
      </c>
      <c r="L74" s="52"/>
      <c r="M74" s="53"/>
      <c r="N74" s="53"/>
      <c r="O74" s="53"/>
      <c r="P74" s="53"/>
      <c r="Q74" s="354" t="s">
        <v>22</v>
      </c>
      <c r="R74" s="355"/>
      <c r="S74" s="355"/>
      <c r="T74" s="115" t="str">
        <f>IFERROR(E74+G74+I74+K74,"?")</f>
        <v>?</v>
      </c>
      <c r="U74" s="13"/>
      <c r="V74" s="1"/>
    </row>
    <row r="75" spans="1:22" ht="18.75" customHeight="1" x14ac:dyDescent="0.25">
      <c r="A75" s="13"/>
      <c r="B75" s="307"/>
      <c r="C75" s="297" t="s">
        <v>191</v>
      </c>
      <c r="D75" s="137" t="str">
        <f>START!$F$11</f>
        <v>Deadlift</v>
      </c>
      <c r="E75" s="137">
        <f>$G$7</f>
        <v>6</v>
      </c>
      <c r="F75" s="137">
        <f>MROUND($C$6*$H$7,$C$9)</f>
        <v>120</v>
      </c>
      <c r="G75" s="137">
        <f>$I$7</f>
        <v>6</v>
      </c>
      <c r="H75" s="137">
        <f>MROUND($C$6*$J$7,$C$9)</f>
        <v>120</v>
      </c>
      <c r="I75" s="137">
        <f>$K$7</f>
        <v>6</v>
      </c>
      <c r="J75" s="137">
        <f>MROUND($C$6*$L$7,$C$9)</f>
        <v>130</v>
      </c>
      <c r="K75" s="137">
        <f>$M$7</f>
        <v>6</v>
      </c>
      <c r="L75" s="137">
        <f>MROUND($C$6*$N$7,$C$9)</f>
        <v>130</v>
      </c>
      <c r="M75" s="48"/>
      <c r="N75" s="48"/>
      <c r="O75" s="48"/>
      <c r="P75" s="48"/>
      <c r="Q75" s="300"/>
      <c r="R75" s="301"/>
      <c r="S75" s="301"/>
      <c r="T75" s="302"/>
      <c r="U75" s="13"/>
      <c r="V75" s="1"/>
    </row>
    <row r="76" spans="1:22" ht="18.75" customHeight="1" x14ac:dyDescent="0.25">
      <c r="A76" s="13"/>
      <c r="B76" s="307"/>
      <c r="C76" s="298"/>
      <c r="D76" s="250" t="str">
        <f>START!$C$24</f>
        <v>Barbell Shrugs</v>
      </c>
      <c r="E76" s="250">
        <v>8</v>
      </c>
      <c r="F76" s="44"/>
      <c r="G76" s="250">
        <v>8</v>
      </c>
      <c r="H76" s="44"/>
      <c r="I76" s="250">
        <v>8</v>
      </c>
      <c r="J76" s="44"/>
      <c r="K76" s="43"/>
      <c r="L76" s="43"/>
      <c r="M76" s="43"/>
      <c r="N76" s="43"/>
      <c r="O76" s="43"/>
      <c r="P76" s="43"/>
      <c r="Q76" s="303"/>
      <c r="R76" s="304"/>
      <c r="S76" s="304"/>
      <c r="T76" s="305"/>
      <c r="U76" s="13"/>
      <c r="V76" s="1"/>
    </row>
    <row r="77" spans="1:22" ht="18.75" customHeight="1" x14ac:dyDescent="0.25">
      <c r="A77" s="13"/>
      <c r="B77" s="307"/>
      <c r="C77" s="298"/>
      <c r="D77" s="250" t="str">
        <f>START!$C$18</f>
        <v>Pull-Ups</v>
      </c>
      <c r="E77" s="250">
        <v>10</v>
      </c>
      <c r="F77" s="44"/>
      <c r="G77" s="148" t="s">
        <v>19</v>
      </c>
      <c r="H77" s="44"/>
      <c r="I77" s="43"/>
      <c r="J77" s="43"/>
      <c r="K77" s="43"/>
      <c r="L77" s="43"/>
      <c r="M77" s="43"/>
      <c r="N77" s="43"/>
      <c r="O77" s="43"/>
      <c r="P77" s="43"/>
      <c r="Q77" s="316" t="s">
        <v>24</v>
      </c>
      <c r="R77" s="315"/>
      <c r="S77" s="315"/>
      <c r="T77" s="51" t="str">
        <f>IFERROR(+G78+E78+E77+G77,"?")</f>
        <v>?</v>
      </c>
      <c r="U77" s="13"/>
      <c r="V77" s="1"/>
    </row>
    <row r="78" spans="1:22" ht="18.75" customHeight="1" x14ac:dyDescent="0.25">
      <c r="A78" s="13"/>
      <c r="B78" s="307"/>
      <c r="C78" s="298"/>
      <c r="D78" s="250" t="str">
        <f>START!$C$20</f>
        <v>T-Bar Rows</v>
      </c>
      <c r="E78" s="250">
        <v>10</v>
      </c>
      <c r="F78" s="44"/>
      <c r="G78" s="148" t="s">
        <v>19</v>
      </c>
      <c r="H78" s="44"/>
      <c r="I78" s="43"/>
      <c r="J78" s="43"/>
      <c r="K78" s="43"/>
      <c r="L78" s="43"/>
      <c r="M78" s="43"/>
      <c r="N78" s="43"/>
      <c r="O78" s="43"/>
      <c r="P78" s="43"/>
      <c r="Q78" s="314" t="s">
        <v>26</v>
      </c>
      <c r="R78" s="315"/>
      <c r="S78" s="315"/>
      <c r="T78" s="51">
        <f>IFERROR(E76+G76+I76,"?")</f>
        <v>24</v>
      </c>
      <c r="U78" s="13"/>
      <c r="V78" s="1"/>
    </row>
    <row r="79" spans="1:22" ht="18.75" customHeight="1" thickBot="1" x14ac:dyDescent="0.3">
      <c r="A79" s="13"/>
      <c r="B79" s="307"/>
      <c r="C79" s="299"/>
      <c r="D79" s="243" t="str">
        <f>START!$C$22</f>
        <v>Preacher Curls</v>
      </c>
      <c r="E79" s="243">
        <v>12</v>
      </c>
      <c r="F79" s="52"/>
      <c r="G79" s="243">
        <v>12</v>
      </c>
      <c r="H79" s="52"/>
      <c r="I79" s="243">
        <v>12</v>
      </c>
      <c r="J79" s="52"/>
      <c r="K79" s="149" t="s">
        <v>21</v>
      </c>
      <c r="L79" s="52"/>
      <c r="M79" s="53"/>
      <c r="N79" s="53"/>
      <c r="O79" s="53"/>
      <c r="P79" s="53"/>
      <c r="Q79" s="293" t="s">
        <v>27</v>
      </c>
      <c r="R79" s="294"/>
      <c r="S79" s="294"/>
      <c r="T79" s="54" t="str">
        <f>IFERROR(E79+G79+I79+K79,"?")</f>
        <v>?</v>
      </c>
      <c r="U79" s="13"/>
      <c r="V79" s="1"/>
    </row>
    <row r="80" spans="1:22" ht="18.75" customHeight="1" x14ac:dyDescent="0.25">
      <c r="A80" s="13"/>
      <c r="B80" s="307"/>
      <c r="C80" s="290" t="s">
        <v>94</v>
      </c>
      <c r="D80" s="251" t="str">
        <f>D27</f>
        <v>Squat</v>
      </c>
      <c r="E80" s="251">
        <f>$G$8</f>
        <v>10</v>
      </c>
      <c r="F80" s="251">
        <f>MROUND($C$5*$H$8,$C$9)</f>
        <v>95</v>
      </c>
      <c r="G80" s="251">
        <f>$I$8</f>
        <v>10</v>
      </c>
      <c r="H80" s="251">
        <f>MROUND($C$5*$J$8,$C$9)</f>
        <v>95</v>
      </c>
      <c r="I80" s="251">
        <f>$K$8</f>
        <v>10</v>
      </c>
      <c r="J80" s="251">
        <f>MROUND($C$5*$L$8,$C$9)</f>
        <v>95</v>
      </c>
      <c r="K80" s="9"/>
      <c r="L80" s="48"/>
      <c r="M80" s="48"/>
      <c r="N80" s="48"/>
      <c r="O80" s="48"/>
      <c r="P80" s="48"/>
      <c r="Q80" s="336"/>
      <c r="R80" s="337"/>
      <c r="S80" s="337"/>
      <c r="T80" s="129"/>
      <c r="U80" s="13"/>
      <c r="V80" s="1"/>
    </row>
    <row r="81" spans="1:22" ht="18.75" customHeight="1" x14ac:dyDescent="0.25">
      <c r="A81" s="13"/>
      <c r="B81" s="307"/>
      <c r="C81" s="291"/>
      <c r="D81" s="247" t="str">
        <f>START!$C$29</f>
        <v>Stiff-Leg Deadlifts</v>
      </c>
      <c r="E81" s="247">
        <v>10</v>
      </c>
      <c r="F81" s="44"/>
      <c r="G81" s="247">
        <v>10</v>
      </c>
      <c r="H81" s="44"/>
      <c r="I81" s="148" t="s">
        <v>19</v>
      </c>
      <c r="J81" s="44"/>
      <c r="K81" s="43"/>
      <c r="L81" s="43"/>
      <c r="M81" s="43"/>
      <c r="N81" s="43"/>
      <c r="O81" s="43"/>
      <c r="P81" s="43"/>
      <c r="Q81" s="310" t="s">
        <v>28</v>
      </c>
      <c r="R81" s="311"/>
      <c r="S81" s="311"/>
      <c r="T81" s="117" t="str">
        <f>IFERROR(G82+I82+K82+E80+G80+I80+E82,"?")</f>
        <v>?</v>
      </c>
      <c r="U81" s="13"/>
      <c r="V81" s="1"/>
    </row>
    <row r="82" spans="1:22" ht="18.75" customHeight="1" x14ac:dyDescent="0.25">
      <c r="A82" s="13"/>
      <c r="B82" s="307"/>
      <c r="C82" s="291"/>
      <c r="D82" s="247" t="str">
        <f>START!$C$27</f>
        <v>Leg Extensions</v>
      </c>
      <c r="E82" s="247">
        <v>12</v>
      </c>
      <c r="F82" s="44"/>
      <c r="G82" s="247">
        <v>12</v>
      </c>
      <c r="H82" s="44"/>
      <c r="I82" s="247">
        <v>12</v>
      </c>
      <c r="J82" s="44"/>
      <c r="K82" s="148" t="s">
        <v>21</v>
      </c>
      <c r="L82" s="44"/>
      <c r="M82" s="43"/>
      <c r="N82" s="43"/>
      <c r="O82" s="43"/>
      <c r="P82" s="43"/>
      <c r="Q82" s="310" t="s">
        <v>29</v>
      </c>
      <c r="R82" s="311"/>
      <c r="S82" s="311"/>
      <c r="T82" s="117" t="str">
        <f>IFERROR(E83+G83+I83+K83+E81+G81+I81+K81,"?")</f>
        <v>?</v>
      </c>
      <c r="U82" s="13"/>
      <c r="V82" s="1"/>
    </row>
    <row r="83" spans="1:22" ht="18.75" customHeight="1" x14ac:dyDescent="0.25">
      <c r="A83" s="13"/>
      <c r="B83" s="307"/>
      <c r="C83" s="291"/>
      <c r="D83" s="247" t="str">
        <f>START!$C$28</f>
        <v>Lying Leg Curls</v>
      </c>
      <c r="E83" s="247">
        <v>12</v>
      </c>
      <c r="F83" s="44"/>
      <c r="G83" s="247">
        <v>12</v>
      </c>
      <c r="H83" s="44"/>
      <c r="I83" s="247">
        <v>12</v>
      </c>
      <c r="J83" s="45"/>
      <c r="K83" s="148" t="s">
        <v>21</v>
      </c>
      <c r="L83" s="45"/>
      <c r="M83" s="43"/>
      <c r="N83" s="43"/>
      <c r="O83" s="43"/>
      <c r="P83" s="43"/>
      <c r="Q83" s="310" t="s">
        <v>30</v>
      </c>
      <c r="R83" s="311"/>
      <c r="S83" s="311"/>
      <c r="T83" s="117" t="str">
        <f>IFERROR(E84+G84+I84+K84,"?")</f>
        <v>?</v>
      </c>
      <c r="U83" s="13"/>
      <c r="V83" s="1"/>
    </row>
    <row r="84" spans="1:22" ht="18.75" customHeight="1" thickBot="1" x14ac:dyDescent="0.3">
      <c r="A84" s="13"/>
      <c r="B84" s="307"/>
      <c r="C84" s="292"/>
      <c r="D84" s="249" t="str">
        <f>START!$C$30</f>
        <v>Standing Calve Raises</v>
      </c>
      <c r="E84" s="249">
        <v>12</v>
      </c>
      <c r="F84" s="55"/>
      <c r="G84" s="249">
        <v>12</v>
      </c>
      <c r="H84" s="55"/>
      <c r="I84" s="249">
        <v>12</v>
      </c>
      <c r="J84" s="55"/>
      <c r="K84" s="149" t="s">
        <v>21</v>
      </c>
      <c r="L84" s="55"/>
      <c r="M84" s="53"/>
      <c r="N84" s="53"/>
      <c r="O84" s="53"/>
      <c r="P84" s="53"/>
      <c r="Q84" s="248"/>
      <c r="R84" s="249"/>
      <c r="S84" s="249"/>
      <c r="T84" s="118"/>
      <c r="U84" s="13"/>
      <c r="V84" s="1"/>
    </row>
    <row r="85" spans="1:22" ht="18.75" customHeight="1" x14ac:dyDescent="0.25">
      <c r="A85" s="13"/>
      <c r="B85" s="307"/>
      <c r="C85" s="338" t="s">
        <v>31</v>
      </c>
      <c r="D85" s="339"/>
      <c r="E85" s="339"/>
      <c r="F85" s="339"/>
      <c r="G85" s="339"/>
      <c r="H85" s="339"/>
      <c r="I85" s="339"/>
      <c r="J85" s="339"/>
      <c r="K85" s="339"/>
      <c r="L85" s="339"/>
      <c r="M85" s="339"/>
      <c r="N85" s="339"/>
      <c r="O85" s="339"/>
      <c r="P85" s="339"/>
      <c r="Q85" s="339"/>
      <c r="R85" s="339"/>
      <c r="S85" s="339"/>
      <c r="T85" s="340"/>
      <c r="U85" s="13"/>
      <c r="V85" s="1"/>
    </row>
    <row r="86" spans="1:22" ht="18.75" customHeight="1" thickBot="1" x14ac:dyDescent="0.3">
      <c r="A86" s="13"/>
      <c r="B86" s="308"/>
      <c r="C86" s="341"/>
      <c r="D86" s="342"/>
      <c r="E86" s="342"/>
      <c r="F86" s="342"/>
      <c r="G86" s="342"/>
      <c r="H86" s="342"/>
      <c r="I86" s="342"/>
      <c r="J86" s="342"/>
      <c r="K86" s="342"/>
      <c r="L86" s="342"/>
      <c r="M86" s="342"/>
      <c r="N86" s="342"/>
      <c r="O86" s="342"/>
      <c r="P86" s="342"/>
      <c r="Q86" s="342"/>
      <c r="R86" s="342"/>
      <c r="S86" s="342"/>
      <c r="T86" s="343"/>
      <c r="U86" s="13"/>
      <c r="V86" s="1"/>
    </row>
    <row r="87" spans="1:22" ht="18.75" customHeight="1" thickBot="1" x14ac:dyDescent="0.35">
      <c r="A87" s="13"/>
      <c r="B87" s="57" t="s">
        <v>114</v>
      </c>
      <c r="C87" s="246" t="s">
        <v>15</v>
      </c>
      <c r="D87" s="246" t="s">
        <v>16</v>
      </c>
      <c r="E87" s="309" t="s">
        <v>0</v>
      </c>
      <c r="F87" s="309"/>
      <c r="G87" s="309" t="s">
        <v>1</v>
      </c>
      <c r="H87" s="309"/>
      <c r="I87" s="309" t="s">
        <v>2</v>
      </c>
      <c r="J87" s="309"/>
      <c r="K87" s="309" t="s">
        <v>3</v>
      </c>
      <c r="L87" s="309"/>
      <c r="M87" s="309" t="s">
        <v>4</v>
      </c>
      <c r="N87" s="309"/>
      <c r="O87" s="309" t="s">
        <v>5</v>
      </c>
      <c r="P87" s="309"/>
      <c r="Q87" s="309"/>
      <c r="R87" s="309"/>
      <c r="S87" s="309"/>
      <c r="T87" s="335"/>
      <c r="U87" s="13"/>
      <c r="V87" s="1"/>
    </row>
    <row r="88" spans="1:22" ht="18.75" customHeight="1" x14ac:dyDescent="0.25">
      <c r="A88" s="13"/>
      <c r="B88" s="306" t="s">
        <v>117</v>
      </c>
      <c r="C88" s="347" t="s">
        <v>92</v>
      </c>
      <c r="D88" s="253" t="str">
        <f>D16</f>
        <v>Bench Press</v>
      </c>
      <c r="E88" s="253">
        <f>$G$9</f>
        <v>4</v>
      </c>
      <c r="F88" s="253">
        <f>MROUND($C$4*$H$9,$C$9)</f>
        <v>100</v>
      </c>
      <c r="G88" s="253">
        <f>$I$9</f>
        <v>4</v>
      </c>
      <c r="H88" s="253">
        <f>MROUND($C$4*$J$9,$C$9)</f>
        <v>100</v>
      </c>
      <c r="I88" s="253">
        <f>$K$9</f>
        <v>4</v>
      </c>
      <c r="J88" s="253">
        <f>MROUND($C$4*$L$9,$C$9)</f>
        <v>100</v>
      </c>
      <c r="K88" s="253">
        <f>$M$9</f>
        <v>4</v>
      </c>
      <c r="L88" s="253">
        <f>MROUND($C$4*$N$9,$C$9)</f>
        <v>100</v>
      </c>
      <c r="M88" s="253">
        <f>$O$9</f>
        <v>4</v>
      </c>
      <c r="N88" s="253">
        <f>MROUND($C$4*$P$9,$C$9)</f>
        <v>100</v>
      </c>
      <c r="O88" s="48"/>
      <c r="P88" s="48"/>
      <c r="Q88" s="120"/>
      <c r="R88" s="121"/>
      <c r="S88" s="121"/>
      <c r="T88" s="122"/>
      <c r="U88" s="13"/>
      <c r="V88" s="1"/>
    </row>
    <row r="89" spans="1:22" ht="18.75" customHeight="1" x14ac:dyDescent="0.25">
      <c r="A89" s="13"/>
      <c r="B89" s="307"/>
      <c r="C89" s="348"/>
      <c r="D89" s="245" t="str">
        <f>D17</f>
        <v>Seated OHP</v>
      </c>
      <c r="E89" s="245">
        <f>$G$10</f>
        <v>10</v>
      </c>
      <c r="F89" s="245">
        <f>MROUND($C$7*$H$10,$C$9)</f>
        <v>45</v>
      </c>
      <c r="G89" s="245">
        <f>$I$10</f>
        <v>10</v>
      </c>
      <c r="H89" s="245">
        <f>MROUND($C$7*$J$10,$C$9)</f>
        <v>45</v>
      </c>
      <c r="I89" s="245">
        <f>$K$10</f>
        <v>10</v>
      </c>
      <c r="J89" s="245">
        <f>MROUND($C$7*$L$10,$C$9)</f>
        <v>45</v>
      </c>
      <c r="K89" s="43"/>
      <c r="L89" s="43"/>
      <c r="M89" s="43"/>
      <c r="N89" s="43"/>
      <c r="O89" s="43"/>
      <c r="P89" s="43"/>
      <c r="Q89" s="123"/>
      <c r="R89" s="124"/>
      <c r="S89" s="124"/>
      <c r="T89" s="125"/>
      <c r="U89" s="13"/>
      <c r="V89" s="1"/>
    </row>
    <row r="90" spans="1:22" ht="18.75" customHeight="1" x14ac:dyDescent="0.25">
      <c r="A90" s="13"/>
      <c r="B90" s="307"/>
      <c r="C90" s="348"/>
      <c r="D90" s="245" t="str">
        <f>D54</f>
        <v>Dumbbell Bench Press</v>
      </c>
      <c r="E90" s="245">
        <v>8</v>
      </c>
      <c r="F90" s="44"/>
      <c r="G90" s="245">
        <v>8</v>
      </c>
      <c r="H90" s="44"/>
      <c r="I90" s="245">
        <v>8</v>
      </c>
      <c r="J90" s="44"/>
      <c r="K90" s="245">
        <v>8</v>
      </c>
      <c r="L90" s="44"/>
      <c r="M90" s="43"/>
      <c r="N90" s="43"/>
      <c r="O90" s="43"/>
      <c r="P90" s="43"/>
      <c r="Q90" s="295"/>
      <c r="R90" s="296"/>
      <c r="S90" s="296"/>
      <c r="T90" s="398"/>
      <c r="U90" s="13"/>
      <c r="V90" s="1"/>
    </row>
    <row r="91" spans="1:22" ht="18.75" customHeight="1" x14ac:dyDescent="0.25">
      <c r="A91" s="13"/>
      <c r="B91" s="307"/>
      <c r="C91" s="348"/>
      <c r="D91" s="245" t="str">
        <f>D55</f>
        <v>Lateral Cable Raise</v>
      </c>
      <c r="E91" s="245">
        <v>10</v>
      </c>
      <c r="F91" s="44"/>
      <c r="G91" s="245">
        <v>10</v>
      </c>
      <c r="H91" s="44"/>
      <c r="I91" s="148" t="s">
        <v>19</v>
      </c>
      <c r="J91" s="44"/>
      <c r="K91" s="43"/>
      <c r="L91" s="43"/>
      <c r="M91" s="43"/>
      <c r="N91" s="43"/>
      <c r="O91" s="43"/>
      <c r="P91" s="43"/>
      <c r="Q91" s="295" t="s">
        <v>18</v>
      </c>
      <c r="R91" s="296"/>
      <c r="S91" s="296"/>
      <c r="T91" s="256">
        <f>IFERROR(E88+G88+I88+E90+G90+I90+K90,"?")</f>
        <v>44</v>
      </c>
      <c r="U91" s="13"/>
      <c r="V91" s="1"/>
    </row>
    <row r="92" spans="1:22" ht="18.75" customHeight="1" x14ac:dyDescent="0.25">
      <c r="A92" s="13"/>
      <c r="B92" s="307"/>
      <c r="C92" s="348"/>
      <c r="D92" s="245" t="str">
        <f>D56</f>
        <v>Cable Rear Lateral Raise</v>
      </c>
      <c r="E92" s="245">
        <v>12</v>
      </c>
      <c r="F92" s="45"/>
      <c r="G92" s="245">
        <v>12</v>
      </c>
      <c r="H92" s="45"/>
      <c r="I92" s="148" t="s">
        <v>21</v>
      </c>
      <c r="J92" s="45"/>
      <c r="K92" s="43"/>
      <c r="L92" s="43"/>
      <c r="M92" s="43"/>
      <c r="N92" s="43"/>
      <c r="O92" s="43"/>
      <c r="P92" s="43"/>
      <c r="Q92" s="295" t="s">
        <v>20</v>
      </c>
      <c r="R92" s="296"/>
      <c r="S92" s="296"/>
      <c r="T92" s="256" t="str">
        <f>IFERROR(E89+G89+I89+E91+G91+I91+E92+G92+I92,"?")</f>
        <v>?</v>
      </c>
      <c r="U92" s="13"/>
      <c r="V92" s="1"/>
    </row>
    <row r="93" spans="1:22" ht="18.75" customHeight="1" thickBot="1" x14ac:dyDescent="0.3">
      <c r="A93" s="13"/>
      <c r="B93" s="307"/>
      <c r="C93" s="349"/>
      <c r="D93" s="252" t="str">
        <f t="shared" ref="D93" si="2">D57</f>
        <v>Cable Tricep Extensions</v>
      </c>
      <c r="E93" s="252">
        <v>12</v>
      </c>
      <c r="F93" s="55"/>
      <c r="G93" s="252">
        <v>12</v>
      </c>
      <c r="H93" s="55"/>
      <c r="I93" s="252">
        <v>12</v>
      </c>
      <c r="J93" s="55"/>
      <c r="K93" s="149" t="s">
        <v>21</v>
      </c>
      <c r="L93" s="55"/>
      <c r="M93" s="53"/>
      <c r="N93" s="53"/>
      <c r="O93" s="53"/>
      <c r="P93" s="53"/>
      <c r="Q93" s="354" t="s">
        <v>22</v>
      </c>
      <c r="R93" s="355"/>
      <c r="S93" s="355"/>
      <c r="T93" s="115" t="str">
        <f>IFERROR(E93+G93+I93+K93,"?")</f>
        <v>?</v>
      </c>
      <c r="U93" s="13"/>
      <c r="V93" s="1"/>
    </row>
    <row r="94" spans="1:22" ht="18.75" customHeight="1" x14ac:dyDescent="0.25">
      <c r="A94" s="13"/>
      <c r="B94" s="307"/>
      <c r="C94" s="297" t="s">
        <v>190</v>
      </c>
      <c r="D94" s="98" t="s">
        <v>23</v>
      </c>
      <c r="E94" s="137">
        <v>10</v>
      </c>
      <c r="F94" s="47"/>
      <c r="G94" s="137">
        <v>10</v>
      </c>
      <c r="H94" s="47"/>
      <c r="I94" s="137">
        <v>10</v>
      </c>
      <c r="J94" s="47"/>
      <c r="K94" s="48"/>
      <c r="L94" s="48"/>
      <c r="M94" s="48"/>
      <c r="N94" s="48"/>
      <c r="O94" s="48"/>
      <c r="P94" s="48"/>
      <c r="Q94" s="136"/>
      <c r="R94" s="137"/>
      <c r="S94" s="137"/>
      <c r="T94" s="49"/>
      <c r="U94" s="13"/>
      <c r="V94" s="1"/>
    </row>
    <row r="95" spans="1:22" ht="18.75" customHeight="1" x14ac:dyDescent="0.25">
      <c r="A95" s="13"/>
      <c r="B95" s="307"/>
      <c r="C95" s="298"/>
      <c r="D95" s="250" t="str">
        <f>START!$C$19</f>
        <v>Lat Pulldowns</v>
      </c>
      <c r="E95" s="250">
        <v>12</v>
      </c>
      <c r="F95" s="50"/>
      <c r="G95" s="250">
        <v>12</v>
      </c>
      <c r="H95" s="50"/>
      <c r="I95" s="250">
        <v>12</v>
      </c>
      <c r="J95" s="50"/>
      <c r="K95" s="148" t="s">
        <v>21</v>
      </c>
      <c r="L95" s="50"/>
      <c r="M95" s="43"/>
      <c r="N95" s="43"/>
      <c r="O95" s="43"/>
      <c r="P95" s="43"/>
      <c r="Q95" s="314" t="s">
        <v>24</v>
      </c>
      <c r="R95" s="315"/>
      <c r="S95" s="315"/>
      <c r="T95" s="51" t="str">
        <f>IFERROR(G95+I95+K95+E95+E96+G96+I96+K96,"?")</f>
        <v>?</v>
      </c>
      <c r="U95" s="13"/>
      <c r="V95" s="1"/>
    </row>
    <row r="96" spans="1:22" ht="18.75" customHeight="1" x14ac:dyDescent="0.25">
      <c r="A96" s="13"/>
      <c r="B96" s="307"/>
      <c r="C96" s="298"/>
      <c r="D96" s="250" t="str">
        <f>START!$C$21</f>
        <v>Machine Rows</v>
      </c>
      <c r="E96" s="250">
        <v>12</v>
      </c>
      <c r="F96" s="50"/>
      <c r="G96" s="250">
        <v>12</v>
      </c>
      <c r="H96" s="50"/>
      <c r="I96" s="250">
        <v>12</v>
      </c>
      <c r="J96" s="50"/>
      <c r="K96" s="148" t="s">
        <v>21</v>
      </c>
      <c r="L96" s="50"/>
      <c r="M96" s="43"/>
      <c r="N96" s="43"/>
      <c r="O96" s="43"/>
      <c r="P96" s="43"/>
      <c r="Q96" s="314" t="s">
        <v>25</v>
      </c>
      <c r="R96" s="315"/>
      <c r="S96" s="315"/>
      <c r="T96" s="51">
        <f>IFERROR(G94+I94+K94+E94,"?")</f>
        <v>30</v>
      </c>
      <c r="U96" s="13"/>
      <c r="V96" s="1"/>
    </row>
    <row r="97" spans="1:22" ht="18.75" customHeight="1" x14ac:dyDescent="0.25">
      <c r="A97" s="13"/>
      <c r="B97" s="307"/>
      <c r="C97" s="298"/>
      <c r="D97" s="250" t="str">
        <f>START!$C$25</f>
        <v>Dumbbell Shrugs</v>
      </c>
      <c r="E97" s="250">
        <v>12</v>
      </c>
      <c r="F97" s="50"/>
      <c r="G97" s="250">
        <v>12</v>
      </c>
      <c r="H97" s="50"/>
      <c r="I97" s="250">
        <v>12</v>
      </c>
      <c r="J97" s="50"/>
      <c r="K97" s="148" t="s">
        <v>21</v>
      </c>
      <c r="L97" s="50"/>
      <c r="M97" s="43"/>
      <c r="N97" s="43"/>
      <c r="O97" s="43"/>
      <c r="P97" s="43"/>
      <c r="Q97" s="314" t="s">
        <v>26</v>
      </c>
      <c r="R97" s="315"/>
      <c r="S97" s="315"/>
      <c r="T97" s="51" t="str">
        <f>IFERROR(E97+G97+I97+K97,"?")</f>
        <v>?</v>
      </c>
      <c r="U97" s="13"/>
      <c r="V97" s="1"/>
    </row>
    <row r="98" spans="1:22" ht="18.75" customHeight="1" thickBot="1" x14ac:dyDescent="0.3">
      <c r="A98" s="13"/>
      <c r="B98" s="307"/>
      <c r="C98" s="299"/>
      <c r="D98" s="243" t="str">
        <f>START!$C$23</f>
        <v>Dumbbell Curls</v>
      </c>
      <c r="E98" s="243">
        <v>12</v>
      </c>
      <c r="F98" s="52"/>
      <c r="G98" s="243">
        <v>12</v>
      </c>
      <c r="H98" s="52"/>
      <c r="I98" s="243">
        <v>12</v>
      </c>
      <c r="J98" s="52"/>
      <c r="K98" s="149" t="s">
        <v>21</v>
      </c>
      <c r="L98" s="52"/>
      <c r="M98" s="53"/>
      <c r="N98" s="53"/>
      <c r="O98" s="53"/>
      <c r="P98" s="53"/>
      <c r="Q98" s="293" t="s">
        <v>27</v>
      </c>
      <c r="R98" s="294"/>
      <c r="S98" s="294"/>
      <c r="T98" s="54" t="str">
        <f>IFERROR(E98+G98+I98+K98,"?")</f>
        <v>?</v>
      </c>
      <c r="U98" s="13"/>
      <c r="V98" s="1"/>
    </row>
    <row r="99" spans="1:22" ht="18.75" customHeight="1" x14ac:dyDescent="0.25">
      <c r="A99" s="13"/>
      <c r="B99" s="307"/>
      <c r="C99" s="290" t="s">
        <v>93</v>
      </c>
      <c r="D99" s="251" t="str">
        <f>D27</f>
        <v>Squat</v>
      </c>
      <c r="E99" s="251">
        <f>$G$9</f>
        <v>4</v>
      </c>
      <c r="F99" s="251">
        <f>MROUND($C$5*$H$9,$C$9)</f>
        <v>130</v>
      </c>
      <c r="G99" s="251">
        <f>$I$9</f>
        <v>4</v>
      </c>
      <c r="H99" s="251">
        <f>MROUND($C$5*$J$9,$C$9)</f>
        <v>130</v>
      </c>
      <c r="I99" s="251">
        <f>$K$9</f>
        <v>4</v>
      </c>
      <c r="J99" s="251">
        <f>MROUND($C$5*$L$9,$C$9)</f>
        <v>130</v>
      </c>
      <c r="K99" s="251">
        <f>$M$9</f>
        <v>4</v>
      </c>
      <c r="L99" s="251">
        <f>MROUND($C$5*$N$9,$C$9)</f>
        <v>130</v>
      </c>
      <c r="M99" s="251">
        <f>$O$9</f>
        <v>4</v>
      </c>
      <c r="N99" s="251">
        <f>MROUND($C$5*$P$9,$C$9)</f>
        <v>130</v>
      </c>
      <c r="O99" s="48"/>
      <c r="P99" s="48"/>
      <c r="Q99" s="130"/>
      <c r="R99" s="131"/>
      <c r="S99" s="131"/>
      <c r="T99" s="132"/>
      <c r="U99" s="13"/>
      <c r="V99" s="1"/>
    </row>
    <row r="100" spans="1:22" ht="18.75" customHeight="1" x14ac:dyDescent="0.25">
      <c r="A100" s="13"/>
      <c r="B100" s="307"/>
      <c r="C100" s="291"/>
      <c r="D100" s="247" t="str">
        <f>START!$C$26</f>
        <v>Leg Press</v>
      </c>
      <c r="E100" s="247">
        <v>10</v>
      </c>
      <c r="F100" s="44"/>
      <c r="G100" s="247">
        <v>10</v>
      </c>
      <c r="H100" s="44"/>
      <c r="I100" s="148" t="s">
        <v>19</v>
      </c>
      <c r="J100" s="44"/>
      <c r="K100" s="43"/>
      <c r="L100" s="43"/>
      <c r="M100" s="43"/>
      <c r="N100" s="43"/>
      <c r="O100" s="43"/>
      <c r="P100" s="43"/>
      <c r="Q100" s="179"/>
      <c r="R100" s="180"/>
      <c r="S100" s="180"/>
      <c r="T100" s="181"/>
      <c r="U100" s="13"/>
      <c r="V100" s="1"/>
    </row>
    <row r="101" spans="1:22" ht="18.75" customHeight="1" x14ac:dyDescent="0.25">
      <c r="A101" s="13"/>
      <c r="B101" s="307"/>
      <c r="C101" s="291"/>
      <c r="D101" s="247" t="str">
        <f>START!$C$28</f>
        <v>Lying Leg Curls</v>
      </c>
      <c r="E101" s="247">
        <v>12</v>
      </c>
      <c r="F101" s="44"/>
      <c r="G101" s="247">
        <v>12</v>
      </c>
      <c r="H101" s="44"/>
      <c r="I101" s="247">
        <v>12</v>
      </c>
      <c r="J101" s="44"/>
      <c r="K101" s="148" t="s">
        <v>21</v>
      </c>
      <c r="L101" s="44"/>
      <c r="M101" s="43"/>
      <c r="N101" s="43"/>
      <c r="O101" s="43"/>
      <c r="P101" s="43"/>
      <c r="Q101" s="310" t="s">
        <v>28</v>
      </c>
      <c r="R101" s="311"/>
      <c r="S101" s="311"/>
      <c r="T101" s="117" t="str">
        <f>IFERROR(E99+G99+I99+E100+G100+I100,"?")</f>
        <v>?</v>
      </c>
      <c r="U101" s="13"/>
      <c r="V101" s="1"/>
    </row>
    <row r="102" spans="1:22" ht="18.75" customHeight="1" x14ac:dyDescent="0.25">
      <c r="A102" s="13"/>
      <c r="B102" s="307"/>
      <c r="C102" s="291"/>
      <c r="D102" s="247" t="str">
        <f>START!$C$30</f>
        <v>Standing Calve Raises</v>
      </c>
      <c r="E102" s="247">
        <v>12</v>
      </c>
      <c r="F102" s="44"/>
      <c r="G102" s="247">
        <v>12</v>
      </c>
      <c r="H102" s="44"/>
      <c r="I102" s="247">
        <v>12</v>
      </c>
      <c r="J102" s="44"/>
      <c r="K102" s="148" t="s">
        <v>21</v>
      </c>
      <c r="L102" s="44"/>
      <c r="M102" s="43"/>
      <c r="N102" s="43"/>
      <c r="O102" s="43"/>
      <c r="P102" s="43"/>
      <c r="Q102" s="310" t="s">
        <v>29</v>
      </c>
      <c r="R102" s="311"/>
      <c r="S102" s="311"/>
      <c r="T102" s="117" t="str">
        <f>IFERROR(E101+G101+I101+K101,"?")</f>
        <v>?</v>
      </c>
      <c r="U102" s="13"/>
      <c r="V102" s="1"/>
    </row>
    <row r="103" spans="1:22" ht="18.75" customHeight="1" thickBot="1" x14ac:dyDescent="0.3">
      <c r="A103" s="13"/>
      <c r="B103" s="307"/>
      <c r="C103" s="292"/>
      <c r="D103" s="249"/>
      <c r="E103" s="249"/>
      <c r="F103" s="249"/>
      <c r="G103" s="249"/>
      <c r="H103" s="249"/>
      <c r="I103" s="249"/>
      <c r="J103" s="249"/>
      <c r="K103" s="249"/>
      <c r="L103" s="249"/>
      <c r="M103" s="53"/>
      <c r="N103" s="53"/>
      <c r="O103" s="53"/>
      <c r="P103" s="53"/>
      <c r="Q103" s="312" t="s">
        <v>30</v>
      </c>
      <c r="R103" s="313"/>
      <c r="S103" s="313"/>
      <c r="T103" s="118" t="str">
        <f>IFERROR(E102+G102+I102+K102,"?")</f>
        <v>?</v>
      </c>
      <c r="U103" s="13"/>
      <c r="V103" s="1"/>
    </row>
    <row r="104" spans="1:22" ht="18.75" customHeight="1" x14ac:dyDescent="0.25">
      <c r="A104" s="13"/>
      <c r="B104" s="307"/>
      <c r="C104" s="345" t="s">
        <v>31</v>
      </c>
      <c r="D104" s="345"/>
      <c r="E104" s="345"/>
      <c r="F104" s="345"/>
      <c r="G104" s="345"/>
      <c r="H104" s="345"/>
      <c r="I104" s="345"/>
      <c r="J104" s="345"/>
      <c r="K104" s="345"/>
      <c r="L104" s="345"/>
      <c r="M104" s="345"/>
      <c r="N104" s="345"/>
      <c r="O104" s="345"/>
      <c r="P104" s="345"/>
      <c r="Q104" s="345"/>
      <c r="R104" s="345"/>
      <c r="S104" s="345"/>
      <c r="T104" s="346"/>
      <c r="U104" s="13"/>
      <c r="V104" s="1"/>
    </row>
    <row r="105" spans="1:22" ht="18.75" customHeight="1" thickBot="1" x14ac:dyDescent="0.3">
      <c r="A105" s="13"/>
      <c r="B105" s="307"/>
      <c r="C105" s="345"/>
      <c r="D105" s="345"/>
      <c r="E105" s="345"/>
      <c r="F105" s="345"/>
      <c r="G105" s="345"/>
      <c r="H105" s="345"/>
      <c r="I105" s="345"/>
      <c r="J105" s="345"/>
      <c r="K105" s="345"/>
      <c r="L105" s="345"/>
      <c r="M105" s="345"/>
      <c r="N105" s="345"/>
      <c r="O105" s="345"/>
      <c r="P105" s="345"/>
      <c r="Q105" s="345"/>
      <c r="R105" s="345"/>
      <c r="S105" s="345"/>
      <c r="T105" s="346"/>
      <c r="U105" s="13"/>
      <c r="V105" s="1"/>
    </row>
    <row r="106" spans="1:22" ht="18.75" customHeight="1" x14ac:dyDescent="0.25">
      <c r="A106" s="13"/>
      <c r="B106" s="307"/>
      <c r="C106" s="347" t="s">
        <v>32</v>
      </c>
      <c r="D106" s="253" t="str">
        <f>D17</f>
        <v>Seated OHP</v>
      </c>
      <c r="E106" s="253">
        <f>$G$9</f>
        <v>4</v>
      </c>
      <c r="F106" s="253">
        <f>MROUND($C$7*$H$9,$C$9)</f>
        <v>65</v>
      </c>
      <c r="G106" s="253">
        <f>$I$9</f>
        <v>4</v>
      </c>
      <c r="H106" s="253">
        <f>MROUND($C$7*$J$9,$C$9)</f>
        <v>65</v>
      </c>
      <c r="I106" s="253">
        <f>$K$9</f>
        <v>4</v>
      </c>
      <c r="J106" s="253">
        <f>MROUND($C$7*$L$9,$C$9)</f>
        <v>65</v>
      </c>
      <c r="K106" s="253">
        <f>$M$9</f>
        <v>4</v>
      </c>
      <c r="L106" s="253">
        <f>MROUND($C$7*$N$9,$C$9)</f>
        <v>65</v>
      </c>
      <c r="M106" s="253">
        <f>$O$9</f>
        <v>4</v>
      </c>
      <c r="N106" s="253">
        <f>MROUND($C$7*$P$9,$C$9)</f>
        <v>65</v>
      </c>
      <c r="O106" s="48"/>
      <c r="P106" s="48"/>
      <c r="Q106" s="120"/>
      <c r="R106" s="121"/>
      <c r="S106" s="121"/>
      <c r="T106" s="122"/>
      <c r="U106" s="13"/>
      <c r="V106" s="1"/>
    </row>
    <row r="107" spans="1:22" ht="18.75" customHeight="1" x14ac:dyDescent="0.25">
      <c r="A107" s="13"/>
      <c r="B107" s="307"/>
      <c r="C107" s="363"/>
      <c r="D107" s="245" t="str">
        <f>START!$C$11</f>
        <v>Incline Bench Press</v>
      </c>
      <c r="E107" s="245">
        <f>$G$4</f>
        <v>10</v>
      </c>
      <c r="F107" s="245">
        <f>IF(D35="Bench Press",MROUND($C$4*$H$8,$C$9),MROUND($C$4*$H$8*85%,$C$9))</f>
        <v>65</v>
      </c>
      <c r="G107" s="245">
        <f>$I$4</f>
        <v>10</v>
      </c>
      <c r="H107" s="245">
        <f>IF(D35="Bench Press",MROUND($C$4*$J$8,$C$9),MROUND($C$4*$J$8*85%,$C$9))</f>
        <v>65</v>
      </c>
      <c r="I107" s="245">
        <f>$K$4</f>
        <v>10</v>
      </c>
      <c r="J107" s="245">
        <f>IF(D35="Bench Press",MROUND($C$4*$L$8,$C$9),MROUND($C$4*$L$8*85%,$C$9))</f>
        <v>65</v>
      </c>
      <c r="K107" s="43"/>
      <c r="L107" s="43"/>
      <c r="M107" s="43"/>
      <c r="N107" s="43"/>
      <c r="O107" s="43"/>
      <c r="P107" s="43"/>
      <c r="Q107" s="123"/>
      <c r="R107" s="124"/>
      <c r="S107" s="124"/>
      <c r="T107" s="125"/>
      <c r="U107" s="13"/>
      <c r="V107" s="1"/>
    </row>
    <row r="108" spans="1:22" ht="18.75" customHeight="1" x14ac:dyDescent="0.25">
      <c r="A108" s="13"/>
      <c r="B108" s="307"/>
      <c r="C108" s="363"/>
      <c r="D108" s="245" t="str">
        <f>START!$C$15</f>
        <v>Lateral Dumbbell Raise</v>
      </c>
      <c r="E108" s="245">
        <v>10</v>
      </c>
      <c r="F108" s="44"/>
      <c r="G108" s="245">
        <v>10</v>
      </c>
      <c r="H108" s="44"/>
      <c r="I108" s="245">
        <v>10</v>
      </c>
      <c r="J108" s="44"/>
      <c r="K108" s="148" t="s">
        <v>19</v>
      </c>
      <c r="L108" s="44"/>
      <c r="M108" s="43"/>
      <c r="N108" s="43"/>
      <c r="O108" s="43"/>
      <c r="P108" s="43"/>
      <c r="Q108" s="295" t="s">
        <v>18</v>
      </c>
      <c r="R108" s="296"/>
      <c r="S108" s="296"/>
      <c r="T108" s="256" t="str">
        <f>IFERROR(E107+G107+I107+E109+G109+I109+K109,"?")</f>
        <v>?</v>
      </c>
      <c r="U108" s="13"/>
      <c r="V108" s="1"/>
    </row>
    <row r="109" spans="1:22" ht="18.75" customHeight="1" x14ac:dyDescent="0.25">
      <c r="A109" s="13"/>
      <c r="B109" s="307"/>
      <c r="C109" s="363"/>
      <c r="D109" s="245" t="str">
        <f>START!$C$12</f>
        <v>Cable Crossovers</v>
      </c>
      <c r="E109" s="245">
        <v>12</v>
      </c>
      <c r="F109" s="44"/>
      <c r="G109" s="245">
        <v>12</v>
      </c>
      <c r="H109" s="44"/>
      <c r="I109" s="245">
        <v>12</v>
      </c>
      <c r="J109" s="44"/>
      <c r="K109" s="148" t="s">
        <v>21</v>
      </c>
      <c r="L109" s="44"/>
      <c r="M109" s="43"/>
      <c r="N109" s="43"/>
      <c r="O109" s="43"/>
      <c r="P109" s="43"/>
      <c r="Q109" s="295" t="s">
        <v>20</v>
      </c>
      <c r="R109" s="296"/>
      <c r="S109" s="296"/>
      <c r="T109" s="256" t="str">
        <f>IFERROR(E106+G106+I106+E108+G108+I108+K108,"?")</f>
        <v>?</v>
      </c>
      <c r="U109" s="13"/>
      <c r="V109" s="1"/>
    </row>
    <row r="110" spans="1:22" ht="18.75" customHeight="1" thickBot="1" x14ac:dyDescent="0.3">
      <c r="A110" s="13"/>
      <c r="B110" s="307"/>
      <c r="C110" s="364"/>
      <c r="D110" s="252" t="str">
        <f>START!$C$13</f>
        <v>Dips</v>
      </c>
      <c r="E110" s="252">
        <v>12</v>
      </c>
      <c r="F110" s="52"/>
      <c r="G110" s="252">
        <v>12</v>
      </c>
      <c r="H110" s="52"/>
      <c r="I110" s="252">
        <v>12</v>
      </c>
      <c r="J110" s="52"/>
      <c r="K110" s="149" t="s">
        <v>21</v>
      </c>
      <c r="L110" s="52"/>
      <c r="M110" s="53"/>
      <c r="N110" s="53"/>
      <c r="O110" s="53"/>
      <c r="P110" s="53"/>
      <c r="Q110" s="354" t="s">
        <v>22</v>
      </c>
      <c r="R110" s="355"/>
      <c r="S110" s="355"/>
      <c r="T110" s="115" t="str">
        <f>IFERROR(E110+G110+I110+K110,"?")</f>
        <v>?</v>
      </c>
      <c r="U110" s="13"/>
      <c r="V110" s="1"/>
    </row>
    <row r="111" spans="1:22" ht="18.75" customHeight="1" x14ac:dyDescent="0.25">
      <c r="A111" s="13"/>
      <c r="B111" s="307"/>
      <c r="C111" s="297" t="s">
        <v>191</v>
      </c>
      <c r="D111" s="137" t="str">
        <f>START!$F$11</f>
        <v>Deadlift</v>
      </c>
      <c r="E111" s="137">
        <f>$G$9</f>
        <v>4</v>
      </c>
      <c r="F111" s="137">
        <f>MROUND($C$6*$H$9,$C$9)</f>
        <v>135</v>
      </c>
      <c r="G111" s="137">
        <f>$I$9</f>
        <v>4</v>
      </c>
      <c r="H111" s="137">
        <f>MROUND($C$6*$J$9,$C$9)</f>
        <v>135</v>
      </c>
      <c r="I111" s="137">
        <f>$K$9</f>
        <v>4</v>
      </c>
      <c r="J111" s="137">
        <f>MROUND($C$6*$L$9,$C$9)</f>
        <v>135</v>
      </c>
      <c r="K111" s="137">
        <f>$M$9</f>
        <v>4</v>
      </c>
      <c r="L111" s="137">
        <f>MROUND($C$6*$N$9,$C$9)</f>
        <v>135</v>
      </c>
      <c r="M111" s="137">
        <f>$O$9</f>
        <v>4</v>
      </c>
      <c r="N111" s="137">
        <f>MROUND($C$6*$P$9,$C$9)</f>
        <v>135</v>
      </c>
      <c r="O111" s="48"/>
      <c r="P111" s="48"/>
      <c r="Q111" s="182"/>
      <c r="R111" s="183"/>
      <c r="S111" s="183"/>
      <c r="T111" s="184"/>
      <c r="U111" s="13"/>
      <c r="V111" s="1"/>
    </row>
    <row r="112" spans="1:22" ht="18.75" customHeight="1" x14ac:dyDescent="0.25">
      <c r="A112" s="13"/>
      <c r="B112" s="307"/>
      <c r="C112" s="298"/>
      <c r="D112" s="250" t="str">
        <f>START!$C$24</f>
        <v>Barbell Shrugs</v>
      </c>
      <c r="E112" s="250">
        <v>8</v>
      </c>
      <c r="F112" s="44"/>
      <c r="G112" s="250">
        <v>8</v>
      </c>
      <c r="H112" s="44"/>
      <c r="I112" s="250">
        <v>8</v>
      </c>
      <c r="J112" s="44"/>
      <c r="K112" s="43"/>
      <c r="L112" s="43"/>
      <c r="M112" s="43"/>
      <c r="N112" s="43"/>
      <c r="O112" s="43"/>
      <c r="P112" s="43"/>
      <c r="Q112" s="185"/>
      <c r="R112" s="186"/>
      <c r="S112" s="186"/>
      <c r="T112" s="187"/>
      <c r="U112" s="13"/>
      <c r="V112" s="1"/>
    </row>
    <row r="113" spans="1:22" ht="18.75" customHeight="1" x14ac:dyDescent="0.25">
      <c r="A113" s="13"/>
      <c r="B113" s="307"/>
      <c r="C113" s="298"/>
      <c r="D113" s="250" t="str">
        <f>START!$C$18</f>
        <v>Pull-Ups</v>
      </c>
      <c r="E113" s="250">
        <v>10</v>
      </c>
      <c r="F113" s="44"/>
      <c r="G113" s="148" t="s">
        <v>19</v>
      </c>
      <c r="H113" s="44"/>
      <c r="I113" s="43"/>
      <c r="J113" s="43"/>
      <c r="K113" s="43"/>
      <c r="L113" s="43"/>
      <c r="M113" s="43"/>
      <c r="N113" s="43"/>
      <c r="O113" s="43"/>
      <c r="P113" s="43"/>
      <c r="Q113" s="316" t="s">
        <v>24</v>
      </c>
      <c r="R113" s="315"/>
      <c r="S113" s="315"/>
      <c r="T113" s="51" t="str">
        <f>IFERROR(+G114+E114+E113+G113,"?")</f>
        <v>?</v>
      </c>
      <c r="U113" s="13"/>
      <c r="V113" s="1"/>
    </row>
    <row r="114" spans="1:22" ht="18.75" customHeight="1" x14ac:dyDescent="0.25">
      <c r="A114" s="13"/>
      <c r="B114" s="307"/>
      <c r="C114" s="298"/>
      <c r="D114" s="250" t="str">
        <f>START!$C$20</f>
        <v>T-Bar Rows</v>
      </c>
      <c r="E114" s="250">
        <v>10</v>
      </c>
      <c r="F114" s="44"/>
      <c r="G114" s="148" t="s">
        <v>19</v>
      </c>
      <c r="H114" s="44"/>
      <c r="I114" s="43"/>
      <c r="J114" s="43"/>
      <c r="K114" s="43"/>
      <c r="L114" s="43"/>
      <c r="M114" s="43"/>
      <c r="N114" s="43"/>
      <c r="O114" s="43"/>
      <c r="P114" s="43"/>
      <c r="Q114" s="314" t="s">
        <v>26</v>
      </c>
      <c r="R114" s="315"/>
      <c r="S114" s="315"/>
      <c r="T114" s="51">
        <f>IFERROR(E112+G112+I112,"?")</f>
        <v>24</v>
      </c>
      <c r="U114" s="13"/>
      <c r="V114" s="1"/>
    </row>
    <row r="115" spans="1:22" ht="18.75" customHeight="1" thickBot="1" x14ac:dyDescent="0.3">
      <c r="A115" s="13"/>
      <c r="B115" s="307"/>
      <c r="C115" s="299"/>
      <c r="D115" s="243" t="str">
        <f>START!$C$22</f>
        <v>Preacher Curls</v>
      </c>
      <c r="E115" s="243">
        <v>12</v>
      </c>
      <c r="F115" s="52"/>
      <c r="G115" s="243">
        <v>12</v>
      </c>
      <c r="H115" s="52"/>
      <c r="I115" s="243">
        <v>12</v>
      </c>
      <c r="J115" s="52"/>
      <c r="K115" s="149" t="s">
        <v>21</v>
      </c>
      <c r="L115" s="52"/>
      <c r="M115" s="53"/>
      <c r="N115" s="53"/>
      <c r="O115" s="53"/>
      <c r="P115" s="53"/>
      <c r="Q115" s="293" t="s">
        <v>27</v>
      </c>
      <c r="R115" s="294"/>
      <c r="S115" s="294"/>
      <c r="T115" s="54" t="str">
        <f>IFERROR(E115+G115+I115+K115,"?")</f>
        <v>?</v>
      </c>
      <c r="U115" s="13"/>
      <c r="V115" s="1"/>
    </row>
    <row r="116" spans="1:22" ht="18.75" customHeight="1" x14ac:dyDescent="0.25">
      <c r="A116" s="13"/>
      <c r="B116" s="307"/>
      <c r="C116" s="290" t="s">
        <v>94</v>
      </c>
      <c r="D116" s="251" t="str">
        <f>D27</f>
        <v>Squat</v>
      </c>
      <c r="E116" s="251">
        <f>$G$10</f>
        <v>10</v>
      </c>
      <c r="F116" s="251">
        <f>MROUND($C$5*$H$10,$C$9)</f>
        <v>95</v>
      </c>
      <c r="G116" s="251">
        <f>$I$10</f>
        <v>10</v>
      </c>
      <c r="H116" s="251">
        <f>MROUND($C$5*$J$10,$C$9)</f>
        <v>95</v>
      </c>
      <c r="I116" s="251">
        <f>$K$10</f>
        <v>10</v>
      </c>
      <c r="J116" s="251">
        <f>MROUND($C$5*$L$10,$C$9)</f>
        <v>95</v>
      </c>
      <c r="K116" s="48"/>
      <c r="L116" s="48"/>
      <c r="M116" s="48"/>
      <c r="N116" s="48"/>
      <c r="O116" s="48"/>
      <c r="P116" s="48"/>
      <c r="Q116" s="336"/>
      <c r="R116" s="337"/>
      <c r="S116" s="337"/>
      <c r="T116" s="129"/>
      <c r="U116" s="13"/>
      <c r="V116" s="1"/>
    </row>
    <row r="117" spans="1:22" ht="18.75" customHeight="1" x14ac:dyDescent="0.25">
      <c r="A117" s="13"/>
      <c r="B117" s="307"/>
      <c r="C117" s="291"/>
      <c r="D117" s="247" t="str">
        <f>START!$C$29</f>
        <v>Stiff-Leg Deadlifts</v>
      </c>
      <c r="E117" s="247">
        <v>10</v>
      </c>
      <c r="F117" s="44"/>
      <c r="G117" s="247">
        <v>10</v>
      </c>
      <c r="H117" s="44"/>
      <c r="I117" s="148" t="s">
        <v>19</v>
      </c>
      <c r="J117" s="44"/>
      <c r="K117" s="43"/>
      <c r="L117" s="43"/>
      <c r="M117" s="43"/>
      <c r="N117" s="43"/>
      <c r="O117" s="43"/>
      <c r="P117" s="43"/>
      <c r="Q117" s="310" t="s">
        <v>28</v>
      </c>
      <c r="R117" s="311"/>
      <c r="S117" s="311"/>
      <c r="T117" s="117" t="str">
        <f>IFERROR(G118+I118+K118+E116+G116+I116+E118,"?")</f>
        <v>?</v>
      </c>
      <c r="U117" s="13"/>
      <c r="V117" s="1"/>
    </row>
    <row r="118" spans="1:22" ht="18.75" customHeight="1" x14ac:dyDescent="0.25">
      <c r="A118" s="13"/>
      <c r="B118" s="307"/>
      <c r="C118" s="291"/>
      <c r="D118" s="247" t="str">
        <f>START!$C$27</f>
        <v>Leg Extensions</v>
      </c>
      <c r="E118" s="247">
        <v>12</v>
      </c>
      <c r="F118" s="44"/>
      <c r="G118" s="247">
        <v>12</v>
      </c>
      <c r="H118" s="44"/>
      <c r="I118" s="247">
        <v>12</v>
      </c>
      <c r="J118" s="44"/>
      <c r="K118" s="148" t="s">
        <v>21</v>
      </c>
      <c r="L118" s="44"/>
      <c r="M118" s="43"/>
      <c r="N118" s="43"/>
      <c r="O118" s="43"/>
      <c r="P118" s="43"/>
      <c r="Q118" s="310" t="s">
        <v>29</v>
      </c>
      <c r="R118" s="311"/>
      <c r="S118" s="311"/>
      <c r="T118" s="117" t="str">
        <f>IFERROR(E119+G119+I119+K119+E117+G117+I117+K117,"?")</f>
        <v>?</v>
      </c>
      <c r="U118" s="13"/>
      <c r="V118" s="1"/>
    </row>
    <row r="119" spans="1:22" ht="18.75" customHeight="1" x14ac:dyDescent="0.25">
      <c r="A119" s="13"/>
      <c r="B119" s="307"/>
      <c r="C119" s="291"/>
      <c r="D119" s="247" t="str">
        <f>START!$C$28</f>
        <v>Lying Leg Curls</v>
      </c>
      <c r="E119" s="247">
        <v>12</v>
      </c>
      <c r="F119" s="44"/>
      <c r="G119" s="247">
        <v>12</v>
      </c>
      <c r="H119" s="44"/>
      <c r="I119" s="247">
        <v>12</v>
      </c>
      <c r="J119" s="45"/>
      <c r="K119" s="148" t="s">
        <v>21</v>
      </c>
      <c r="L119" s="45"/>
      <c r="M119" s="43"/>
      <c r="N119" s="43"/>
      <c r="O119" s="43"/>
      <c r="P119" s="43"/>
      <c r="Q119" s="310" t="s">
        <v>30</v>
      </c>
      <c r="R119" s="311"/>
      <c r="S119" s="311"/>
      <c r="T119" s="117" t="str">
        <f>IFERROR(E120+G120+I120+K120,"?")</f>
        <v>?</v>
      </c>
      <c r="U119" s="13"/>
      <c r="V119" s="1"/>
    </row>
    <row r="120" spans="1:22" ht="18.75" customHeight="1" thickBot="1" x14ac:dyDescent="0.3">
      <c r="A120" s="13"/>
      <c r="B120" s="307"/>
      <c r="C120" s="292"/>
      <c r="D120" s="249" t="str">
        <f>START!$C$30</f>
        <v>Standing Calve Raises</v>
      </c>
      <c r="E120" s="249">
        <v>12</v>
      </c>
      <c r="F120" s="55"/>
      <c r="G120" s="249">
        <v>12</v>
      </c>
      <c r="H120" s="55"/>
      <c r="I120" s="249">
        <v>12</v>
      </c>
      <c r="J120" s="55"/>
      <c r="K120" s="149" t="s">
        <v>21</v>
      </c>
      <c r="L120" s="55"/>
      <c r="M120" s="53"/>
      <c r="N120" s="53"/>
      <c r="O120" s="53"/>
      <c r="P120" s="53"/>
      <c r="Q120" s="248"/>
      <c r="R120" s="249"/>
      <c r="S120" s="249"/>
      <c r="T120" s="118"/>
      <c r="U120" s="13"/>
      <c r="V120" s="1"/>
    </row>
    <row r="121" spans="1:22" ht="18.75" customHeight="1" x14ac:dyDescent="0.25">
      <c r="A121" s="13"/>
      <c r="B121" s="307"/>
      <c r="C121" s="344" t="s">
        <v>31</v>
      </c>
      <c r="D121" s="345"/>
      <c r="E121" s="345"/>
      <c r="F121" s="345"/>
      <c r="G121" s="345"/>
      <c r="H121" s="345"/>
      <c r="I121" s="345"/>
      <c r="J121" s="345"/>
      <c r="K121" s="345"/>
      <c r="L121" s="345"/>
      <c r="M121" s="345"/>
      <c r="N121" s="345"/>
      <c r="O121" s="345"/>
      <c r="P121" s="345"/>
      <c r="Q121" s="345"/>
      <c r="R121" s="345"/>
      <c r="S121" s="345"/>
      <c r="T121" s="346"/>
      <c r="U121" s="13"/>
      <c r="V121" s="1"/>
    </row>
    <row r="122" spans="1:22" ht="18.75" customHeight="1" thickBot="1" x14ac:dyDescent="0.3">
      <c r="A122" s="13"/>
      <c r="B122" s="308"/>
      <c r="C122" s="341"/>
      <c r="D122" s="342"/>
      <c r="E122" s="342"/>
      <c r="F122" s="342"/>
      <c r="G122" s="342"/>
      <c r="H122" s="342"/>
      <c r="I122" s="342"/>
      <c r="J122" s="342"/>
      <c r="K122" s="342"/>
      <c r="L122" s="342"/>
      <c r="M122" s="342"/>
      <c r="N122" s="342"/>
      <c r="O122" s="342"/>
      <c r="P122" s="342"/>
      <c r="Q122" s="342"/>
      <c r="R122" s="342"/>
      <c r="S122" s="342"/>
      <c r="T122" s="343"/>
      <c r="U122" s="13"/>
      <c r="V122" s="1"/>
    </row>
    <row r="123" spans="1:22" ht="18.75" customHeight="1" thickBot="1" x14ac:dyDescent="0.35">
      <c r="A123" s="13"/>
      <c r="B123" s="57" t="s">
        <v>114</v>
      </c>
      <c r="C123" s="246" t="s">
        <v>15</v>
      </c>
      <c r="D123" s="246" t="s">
        <v>16</v>
      </c>
      <c r="E123" s="309" t="s">
        <v>0</v>
      </c>
      <c r="F123" s="309"/>
      <c r="G123" s="309" t="s">
        <v>1</v>
      </c>
      <c r="H123" s="309"/>
      <c r="I123" s="309" t="s">
        <v>2</v>
      </c>
      <c r="J123" s="309"/>
      <c r="K123" s="309" t="s">
        <v>3</v>
      </c>
      <c r="L123" s="309"/>
      <c r="M123" s="309" t="s">
        <v>4</v>
      </c>
      <c r="N123" s="309"/>
      <c r="O123" s="309" t="s">
        <v>5</v>
      </c>
      <c r="P123" s="309"/>
      <c r="Q123" s="309"/>
      <c r="R123" s="309"/>
      <c r="S123" s="309"/>
      <c r="T123" s="335"/>
      <c r="U123" s="13"/>
      <c r="V123" s="1"/>
    </row>
    <row r="124" spans="1:22" ht="18.75" customHeight="1" x14ac:dyDescent="0.25">
      <c r="A124" s="13"/>
      <c r="B124" s="306" t="s">
        <v>118</v>
      </c>
      <c r="C124" s="347" t="s">
        <v>92</v>
      </c>
      <c r="D124" s="253" t="str">
        <f>D16</f>
        <v>Bench Press</v>
      </c>
      <c r="E124" s="151" t="str">
        <f>$G$11</f>
        <v>2+</v>
      </c>
      <c r="F124" s="253">
        <f>MROUND($C$4*$H$11,$C$9)</f>
        <v>110</v>
      </c>
      <c r="G124" s="253">
        <f>$I$11</f>
        <v>2</v>
      </c>
      <c r="H124" s="253">
        <f>MROUND($C$4*$J$11,$C$9)</f>
        <v>110</v>
      </c>
      <c r="I124" s="253">
        <f>$K$11</f>
        <v>2</v>
      </c>
      <c r="J124" s="253">
        <f>MROUND($C$4*$L$11,$C$9)</f>
        <v>105</v>
      </c>
      <c r="K124" s="253">
        <f>$M$11</f>
        <v>2</v>
      </c>
      <c r="L124" s="253">
        <f>MROUND($C$4*$N$11,$C$9)</f>
        <v>105</v>
      </c>
      <c r="M124" s="253">
        <f>$O$11</f>
        <v>2</v>
      </c>
      <c r="N124" s="253">
        <f>MROUND($C$4*$P$11,$C$9)</f>
        <v>105</v>
      </c>
      <c r="O124" s="253">
        <f>$Q$11</f>
        <v>2</v>
      </c>
      <c r="P124" s="253">
        <f>MROUND($C$4*$R$11,$C$9)</f>
        <v>105</v>
      </c>
      <c r="Q124" s="350" t="s">
        <v>11</v>
      </c>
      <c r="R124" s="351"/>
      <c r="S124" s="321" t="str">
        <f>IFERROR(F124/VLOOKUP(E124,Config!$C:$G,5,FALSE),"?")</f>
        <v>?</v>
      </c>
      <c r="T124" s="322"/>
      <c r="U124" s="13"/>
      <c r="V124" s="1"/>
    </row>
    <row r="125" spans="1:22" ht="18.75" customHeight="1" thickBot="1" x14ac:dyDescent="0.3">
      <c r="A125" s="13"/>
      <c r="B125" s="307"/>
      <c r="C125" s="348"/>
      <c r="D125" s="245" t="str">
        <f>D17</f>
        <v>Seated OHP</v>
      </c>
      <c r="E125" s="245">
        <f>$G$10</f>
        <v>10</v>
      </c>
      <c r="F125" s="245">
        <f>MROUND($C$7*$H$10,$C$9)</f>
        <v>45</v>
      </c>
      <c r="G125" s="245">
        <f>$I$10</f>
        <v>10</v>
      </c>
      <c r="H125" s="245">
        <f>MROUND($C$7*$J$10,$C$9)</f>
        <v>45</v>
      </c>
      <c r="I125" s="245">
        <f>$K$10</f>
        <v>10</v>
      </c>
      <c r="J125" s="245">
        <f>MROUND($C$7*$L$10,$C$9)</f>
        <v>45</v>
      </c>
      <c r="K125" s="43"/>
      <c r="L125" s="43"/>
      <c r="M125" s="43"/>
      <c r="N125" s="43"/>
      <c r="O125" s="43"/>
      <c r="P125" s="43"/>
      <c r="Q125" s="352"/>
      <c r="R125" s="353"/>
      <c r="S125" s="323"/>
      <c r="T125" s="324"/>
      <c r="U125" s="13"/>
      <c r="V125" s="1"/>
    </row>
    <row r="126" spans="1:22" ht="18.75" customHeight="1" x14ac:dyDescent="0.25">
      <c r="A126" s="13"/>
      <c r="B126" s="307"/>
      <c r="C126" s="348"/>
      <c r="D126" s="245" t="str">
        <f>D90</f>
        <v>Dumbbell Bench Press</v>
      </c>
      <c r="E126" s="245">
        <v>8</v>
      </c>
      <c r="F126" s="44"/>
      <c r="G126" s="245">
        <v>8</v>
      </c>
      <c r="H126" s="44"/>
      <c r="I126" s="245">
        <v>8</v>
      </c>
      <c r="J126" s="44"/>
      <c r="K126" s="245">
        <v>8</v>
      </c>
      <c r="L126" s="44"/>
      <c r="M126" s="43"/>
      <c r="N126" s="43"/>
      <c r="O126" s="43"/>
      <c r="P126" s="43"/>
      <c r="Q126" s="360"/>
      <c r="R126" s="361"/>
      <c r="S126" s="361"/>
      <c r="T126" s="362"/>
      <c r="U126" s="13"/>
      <c r="V126" s="1"/>
    </row>
    <row r="127" spans="1:22" ht="18.75" customHeight="1" x14ac:dyDescent="0.25">
      <c r="A127" s="13"/>
      <c r="B127" s="307"/>
      <c r="C127" s="348"/>
      <c r="D127" s="245" t="str">
        <f t="shared" ref="D127:D129" si="3">D91</f>
        <v>Lateral Cable Raise</v>
      </c>
      <c r="E127" s="245">
        <v>10</v>
      </c>
      <c r="F127" s="44"/>
      <c r="G127" s="245">
        <v>10</v>
      </c>
      <c r="H127" s="44"/>
      <c r="I127" s="148" t="s">
        <v>19</v>
      </c>
      <c r="J127" s="44"/>
      <c r="K127" s="43"/>
      <c r="L127" s="43"/>
      <c r="M127" s="43"/>
      <c r="N127" s="43"/>
      <c r="O127" s="43"/>
      <c r="P127" s="43"/>
      <c r="Q127" s="295" t="s">
        <v>18</v>
      </c>
      <c r="R127" s="296"/>
      <c r="S127" s="296"/>
      <c r="T127" s="256" t="str">
        <f>IFERROR(E124+G124+I124+E126+G126+I126+K126,"?")</f>
        <v>?</v>
      </c>
      <c r="U127" s="13"/>
      <c r="V127" s="1"/>
    </row>
    <row r="128" spans="1:22" ht="18.75" customHeight="1" x14ac:dyDescent="0.25">
      <c r="A128" s="13"/>
      <c r="B128" s="307"/>
      <c r="C128" s="348"/>
      <c r="D128" s="245" t="str">
        <f t="shared" si="3"/>
        <v>Cable Rear Lateral Raise</v>
      </c>
      <c r="E128" s="245">
        <v>12</v>
      </c>
      <c r="F128" s="45"/>
      <c r="G128" s="245">
        <v>12</v>
      </c>
      <c r="H128" s="45"/>
      <c r="I128" s="148" t="s">
        <v>21</v>
      </c>
      <c r="J128" s="45"/>
      <c r="K128" s="43"/>
      <c r="L128" s="43"/>
      <c r="M128" s="43"/>
      <c r="N128" s="43"/>
      <c r="O128" s="43"/>
      <c r="P128" s="43"/>
      <c r="Q128" s="295" t="s">
        <v>20</v>
      </c>
      <c r="R128" s="296"/>
      <c r="S128" s="296"/>
      <c r="T128" s="256" t="str">
        <f>IFERROR(E125+G125+I125+E127+G127+I127+E128+G128+I128,"?")</f>
        <v>?</v>
      </c>
      <c r="U128" s="13"/>
      <c r="V128" s="1"/>
    </row>
    <row r="129" spans="1:22" ht="18.75" customHeight="1" thickBot="1" x14ac:dyDescent="0.3">
      <c r="A129" s="13"/>
      <c r="B129" s="307"/>
      <c r="C129" s="349"/>
      <c r="D129" s="252" t="str">
        <f t="shared" si="3"/>
        <v>Cable Tricep Extensions</v>
      </c>
      <c r="E129" s="252">
        <v>12</v>
      </c>
      <c r="F129" s="55"/>
      <c r="G129" s="252">
        <v>12</v>
      </c>
      <c r="H129" s="55"/>
      <c r="I129" s="252">
        <v>12</v>
      </c>
      <c r="J129" s="55"/>
      <c r="K129" s="149" t="s">
        <v>21</v>
      </c>
      <c r="L129" s="55"/>
      <c r="M129" s="53"/>
      <c r="N129" s="53"/>
      <c r="O129" s="53"/>
      <c r="P129" s="53"/>
      <c r="Q129" s="354" t="s">
        <v>22</v>
      </c>
      <c r="R129" s="355"/>
      <c r="S129" s="355"/>
      <c r="T129" s="115" t="str">
        <f>IFERROR(E129+G129+I129+K129,"?")</f>
        <v>?</v>
      </c>
      <c r="U129" s="13"/>
      <c r="V129" s="1"/>
    </row>
    <row r="130" spans="1:22" ht="18.75" customHeight="1" x14ac:dyDescent="0.25">
      <c r="A130" s="13"/>
      <c r="B130" s="307"/>
      <c r="C130" s="297" t="s">
        <v>190</v>
      </c>
      <c r="D130" s="98" t="s">
        <v>23</v>
      </c>
      <c r="E130" s="137">
        <v>10</v>
      </c>
      <c r="F130" s="47"/>
      <c r="G130" s="137">
        <v>10</v>
      </c>
      <c r="H130" s="47"/>
      <c r="I130" s="137">
        <v>10</v>
      </c>
      <c r="J130" s="47"/>
      <c r="K130" s="48"/>
      <c r="L130" s="48"/>
      <c r="M130" s="48"/>
      <c r="N130" s="48"/>
      <c r="O130" s="48"/>
      <c r="P130" s="48"/>
      <c r="Q130" s="136"/>
      <c r="R130" s="137"/>
      <c r="S130" s="137"/>
      <c r="T130" s="49"/>
      <c r="U130" s="13"/>
      <c r="V130" s="1"/>
    </row>
    <row r="131" spans="1:22" ht="18.75" customHeight="1" x14ac:dyDescent="0.25">
      <c r="A131" s="13"/>
      <c r="B131" s="307"/>
      <c r="C131" s="298"/>
      <c r="D131" s="250" t="str">
        <f>START!$C$19</f>
        <v>Lat Pulldowns</v>
      </c>
      <c r="E131" s="250">
        <v>12</v>
      </c>
      <c r="F131" s="50"/>
      <c r="G131" s="250">
        <v>12</v>
      </c>
      <c r="H131" s="50"/>
      <c r="I131" s="250">
        <v>12</v>
      </c>
      <c r="J131" s="50"/>
      <c r="K131" s="148" t="s">
        <v>21</v>
      </c>
      <c r="L131" s="50"/>
      <c r="M131" s="43"/>
      <c r="N131" s="43"/>
      <c r="O131" s="43"/>
      <c r="P131" s="43"/>
      <c r="Q131" s="314" t="s">
        <v>24</v>
      </c>
      <c r="R131" s="315"/>
      <c r="S131" s="315"/>
      <c r="T131" s="51" t="str">
        <f>IFERROR(G131+I131+K131+E131+E132+G132+I132+K132,"?")</f>
        <v>?</v>
      </c>
      <c r="U131" s="13"/>
      <c r="V131" s="1"/>
    </row>
    <row r="132" spans="1:22" ht="18.75" customHeight="1" x14ac:dyDescent="0.25">
      <c r="A132" s="13"/>
      <c r="B132" s="307"/>
      <c r="C132" s="298"/>
      <c r="D132" s="250" t="str">
        <f>START!$C$21</f>
        <v>Machine Rows</v>
      </c>
      <c r="E132" s="250">
        <v>12</v>
      </c>
      <c r="F132" s="50"/>
      <c r="G132" s="250">
        <v>12</v>
      </c>
      <c r="H132" s="50"/>
      <c r="I132" s="250">
        <v>12</v>
      </c>
      <c r="J132" s="50"/>
      <c r="K132" s="148" t="s">
        <v>21</v>
      </c>
      <c r="L132" s="50"/>
      <c r="M132" s="43"/>
      <c r="N132" s="43"/>
      <c r="O132" s="43"/>
      <c r="P132" s="43"/>
      <c r="Q132" s="314" t="s">
        <v>25</v>
      </c>
      <c r="R132" s="315"/>
      <c r="S132" s="315"/>
      <c r="T132" s="51">
        <f>IFERROR(G130+I130+K130+E130,"?")</f>
        <v>30</v>
      </c>
      <c r="U132" s="13"/>
      <c r="V132" s="1"/>
    </row>
    <row r="133" spans="1:22" ht="18.75" customHeight="1" x14ac:dyDescent="0.25">
      <c r="A133" s="13"/>
      <c r="B133" s="307"/>
      <c r="C133" s="298"/>
      <c r="D133" s="250" t="str">
        <f>START!$C$25</f>
        <v>Dumbbell Shrugs</v>
      </c>
      <c r="E133" s="250">
        <v>12</v>
      </c>
      <c r="F133" s="50"/>
      <c r="G133" s="250">
        <v>12</v>
      </c>
      <c r="H133" s="50"/>
      <c r="I133" s="250">
        <v>12</v>
      </c>
      <c r="J133" s="50"/>
      <c r="K133" s="148" t="s">
        <v>21</v>
      </c>
      <c r="L133" s="50"/>
      <c r="M133" s="43"/>
      <c r="N133" s="43"/>
      <c r="O133" s="43"/>
      <c r="P133" s="43"/>
      <c r="Q133" s="314" t="s">
        <v>26</v>
      </c>
      <c r="R133" s="315"/>
      <c r="S133" s="315"/>
      <c r="T133" s="51" t="str">
        <f>IFERROR(E133+G133+I133+K133,"?")</f>
        <v>?</v>
      </c>
      <c r="U133" s="13"/>
      <c r="V133" s="1"/>
    </row>
    <row r="134" spans="1:22" ht="18.75" customHeight="1" thickBot="1" x14ac:dyDescent="0.3">
      <c r="A134" s="13"/>
      <c r="B134" s="307"/>
      <c r="C134" s="299"/>
      <c r="D134" s="243" t="str">
        <f>START!$C$23</f>
        <v>Dumbbell Curls</v>
      </c>
      <c r="E134" s="243">
        <v>12</v>
      </c>
      <c r="F134" s="52"/>
      <c r="G134" s="243">
        <v>12</v>
      </c>
      <c r="H134" s="52"/>
      <c r="I134" s="243">
        <v>12</v>
      </c>
      <c r="J134" s="52"/>
      <c r="K134" s="149" t="s">
        <v>21</v>
      </c>
      <c r="L134" s="52"/>
      <c r="M134" s="53"/>
      <c r="N134" s="53"/>
      <c r="O134" s="53"/>
      <c r="P134" s="53"/>
      <c r="Q134" s="293" t="s">
        <v>27</v>
      </c>
      <c r="R134" s="294"/>
      <c r="S134" s="294"/>
      <c r="T134" s="54" t="str">
        <f>IFERROR(E134+G134+I134+K134,"?")</f>
        <v>?</v>
      </c>
      <c r="U134" s="13"/>
      <c r="V134" s="1"/>
    </row>
    <row r="135" spans="1:22" ht="18.75" customHeight="1" x14ac:dyDescent="0.25">
      <c r="A135" s="13"/>
      <c r="B135" s="307"/>
      <c r="C135" s="290" t="s">
        <v>93</v>
      </c>
      <c r="D135" s="251" t="str">
        <f>D27</f>
        <v>Squat</v>
      </c>
      <c r="E135" s="151" t="str">
        <f>$G$11</f>
        <v>2+</v>
      </c>
      <c r="F135" s="251">
        <f>MROUND($C$5*$H$11,$C$9)</f>
        <v>140</v>
      </c>
      <c r="G135" s="251">
        <f>$I$11</f>
        <v>2</v>
      </c>
      <c r="H135" s="251">
        <f>MROUND($C$5*$J$11,$C$9)</f>
        <v>140</v>
      </c>
      <c r="I135" s="251">
        <f>$K$11</f>
        <v>2</v>
      </c>
      <c r="J135" s="251">
        <f>MROUND($C$5*$L$11,$C$9)</f>
        <v>130</v>
      </c>
      <c r="K135" s="251">
        <f>$M$11</f>
        <v>2</v>
      </c>
      <c r="L135" s="251">
        <f>MROUND($C$5*$N$11,$C$9)</f>
        <v>130</v>
      </c>
      <c r="M135" s="251">
        <f>$O$11</f>
        <v>2</v>
      </c>
      <c r="N135" s="251">
        <f>MROUND($C$5*$P$11,$C$9)</f>
        <v>130</v>
      </c>
      <c r="O135" s="251">
        <f>$Q$11</f>
        <v>2</v>
      </c>
      <c r="P135" s="251">
        <f>MROUND($C$5*$R$11,$C$9)</f>
        <v>130</v>
      </c>
      <c r="Q135" s="356" t="s">
        <v>11</v>
      </c>
      <c r="R135" s="357"/>
      <c r="S135" s="321" t="str">
        <f>IFERROR(F135/VLOOKUP(E135,Config!$C:$G,5,FALSE),"?")</f>
        <v>?</v>
      </c>
      <c r="T135" s="322"/>
      <c r="U135" s="13"/>
      <c r="V135" s="1"/>
    </row>
    <row r="136" spans="1:22" ht="18.75" customHeight="1" thickBot="1" x14ac:dyDescent="0.3">
      <c r="A136" s="13"/>
      <c r="B136" s="307"/>
      <c r="C136" s="291"/>
      <c r="D136" s="247" t="str">
        <f>START!$C$26</f>
        <v>Leg Press</v>
      </c>
      <c r="E136" s="247">
        <v>10</v>
      </c>
      <c r="F136" s="44"/>
      <c r="G136" s="247">
        <v>10</v>
      </c>
      <c r="H136" s="44"/>
      <c r="I136" s="148" t="s">
        <v>19</v>
      </c>
      <c r="J136" s="44"/>
      <c r="K136" s="43"/>
      <c r="L136" s="43"/>
      <c r="M136" s="43"/>
      <c r="N136" s="43"/>
      <c r="O136" s="43"/>
      <c r="P136" s="43"/>
      <c r="Q136" s="358"/>
      <c r="R136" s="359"/>
      <c r="S136" s="323"/>
      <c r="T136" s="324"/>
      <c r="U136" s="13"/>
      <c r="V136" s="1"/>
    </row>
    <row r="137" spans="1:22" ht="18.75" customHeight="1" x14ac:dyDescent="0.25">
      <c r="A137" s="13"/>
      <c r="B137" s="307"/>
      <c r="C137" s="291"/>
      <c r="D137" s="247" t="str">
        <f>START!$C$28</f>
        <v>Lying Leg Curls</v>
      </c>
      <c r="E137" s="247">
        <v>12</v>
      </c>
      <c r="F137" s="44"/>
      <c r="G137" s="247">
        <v>12</v>
      </c>
      <c r="H137" s="44"/>
      <c r="I137" s="247">
        <v>12</v>
      </c>
      <c r="J137" s="44"/>
      <c r="K137" s="148" t="s">
        <v>21</v>
      </c>
      <c r="L137" s="44"/>
      <c r="M137" s="43"/>
      <c r="N137" s="43"/>
      <c r="O137" s="43"/>
      <c r="P137" s="43"/>
      <c r="Q137" s="336" t="s">
        <v>28</v>
      </c>
      <c r="R137" s="337"/>
      <c r="S137" s="337"/>
      <c r="T137" s="129" t="str">
        <f>IFERROR(E135+G135+I135+E136+G136+I136,"?")</f>
        <v>?</v>
      </c>
      <c r="U137" s="13"/>
      <c r="V137" s="1"/>
    </row>
    <row r="138" spans="1:22" ht="18.75" customHeight="1" x14ac:dyDescent="0.25">
      <c r="A138" s="13"/>
      <c r="B138" s="307"/>
      <c r="C138" s="291"/>
      <c r="D138" s="247" t="str">
        <f>START!$C$30</f>
        <v>Standing Calve Raises</v>
      </c>
      <c r="E138" s="247">
        <v>12</v>
      </c>
      <c r="F138" s="44"/>
      <c r="G138" s="247">
        <v>12</v>
      </c>
      <c r="H138" s="44"/>
      <c r="I138" s="247">
        <v>12</v>
      </c>
      <c r="J138" s="44"/>
      <c r="K138" s="148" t="s">
        <v>21</v>
      </c>
      <c r="L138" s="44"/>
      <c r="M138" s="43"/>
      <c r="N138" s="43"/>
      <c r="O138" s="43"/>
      <c r="P138" s="43"/>
      <c r="Q138" s="310" t="s">
        <v>29</v>
      </c>
      <c r="R138" s="311"/>
      <c r="S138" s="311"/>
      <c r="T138" s="117" t="str">
        <f>IFERROR(E137+G137+I137+K137,"?")</f>
        <v>?</v>
      </c>
      <c r="U138" s="13"/>
      <c r="V138" s="1"/>
    </row>
    <row r="139" spans="1:22" ht="18.75" customHeight="1" thickBot="1" x14ac:dyDescent="0.3">
      <c r="A139" s="13"/>
      <c r="B139" s="307"/>
      <c r="C139" s="292"/>
      <c r="D139" s="249"/>
      <c r="E139" s="249"/>
      <c r="F139" s="249"/>
      <c r="G139" s="249"/>
      <c r="H139" s="249"/>
      <c r="I139" s="249"/>
      <c r="J139" s="249"/>
      <c r="K139" s="249"/>
      <c r="L139" s="249"/>
      <c r="M139" s="53"/>
      <c r="N139" s="53"/>
      <c r="O139" s="53"/>
      <c r="P139" s="53"/>
      <c r="Q139" s="312" t="s">
        <v>30</v>
      </c>
      <c r="R139" s="313"/>
      <c r="S139" s="313"/>
      <c r="T139" s="118" t="str">
        <f>IFERROR(E138+G138+I138+K138,"?")</f>
        <v>?</v>
      </c>
      <c r="U139" s="13"/>
      <c r="V139" s="1"/>
    </row>
    <row r="140" spans="1:22" ht="18.75" customHeight="1" x14ac:dyDescent="0.25">
      <c r="A140" s="13"/>
      <c r="B140" s="307"/>
      <c r="C140" s="344" t="s">
        <v>31</v>
      </c>
      <c r="D140" s="345"/>
      <c r="E140" s="345"/>
      <c r="F140" s="345"/>
      <c r="G140" s="345"/>
      <c r="H140" s="345"/>
      <c r="I140" s="345"/>
      <c r="J140" s="345"/>
      <c r="K140" s="345"/>
      <c r="L140" s="345"/>
      <c r="M140" s="345"/>
      <c r="N140" s="345"/>
      <c r="O140" s="345"/>
      <c r="P140" s="345"/>
      <c r="Q140" s="345"/>
      <c r="R140" s="345"/>
      <c r="S140" s="345"/>
      <c r="T140" s="346"/>
      <c r="U140" s="13"/>
      <c r="V140" s="1"/>
    </row>
    <row r="141" spans="1:22" ht="18.75" customHeight="1" thickBot="1" x14ac:dyDescent="0.3">
      <c r="A141" s="13"/>
      <c r="B141" s="307"/>
      <c r="C141" s="341"/>
      <c r="D141" s="342"/>
      <c r="E141" s="342"/>
      <c r="F141" s="342"/>
      <c r="G141" s="342"/>
      <c r="H141" s="342"/>
      <c r="I141" s="342"/>
      <c r="J141" s="342"/>
      <c r="K141" s="342"/>
      <c r="L141" s="342"/>
      <c r="M141" s="342"/>
      <c r="N141" s="342"/>
      <c r="O141" s="342"/>
      <c r="P141" s="342"/>
      <c r="Q141" s="342"/>
      <c r="R141" s="342"/>
      <c r="S141" s="342"/>
      <c r="T141" s="343"/>
      <c r="U141" s="13"/>
      <c r="V141" s="1"/>
    </row>
    <row r="142" spans="1:22" ht="18.75" customHeight="1" x14ac:dyDescent="0.25">
      <c r="A142" s="13"/>
      <c r="B142" s="307"/>
      <c r="C142" s="347" t="s">
        <v>32</v>
      </c>
      <c r="D142" s="253" t="str">
        <f>D17</f>
        <v>Seated OHP</v>
      </c>
      <c r="E142" s="151" t="str">
        <f>$G$11</f>
        <v>2+</v>
      </c>
      <c r="F142" s="253">
        <f>MROUND($C$7*$H$11,$C$9)</f>
        <v>70</v>
      </c>
      <c r="G142" s="253">
        <f>$I$11</f>
        <v>2</v>
      </c>
      <c r="H142" s="253">
        <f>MROUND($C$7*$J$11,$C$9)</f>
        <v>70</v>
      </c>
      <c r="I142" s="253">
        <f>$K$11</f>
        <v>2</v>
      </c>
      <c r="J142" s="253">
        <f>MROUND($C$7*$L$11,$C$9)</f>
        <v>65</v>
      </c>
      <c r="K142" s="253">
        <f>$M$11</f>
        <v>2</v>
      </c>
      <c r="L142" s="253">
        <f>MROUND($C$7*$N$11,$C$9)</f>
        <v>65</v>
      </c>
      <c r="M142" s="253">
        <f>$O$11</f>
        <v>2</v>
      </c>
      <c r="N142" s="253">
        <f>MROUND($C$7*$P$11,$C$9)</f>
        <v>65</v>
      </c>
      <c r="O142" s="253">
        <f>$Q$11</f>
        <v>2</v>
      </c>
      <c r="P142" s="253">
        <f>MROUND($C$7*$R$11,$C$9)</f>
        <v>65</v>
      </c>
      <c r="Q142" s="350" t="s">
        <v>11</v>
      </c>
      <c r="R142" s="351"/>
      <c r="S142" s="321" t="str">
        <f>IFERROR(F142/VLOOKUP(E142,Config!$C:$G,5,FALSE),"?")</f>
        <v>?</v>
      </c>
      <c r="T142" s="322"/>
      <c r="U142" s="13"/>
      <c r="V142" s="1"/>
    </row>
    <row r="143" spans="1:22" ht="18.75" customHeight="1" thickBot="1" x14ac:dyDescent="0.3">
      <c r="A143" s="13"/>
      <c r="B143" s="307"/>
      <c r="C143" s="363"/>
      <c r="D143" s="245" t="str">
        <f>START!$C$11</f>
        <v>Incline Bench Press</v>
      </c>
      <c r="E143" s="245">
        <f>$G$4</f>
        <v>10</v>
      </c>
      <c r="F143" s="245">
        <f>IF(D35="Bench Press",MROUND($C$4*$H$10,$C$9),MROUND($C$4*$H$10*85%,$C$9))</f>
        <v>65</v>
      </c>
      <c r="G143" s="245">
        <f>$I$4</f>
        <v>10</v>
      </c>
      <c r="H143" s="245">
        <f>IF(D35="Bench Press",MROUND($C$4*$J$8,$C$9),MROUND($C$4*$J$8*85%,$C$9))</f>
        <v>65</v>
      </c>
      <c r="I143" s="245">
        <f>$K$4</f>
        <v>10</v>
      </c>
      <c r="J143" s="245">
        <f>IF(D35="Bench Press",MROUND($C$4*$L$10,$C$9),MROUND($C$4*$L$10*85%,$C$9))</f>
        <v>65</v>
      </c>
      <c r="K143" s="43"/>
      <c r="L143" s="43"/>
      <c r="M143" s="43"/>
      <c r="N143" s="43"/>
      <c r="O143" s="43"/>
      <c r="P143" s="43"/>
      <c r="Q143" s="352"/>
      <c r="R143" s="353"/>
      <c r="S143" s="323"/>
      <c r="T143" s="324"/>
      <c r="U143" s="13"/>
      <c r="V143" s="1"/>
    </row>
    <row r="144" spans="1:22" ht="18.75" customHeight="1" x14ac:dyDescent="0.25">
      <c r="A144" s="13"/>
      <c r="B144" s="307"/>
      <c r="C144" s="363"/>
      <c r="D144" s="245" t="str">
        <f>START!$C$15</f>
        <v>Lateral Dumbbell Raise</v>
      </c>
      <c r="E144" s="245">
        <v>10</v>
      </c>
      <c r="F144" s="44"/>
      <c r="G144" s="245">
        <v>10</v>
      </c>
      <c r="H144" s="44"/>
      <c r="I144" s="245">
        <v>10</v>
      </c>
      <c r="J144" s="44"/>
      <c r="K144" s="148" t="s">
        <v>19</v>
      </c>
      <c r="L144" s="44"/>
      <c r="M144" s="43"/>
      <c r="N144" s="43"/>
      <c r="O144" s="43"/>
      <c r="P144" s="43"/>
      <c r="Q144" s="360" t="s">
        <v>18</v>
      </c>
      <c r="R144" s="361"/>
      <c r="S144" s="361"/>
      <c r="T144" s="254" t="str">
        <f>IFERROR(E143+G143+I143+E145+G145+I145+K145,"?")</f>
        <v>?</v>
      </c>
      <c r="U144" s="13"/>
      <c r="V144" s="1"/>
    </row>
    <row r="145" spans="1:22" ht="18.75" customHeight="1" x14ac:dyDescent="0.25">
      <c r="A145" s="13"/>
      <c r="B145" s="307"/>
      <c r="C145" s="363"/>
      <c r="D145" s="245" t="str">
        <f>START!$C$12</f>
        <v>Cable Crossovers</v>
      </c>
      <c r="E145" s="245">
        <v>12</v>
      </c>
      <c r="F145" s="44"/>
      <c r="G145" s="245">
        <v>12</v>
      </c>
      <c r="H145" s="44"/>
      <c r="I145" s="245">
        <v>12</v>
      </c>
      <c r="J145" s="44"/>
      <c r="K145" s="148" t="s">
        <v>21</v>
      </c>
      <c r="L145" s="44"/>
      <c r="M145" s="43"/>
      <c r="N145" s="43"/>
      <c r="O145" s="43"/>
      <c r="P145" s="43"/>
      <c r="Q145" s="295" t="s">
        <v>20</v>
      </c>
      <c r="R145" s="296"/>
      <c r="S145" s="296"/>
      <c r="T145" s="256" t="str">
        <f>IFERROR(E142+G142+I142+E144+G144+I144+K144,"?")</f>
        <v>?</v>
      </c>
      <c r="U145" s="13"/>
      <c r="V145" s="1"/>
    </row>
    <row r="146" spans="1:22" ht="18.75" customHeight="1" thickBot="1" x14ac:dyDescent="0.3">
      <c r="A146" s="13"/>
      <c r="B146" s="307"/>
      <c r="C146" s="364"/>
      <c r="D146" s="252" t="str">
        <f>START!$C$13</f>
        <v>Dips</v>
      </c>
      <c r="E146" s="252">
        <v>12</v>
      </c>
      <c r="F146" s="52"/>
      <c r="G146" s="252">
        <v>12</v>
      </c>
      <c r="H146" s="52"/>
      <c r="I146" s="252">
        <v>12</v>
      </c>
      <c r="J146" s="52"/>
      <c r="K146" s="149" t="s">
        <v>21</v>
      </c>
      <c r="L146" s="52"/>
      <c r="M146" s="53"/>
      <c r="N146" s="53"/>
      <c r="O146" s="53"/>
      <c r="P146" s="53"/>
      <c r="Q146" s="354" t="s">
        <v>22</v>
      </c>
      <c r="R146" s="355"/>
      <c r="S146" s="355"/>
      <c r="T146" s="115" t="str">
        <f>IFERROR(E146+G146+I146+K146,"?")</f>
        <v>?</v>
      </c>
      <c r="U146" s="13"/>
      <c r="V146" s="1"/>
    </row>
    <row r="147" spans="1:22" ht="18.75" customHeight="1" x14ac:dyDescent="0.25">
      <c r="A147" s="13"/>
      <c r="B147" s="307"/>
      <c r="C147" s="297" t="s">
        <v>191</v>
      </c>
      <c r="D147" s="137" t="str">
        <f>START!$F$11</f>
        <v>Deadlift</v>
      </c>
      <c r="E147" s="151" t="str">
        <f>$G$11</f>
        <v>2+</v>
      </c>
      <c r="F147" s="137">
        <f>MROUND($C$6*$H$11,$C$9)</f>
        <v>145</v>
      </c>
      <c r="G147" s="137">
        <f>$I$11</f>
        <v>2</v>
      </c>
      <c r="H147" s="137">
        <f>MROUND($C$6*$J$11,$C$9)</f>
        <v>145</v>
      </c>
      <c r="I147" s="137">
        <f>$K$11</f>
        <v>2</v>
      </c>
      <c r="J147" s="137">
        <f>MROUND($C$6*$L$11,$C$9)</f>
        <v>135</v>
      </c>
      <c r="K147" s="137">
        <f>$M$11</f>
        <v>2</v>
      </c>
      <c r="L147" s="137">
        <f>MROUND($C$6*$N$11,$C$9)</f>
        <v>135</v>
      </c>
      <c r="M147" s="137">
        <f>$O$11</f>
        <v>2</v>
      </c>
      <c r="N147" s="137">
        <f>MROUND($C$6*$P$11,$C$9)</f>
        <v>135</v>
      </c>
      <c r="O147" s="137">
        <f>$Q$11</f>
        <v>2</v>
      </c>
      <c r="P147" s="137">
        <f>MROUND($C$6*$R$11,$C$9)</f>
        <v>135</v>
      </c>
      <c r="Q147" s="300" t="s">
        <v>11</v>
      </c>
      <c r="R147" s="302"/>
      <c r="S147" s="321" t="str">
        <f>IFERROR(F147/VLOOKUP(E147,Config!$C:$G,5,FALSE),"?")</f>
        <v>?</v>
      </c>
      <c r="T147" s="322"/>
      <c r="U147" s="13"/>
      <c r="V147" s="1"/>
    </row>
    <row r="148" spans="1:22" ht="18.75" customHeight="1" thickBot="1" x14ac:dyDescent="0.3">
      <c r="A148" s="13"/>
      <c r="B148" s="307"/>
      <c r="C148" s="298"/>
      <c r="D148" s="250" t="str">
        <f>START!$C$24</f>
        <v>Barbell Shrugs</v>
      </c>
      <c r="E148" s="250">
        <v>8</v>
      </c>
      <c r="F148" s="44"/>
      <c r="G148" s="250">
        <v>8</v>
      </c>
      <c r="H148" s="44"/>
      <c r="I148" s="250">
        <v>8</v>
      </c>
      <c r="J148" s="44"/>
      <c r="K148" s="43"/>
      <c r="L148" s="43"/>
      <c r="M148" s="43"/>
      <c r="N148" s="43"/>
      <c r="O148" s="43"/>
      <c r="P148" s="43"/>
      <c r="Q148" s="365"/>
      <c r="R148" s="366"/>
      <c r="S148" s="323"/>
      <c r="T148" s="324"/>
      <c r="U148" s="13"/>
      <c r="V148" s="1"/>
    </row>
    <row r="149" spans="1:22" ht="18.75" customHeight="1" x14ac:dyDescent="0.25">
      <c r="A149" s="13"/>
      <c r="B149" s="307"/>
      <c r="C149" s="298"/>
      <c r="D149" s="250" t="str">
        <f>START!$C$18</f>
        <v>Pull-Ups</v>
      </c>
      <c r="E149" s="250">
        <v>10</v>
      </c>
      <c r="F149" s="44"/>
      <c r="G149" s="148" t="s">
        <v>19</v>
      </c>
      <c r="H149" s="44"/>
      <c r="I149" s="43"/>
      <c r="J149" s="43"/>
      <c r="K149" s="43"/>
      <c r="L149" s="43"/>
      <c r="M149" s="43"/>
      <c r="N149" s="43"/>
      <c r="O149" s="43"/>
      <c r="P149" s="43"/>
      <c r="Q149" s="316" t="s">
        <v>24</v>
      </c>
      <c r="R149" s="315"/>
      <c r="S149" s="315"/>
      <c r="T149" s="51" t="str">
        <f>IFERROR(+G150+E150+E149+G149,"?")</f>
        <v>?</v>
      </c>
      <c r="U149" s="13"/>
      <c r="V149" s="1"/>
    </row>
    <row r="150" spans="1:22" ht="18.75" customHeight="1" x14ac:dyDescent="0.25">
      <c r="A150" s="13"/>
      <c r="B150" s="307"/>
      <c r="C150" s="298"/>
      <c r="D150" s="250" t="str">
        <f>START!$C$20</f>
        <v>T-Bar Rows</v>
      </c>
      <c r="E150" s="250">
        <v>10</v>
      </c>
      <c r="F150" s="44"/>
      <c r="G150" s="148" t="s">
        <v>19</v>
      </c>
      <c r="H150" s="44"/>
      <c r="I150" s="43"/>
      <c r="J150" s="43"/>
      <c r="K150" s="43"/>
      <c r="L150" s="43"/>
      <c r="M150" s="43"/>
      <c r="N150" s="43"/>
      <c r="O150" s="43"/>
      <c r="P150" s="43"/>
      <c r="Q150" s="314" t="s">
        <v>26</v>
      </c>
      <c r="R150" s="315"/>
      <c r="S150" s="315"/>
      <c r="T150" s="51">
        <f>IFERROR(E148+G148+I148,"?")</f>
        <v>24</v>
      </c>
      <c r="U150" s="13"/>
      <c r="V150" s="1"/>
    </row>
    <row r="151" spans="1:22" ht="18.75" customHeight="1" thickBot="1" x14ac:dyDescent="0.3">
      <c r="A151" s="13"/>
      <c r="B151" s="307"/>
      <c r="C151" s="299"/>
      <c r="D151" s="243" t="str">
        <f>START!$C$22</f>
        <v>Preacher Curls</v>
      </c>
      <c r="E151" s="243">
        <v>12</v>
      </c>
      <c r="F151" s="52"/>
      <c r="G151" s="243">
        <v>12</v>
      </c>
      <c r="H151" s="52"/>
      <c r="I151" s="243">
        <v>12</v>
      </c>
      <c r="J151" s="52"/>
      <c r="K151" s="149" t="s">
        <v>21</v>
      </c>
      <c r="L151" s="52"/>
      <c r="M151" s="53"/>
      <c r="N151" s="53"/>
      <c r="O151" s="53"/>
      <c r="P151" s="53"/>
      <c r="Q151" s="293" t="s">
        <v>27</v>
      </c>
      <c r="R151" s="294"/>
      <c r="S151" s="294"/>
      <c r="T151" s="54" t="str">
        <f>IFERROR(E151+G151+I151+K151,"?")</f>
        <v>?</v>
      </c>
      <c r="U151" s="13"/>
      <c r="V151" s="1"/>
    </row>
    <row r="152" spans="1:22" ht="18.75" customHeight="1" x14ac:dyDescent="0.25">
      <c r="A152" s="13"/>
      <c r="B152" s="307"/>
      <c r="C152" s="290" t="s">
        <v>94</v>
      </c>
      <c r="D152" s="251" t="str">
        <f>D27</f>
        <v>Squat</v>
      </c>
      <c r="E152" s="251">
        <f>$G$10</f>
        <v>10</v>
      </c>
      <c r="F152" s="251">
        <f>MROUND($C$5*$H$10,$C$9)</f>
        <v>95</v>
      </c>
      <c r="G152" s="251">
        <f>$I$10</f>
        <v>10</v>
      </c>
      <c r="H152" s="251">
        <f>MROUND($C$5*$J$10,$C$9)</f>
        <v>95</v>
      </c>
      <c r="I152" s="251">
        <f>$K$10</f>
        <v>10</v>
      </c>
      <c r="J152" s="251">
        <f>MROUND($C$5*$L$10,$C$9)</f>
        <v>95</v>
      </c>
      <c r="K152" s="48"/>
      <c r="L152" s="48"/>
      <c r="M152" s="48"/>
      <c r="N152" s="48"/>
      <c r="O152" s="48"/>
      <c r="P152" s="48"/>
      <c r="Q152" s="336"/>
      <c r="R152" s="337"/>
      <c r="S152" s="337"/>
      <c r="T152" s="129"/>
      <c r="U152" s="13"/>
      <c r="V152" s="1"/>
    </row>
    <row r="153" spans="1:22" ht="18.75" customHeight="1" x14ac:dyDescent="0.25">
      <c r="A153" s="13"/>
      <c r="B153" s="307"/>
      <c r="C153" s="291"/>
      <c r="D153" s="247" t="str">
        <f>START!$C$29</f>
        <v>Stiff-Leg Deadlifts</v>
      </c>
      <c r="E153" s="247">
        <v>10</v>
      </c>
      <c r="F153" s="44"/>
      <c r="G153" s="247">
        <v>10</v>
      </c>
      <c r="H153" s="44"/>
      <c r="I153" s="148" t="s">
        <v>19</v>
      </c>
      <c r="J153" s="44"/>
      <c r="K153" s="43"/>
      <c r="L153" s="43"/>
      <c r="M153" s="43"/>
      <c r="N153" s="43"/>
      <c r="O153" s="43"/>
      <c r="P153" s="43"/>
      <c r="Q153" s="310" t="s">
        <v>28</v>
      </c>
      <c r="R153" s="311"/>
      <c r="S153" s="311"/>
      <c r="T153" s="117" t="str">
        <f>IFERROR(G154+I154+K154+E152+G152+I152+E154,"?")</f>
        <v>?</v>
      </c>
      <c r="U153" s="13"/>
      <c r="V153" s="1"/>
    </row>
    <row r="154" spans="1:22" ht="18.75" customHeight="1" x14ac:dyDescent="0.25">
      <c r="A154" s="13"/>
      <c r="B154" s="307"/>
      <c r="C154" s="291"/>
      <c r="D154" s="247" t="str">
        <f>START!$C$27</f>
        <v>Leg Extensions</v>
      </c>
      <c r="E154" s="247">
        <v>12</v>
      </c>
      <c r="F154" s="44"/>
      <c r="G154" s="247">
        <v>12</v>
      </c>
      <c r="H154" s="44"/>
      <c r="I154" s="247">
        <v>12</v>
      </c>
      <c r="J154" s="44"/>
      <c r="K154" s="148" t="s">
        <v>21</v>
      </c>
      <c r="L154" s="44"/>
      <c r="M154" s="43"/>
      <c r="N154" s="43"/>
      <c r="O154" s="43"/>
      <c r="P154" s="43"/>
      <c r="Q154" s="310" t="s">
        <v>29</v>
      </c>
      <c r="R154" s="311"/>
      <c r="S154" s="311"/>
      <c r="T154" s="117" t="str">
        <f>IFERROR(E155+G155+I155+K155+E153+G153+I153+K153,"?")</f>
        <v>?</v>
      </c>
      <c r="U154" s="13"/>
      <c r="V154" s="1"/>
    </row>
    <row r="155" spans="1:22" ht="18.75" customHeight="1" x14ac:dyDescent="0.25">
      <c r="A155" s="13"/>
      <c r="B155" s="307"/>
      <c r="C155" s="291"/>
      <c r="D155" s="247" t="str">
        <f>START!$C$28</f>
        <v>Lying Leg Curls</v>
      </c>
      <c r="E155" s="247">
        <v>12</v>
      </c>
      <c r="F155" s="44"/>
      <c r="G155" s="247">
        <v>12</v>
      </c>
      <c r="H155" s="44"/>
      <c r="I155" s="247">
        <v>12</v>
      </c>
      <c r="J155" s="45"/>
      <c r="K155" s="148" t="s">
        <v>21</v>
      </c>
      <c r="L155" s="45"/>
      <c r="M155" s="43"/>
      <c r="N155" s="43"/>
      <c r="O155" s="43"/>
      <c r="P155" s="43"/>
      <c r="Q155" s="310" t="s">
        <v>30</v>
      </c>
      <c r="R155" s="311"/>
      <c r="S155" s="311"/>
      <c r="T155" s="117" t="str">
        <f>IFERROR(E156+G156+I156+K156,"?")</f>
        <v>?</v>
      </c>
      <c r="U155" s="13"/>
      <c r="V155" s="1"/>
    </row>
    <row r="156" spans="1:22" ht="18.75" customHeight="1" thickBot="1" x14ac:dyDescent="0.3">
      <c r="A156" s="13"/>
      <c r="B156" s="307"/>
      <c r="C156" s="292"/>
      <c r="D156" s="249" t="str">
        <f>START!$C$30</f>
        <v>Standing Calve Raises</v>
      </c>
      <c r="E156" s="249">
        <v>12</v>
      </c>
      <c r="F156" s="55"/>
      <c r="G156" s="249">
        <v>12</v>
      </c>
      <c r="H156" s="55"/>
      <c r="I156" s="249">
        <v>12</v>
      </c>
      <c r="J156" s="55"/>
      <c r="K156" s="149" t="s">
        <v>21</v>
      </c>
      <c r="L156" s="55"/>
      <c r="M156" s="53"/>
      <c r="N156" s="53"/>
      <c r="O156" s="53"/>
      <c r="P156" s="53"/>
      <c r="Q156" s="248"/>
      <c r="R156" s="249"/>
      <c r="S156" s="249"/>
      <c r="T156" s="118"/>
      <c r="U156" s="13"/>
      <c r="V156" s="1"/>
    </row>
    <row r="157" spans="1:22" ht="18.75" customHeight="1" x14ac:dyDescent="0.25">
      <c r="A157" s="13"/>
      <c r="B157" s="307"/>
      <c r="C157" s="338" t="s">
        <v>31</v>
      </c>
      <c r="D157" s="339"/>
      <c r="E157" s="339"/>
      <c r="F157" s="339"/>
      <c r="G157" s="339"/>
      <c r="H157" s="339"/>
      <c r="I157" s="339"/>
      <c r="J157" s="339"/>
      <c r="K157" s="339"/>
      <c r="L157" s="339"/>
      <c r="M157" s="339"/>
      <c r="N157" s="339"/>
      <c r="O157" s="339"/>
      <c r="P157" s="339"/>
      <c r="Q157" s="339"/>
      <c r="R157" s="339"/>
      <c r="S157" s="339"/>
      <c r="T157" s="340"/>
      <c r="U157" s="13"/>
      <c r="V157" s="1"/>
    </row>
    <row r="158" spans="1:22" ht="18.75" customHeight="1" thickBot="1" x14ac:dyDescent="0.3">
      <c r="A158" s="13"/>
      <c r="B158" s="308"/>
      <c r="C158" s="341"/>
      <c r="D158" s="342"/>
      <c r="E158" s="342"/>
      <c r="F158" s="342"/>
      <c r="G158" s="342"/>
      <c r="H158" s="342"/>
      <c r="I158" s="342"/>
      <c r="J158" s="342"/>
      <c r="K158" s="342"/>
      <c r="L158" s="342"/>
      <c r="M158" s="342"/>
      <c r="N158" s="342"/>
      <c r="O158" s="342"/>
      <c r="P158" s="342"/>
      <c r="Q158" s="342"/>
      <c r="R158" s="342"/>
      <c r="S158" s="342"/>
      <c r="T158" s="343"/>
      <c r="U158" s="13"/>
      <c r="V158" s="1"/>
    </row>
    <row r="159" spans="1:22" ht="18.75" customHeight="1" x14ac:dyDescent="0.25">
      <c r="A159" s="13"/>
      <c r="B159" s="389" t="s">
        <v>120</v>
      </c>
      <c r="C159" s="338" t="s">
        <v>31</v>
      </c>
      <c r="D159" s="339"/>
      <c r="E159" s="339"/>
      <c r="F159" s="339"/>
      <c r="G159" s="339"/>
      <c r="H159" s="339"/>
      <c r="I159" s="339"/>
      <c r="J159" s="339"/>
      <c r="K159" s="339"/>
      <c r="L159" s="339"/>
      <c r="M159" s="339"/>
      <c r="N159" s="339"/>
      <c r="O159" s="339"/>
      <c r="P159" s="339"/>
      <c r="Q159" s="339"/>
      <c r="R159" s="339"/>
      <c r="S159" s="339"/>
      <c r="T159" s="340"/>
      <c r="U159" s="13"/>
      <c r="V159" s="1"/>
    </row>
    <row r="160" spans="1:22" ht="18.75" customHeight="1" thickBot="1" x14ac:dyDescent="0.3">
      <c r="A160" s="13"/>
      <c r="B160" s="390"/>
      <c r="C160" s="341"/>
      <c r="D160" s="342"/>
      <c r="E160" s="342"/>
      <c r="F160" s="342"/>
      <c r="G160" s="342"/>
      <c r="H160" s="342"/>
      <c r="I160" s="342"/>
      <c r="J160" s="342"/>
      <c r="K160" s="342"/>
      <c r="L160" s="342"/>
      <c r="M160" s="342"/>
      <c r="N160" s="342"/>
      <c r="O160" s="342"/>
      <c r="P160" s="342"/>
      <c r="Q160" s="342"/>
      <c r="R160" s="342"/>
      <c r="S160" s="342"/>
      <c r="T160" s="343"/>
      <c r="U160" s="13"/>
      <c r="V160" s="1"/>
    </row>
    <row r="161" spans="1:22" ht="18.75" customHeight="1" x14ac:dyDescent="0.25">
      <c r="A161" s="13"/>
      <c r="B161" s="390"/>
      <c r="C161" s="347" t="s">
        <v>124</v>
      </c>
      <c r="D161" s="253" t="str">
        <f>$D$16</f>
        <v>Bench Press</v>
      </c>
      <c r="E161" s="253">
        <v>8</v>
      </c>
      <c r="F161" s="253">
        <f>MROUND($C$4*MID($G$12,9,3),$C$9)</f>
        <v>80</v>
      </c>
      <c r="G161" s="253">
        <v>8</v>
      </c>
      <c r="H161" s="253">
        <f>MROUND($C$4*MID($G$12,9,3),$C$9)</f>
        <v>80</v>
      </c>
      <c r="I161" s="253">
        <v>8</v>
      </c>
      <c r="J161" s="253">
        <f>MROUND($C$4*MID($G$12,9,3),$C$9)</f>
        <v>80</v>
      </c>
      <c r="K161" s="48"/>
      <c r="L161" s="48"/>
      <c r="M161" s="48"/>
      <c r="N161" s="48"/>
      <c r="O161" s="48"/>
      <c r="P161" s="48"/>
      <c r="Q161" s="360" t="s">
        <v>18</v>
      </c>
      <c r="R161" s="361"/>
      <c r="S161" s="361"/>
      <c r="T161" s="254">
        <f t="shared" ref="T161:T166" si="4">IFERROR(E161+G161+I161,"?")</f>
        <v>24</v>
      </c>
      <c r="U161" s="13"/>
      <c r="V161" s="1"/>
    </row>
    <row r="162" spans="1:22" ht="18.75" customHeight="1" x14ac:dyDescent="0.25">
      <c r="A162" s="13"/>
      <c r="B162" s="390"/>
      <c r="C162" s="348"/>
      <c r="D162" s="113" t="s">
        <v>129</v>
      </c>
      <c r="E162" s="245">
        <v>10</v>
      </c>
      <c r="F162" s="44"/>
      <c r="G162" s="245">
        <v>10</v>
      </c>
      <c r="H162" s="44"/>
      <c r="I162" s="245">
        <v>10</v>
      </c>
      <c r="J162" s="44"/>
      <c r="K162" s="43"/>
      <c r="L162" s="43"/>
      <c r="M162" s="43"/>
      <c r="N162" s="43"/>
      <c r="O162" s="43"/>
      <c r="P162" s="43"/>
      <c r="Q162" s="295" t="s">
        <v>20</v>
      </c>
      <c r="R162" s="296"/>
      <c r="S162" s="296"/>
      <c r="T162" s="256">
        <f t="shared" si="4"/>
        <v>30</v>
      </c>
      <c r="U162" s="13"/>
      <c r="V162" s="1"/>
    </row>
    <row r="163" spans="1:22" ht="18.75" customHeight="1" thickBot="1" x14ac:dyDescent="0.3">
      <c r="A163" s="13"/>
      <c r="B163" s="390"/>
      <c r="C163" s="348"/>
      <c r="D163" s="245" t="str">
        <f>$D$21</f>
        <v>Cable Tricep Extensions</v>
      </c>
      <c r="E163" s="245">
        <v>10</v>
      </c>
      <c r="F163" s="52"/>
      <c r="G163" s="245">
        <v>10</v>
      </c>
      <c r="H163" s="52"/>
      <c r="I163" s="245">
        <v>10</v>
      </c>
      <c r="J163" s="52"/>
      <c r="K163" s="43"/>
      <c r="L163" s="43"/>
      <c r="M163" s="43"/>
      <c r="N163" s="43"/>
      <c r="O163" s="43"/>
      <c r="P163" s="43"/>
      <c r="Q163" s="354" t="s">
        <v>22</v>
      </c>
      <c r="R163" s="355"/>
      <c r="S163" s="355"/>
      <c r="T163" s="115">
        <f t="shared" si="4"/>
        <v>30</v>
      </c>
      <c r="U163" s="13"/>
      <c r="V163" s="1"/>
    </row>
    <row r="164" spans="1:22" ht="18.75" customHeight="1" x14ac:dyDescent="0.25">
      <c r="A164" s="13"/>
      <c r="B164" s="390"/>
      <c r="C164" s="297" t="s">
        <v>125</v>
      </c>
      <c r="D164" s="137" t="str">
        <f>$D$39</f>
        <v>Deadlift</v>
      </c>
      <c r="E164" s="137">
        <v>8</v>
      </c>
      <c r="F164" s="137">
        <f>MROUND($C$6*MID($G$12,9,3),$C$9)</f>
        <v>105</v>
      </c>
      <c r="G164" s="137">
        <v>8</v>
      </c>
      <c r="H164" s="137">
        <f>MROUND($C$6*MID($G$12,9,3),$C$9)</f>
        <v>105</v>
      </c>
      <c r="I164" s="137">
        <v>8</v>
      </c>
      <c r="J164" s="137">
        <f>MROUND($C$6*MID($G$12,9,3),$C$9)</f>
        <v>105</v>
      </c>
      <c r="K164" s="110"/>
      <c r="L164" s="110"/>
      <c r="M164" s="48"/>
      <c r="N164" s="48"/>
      <c r="O164" s="48"/>
      <c r="P164" s="48"/>
      <c r="Q164" s="314" t="s">
        <v>25</v>
      </c>
      <c r="R164" s="315"/>
      <c r="S164" s="315"/>
      <c r="T164" s="51">
        <f t="shared" si="4"/>
        <v>24</v>
      </c>
      <c r="U164" s="13"/>
      <c r="V164" s="1"/>
    </row>
    <row r="165" spans="1:22" ht="18.75" customHeight="1" x14ac:dyDescent="0.25">
      <c r="A165" s="13"/>
      <c r="B165" s="390"/>
      <c r="C165" s="298"/>
      <c r="D165" s="250" t="str">
        <f>$D$41</f>
        <v>Pull-Ups</v>
      </c>
      <c r="E165" s="250">
        <v>10</v>
      </c>
      <c r="F165" s="44"/>
      <c r="G165" s="250">
        <v>10</v>
      </c>
      <c r="H165" s="44"/>
      <c r="I165" s="250">
        <v>10</v>
      </c>
      <c r="J165" s="44"/>
      <c r="K165" s="111"/>
      <c r="L165" s="111"/>
      <c r="M165" s="43"/>
      <c r="N165" s="43"/>
      <c r="O165" s="43"/>
      <c r="P165" s="43"/>
      <c r="Q165" s="314" t="s">
        <v>24</v>
      </c>
      <c r="R165" s="315"/>
      <c r="S165" s="315"/>
      <c r="T165" s="51">
        <f t="shared" si="4"/>
        <v>30</v>
      </c>
      <c r="U165" s="13"/>
      <c r="V165" s="1"/>
    </row>
    <row r="166" spans="1:22" ht="18.75" customHeight="1" thickBot="1" x14ac:dyDescent="0.3">
      <c r="A166" s="13"/>
      <c r="B166" s="390"/>
      <c r="C166" s="298"/>
      <c r="D166" s="250" t="str">
        <f>$D$26</f>
        <v>Dumbbell Curls</v>
      </c>
      <c r="E166" s="250">
        <v>10</v>
      </c>
      <c r="F166" s="55"/>
      <c r="G166" s="250">
        <v>10</v>
      </c>
      <c r="H166" s="55"/>
      <c r="I166" s="250">
        <v>10</v>
      </c>
      <c r="J166" s="55"/>
      <c r="K166" s="111"/>
      <c r="L166" s="111"/>
      <c r="M166" s="43"/>
      <c r="N166" s="43"/>
      <c r="O166" s="43"/>
      <c r="P166" s="43"/>
      <c r="Q166" s="293" t="s">
        <v>27</v>
      </c>
      <c r="R166" s="294"/>
      <c r="S166" s="294"/>
      <c r="T166" s="54">
        <f t="shared" si="4"/>
        <v>30</v>
      </c>
      <c r="U166" s="13"/>
      <c r="V166" s="1"/>
    </row>
    <row r="167" spans="1:22" ht="18.75" customHeight="1" x14ac:dyDescent="0.25">
      <c r="A167" s="13"/>
      <c r="B167" s="390"/>
      <c r="C167" s="338" t="s">
        <v>31</v>
      </c>
      <c r="D167" s="339"/>
      <c r="E167" s="339"/>
      <c r="F167" s="339"/>
      <c r="G167" s="339"/>
      <c r="H167" s="339"/>
      <c r="I167" s="339"/>
      <c r="J167" s="339"/>
      <c r="K167" s="339"/>
      <c r="L167" s="339"/>
      <c r="M167" s="339"/>
      <c r="N167" s="339"/>
      <c r="O167" s="339"/>
      <c r="P167" s="339"/>
      <c r="Q167" s="339"/>
      <c r="R167" s="339"/>
      <c r="S167" s="339"/>
      <c r="T167" s="340"/>
      <c r="U167" s="13"/>
      <c r="V167" s="1"/>
    </row>
    <row r="168" spans="1:22" ht="18.75" customHeight="1" thickBot="1" x14ac:dyDescent="0.3">
      <c r="A168" s="13"/>
      <c r="B168" s="390"/>
      <c r="C168" s="341"/>
      <c r="D168" s="342"/>
      <c r="E168" s="342"/>
      <c r="F168" s="342"/>
      <c r="G168" s="342"/>
      <c r="H168" s="342"/>
      <c r="I168" s="342"/>
      <c r="J168" s="342"/>
      <c r="K168" s="342"/>
      <c r="L168" s="342"/>
      <c r="M168" s="342"/>
      <c r="N168" s="342"/>
      <c r="O168" s="342"/>
      <c r="P168" s="342"/>
      <c r="Q168" s="342"/>
      <c r="R168" s="342"/>
      <c r="S168" s="342"/>
      <c r="T168" s="343"/>
      <c r="U168" s="13"/>
      <c r="V168" s="1"/>
    </row>
    <row r="169" spans="1:22" ht="18.75" customHeight="1" x14ac:dyDescent="0.25">
      <c r="A169" s="13"/>
      <c r="B169" s="390"/>
      <c r="C169" s="290" t="s">
        <v>126</v>
      </c>
      <c r="D169" s="247" t="str">
        <f>$D$27</f>
        <v>Squat</v>
      </c>
      <c r="E169" s="247">
        <v>8</v>
      </c>
      <c r="F169" s="247">
        <f>MROUND($C$5*MID($G$12,9,3),$C$9)</f>
        <v>100</v>
      </c>
      <c r="G169" s="247">
        <v>8</v>
      </c>
      <c r="H169" s="247">
        <f>MROUND($C$5*MID($G$12,9,3),$C$9)</f>
        <v>100</v>
      </c>
      <c r="I169" s="247">
        <v>8</v>
      </c>
      <c r="J169" s="247">
        <f>MROUND($C$5*MID($G$12,9,3),$C$9)</f>
        <v>100</v>
      </c>
      <c r="K169" s="43"/>
      <c r="L169" s="43"/>
      <c r="M169" s="48"/>
      <c r="N169" s="48"/>
      <c r="O169" s="48"/>
      <c r="P169" s="48"/>
      <c r="Q169" s="336" t="s">
        <v>28</v>
      </c>
      <c r="R169" s="337"/>
      <c r="S169" s="337"/>
      <c r="T169" s="129">
        <f>IFERROR(+E169+G169+I169,"?")</f>
        <v>24</v>
      </c>
      <c r="U169" s="13"/>
      <c r="V169" s="1"/>
    </row>
    <row r="170" spans="1:22" ht="18.75" customHeight="1" x14ac:dyDescent="0.25">
      <c r="A170" s="13"/>
      <c r="B170" s="390"/>
      <c r="C170" s="291"/>
      <c r="D170" s="247" t="str">
        <f>$D$29</f>
        <v>Lying Leg Curls</v>
      </c>
      <c r="E170" s="247">
        <v>10</v>
      </c>
      <c r="F170" s="44"/>
      <c r="G170" s="247">
        <v>10</v>
      </c>
      <c r="H170" s="44"/>
      <c r="I170" s="247">
        <v>10</v>
      </c>
      <c r="J170" s="44"/>
      <c r="K170" s="43"/>
      <c r="L170" s="43"/>
      <c r="M170" s="43"/>
      <c r="N170" s="43"/>
      <c r="O170" s="43"/>
      <c r="P170" s="43"/>
      <c r="Q170" s="310" t="s">
        <v>29</v>
      </c>
      <c r="R170" s="311"/>
      <c r="S170" s="311"/>
      <c r="T170" s="117">
        <f>IFERROR(+E170+G170+I170,"?")</f>
        <v>30</v>
      </c>
      <c r="U170" s="13"/>
      <c r="V170" s="1"/>
    </row>
    <row r="171" spans="1:22" ht="18.75" customHeight="1" thickBot="1" x14ac:dyDescent="0.3">
      <c r="A171" s="13"/>
      <c r="B171" s="390"/>
      <c r="C171" s="291"/>
      <c r="D171" s="247" t="str">
        <f>$D$30</f>
        <v>Standing Calve Raises</v>
      </c>
      <c r="E171" s="247">
        <v>10</v>
      </c>
      <c r="F171" s="52"/>
      <c r="G171" s="247">
        <v>10</v>
      </c>
      <c r="H171" s="52"/>
      <c r="I171" s="247">
        <v>10</v>
      </c>
      <c r="J171" s="52"/>
      <c r="K171" s="43"/>
      <c r="L171" s="43"/>
      <c r="M171" s="43"/>
      <c r="N171" s="43"/>
      <c r="O171" s="43"/>
      <c r="P171" s="43"/>
      <c r="Q171" s="310" t="s">
        <v>30</v>
      </c>
      <c r="R171" s="311"/>
      <c r="S171" s="311"/>
      <c r="T171" s="117">
        <f>IFERROR(+E171+G171+I171,"?")</f>
        <v>30</v>
      </c>
      <c r="U171" s="13"/>
      <c r="V171" s="1"/>
    </row>
    <row r="172" spans="1:22" ht="18.75" customHeight="1" x14ac:dyDescent="0.25">
      <c r="A172" s="13"/>
      <c r="B172" s="390"/>
      <c r="C172" s="347" t="s">
        <v>127</v>
      </c>
      <c r="D172" s="253" t="str">
        <f>$D$17</f>
        <v>Seated OHP</v>
      </c>
      <c r="E172" s="253">
        <v>8</v>
      </c>
      <c r="F172" s="253">
        <f>MROUND($C$7*MID($G$12,9,3),$C$9)</f>
        <v>50</v>
      </c>
      <c r="G172" s="253">
        <v>8</v>
      </c>
      <c r="H172" s="253">
        <f>MROUND($C$7*MID($G$12,9,3),$C$9)</f>
        <v>50</v>
      </c>
      <c r="I172" s="253">
        <v>8</v>
      </c>
      <c r="J172" s="253">
        <f>MROUND($C$7*MID($G$12,9,3),$C$9)</f>
        <v>50</v>
      </c>
      <c r="K172" s="48"/>
      <c r="L172" s="48"/>
      <c r="M172" s="48"/>
      <c r="N172" s="48"/>
      <c r="O172" s="48"/>
      <c r="P172" s="48"/>
      <c r="Q172" s="360" t="s">
        <v>18</v>
      </c>
      <c r="R172" s="361"/>
      <c r="S172" s="361"/>
      <c r="T172" s="254">
        <f>IFERROR(E172+G172+I172,"?")</f>
        <v>24</v>
      </c>
      <c r="U172" s="13"/>
      <c r="V172" s="1"/>
    </row>
    <row r="173" spans="1:22" ht="18.75" customHeight="1" x14ac:dyDescent="0.25">
      <c r="A173" s="13"/>
      <c r="B173" s="390"/>
      <c r="C173" s="363"/>
      <c r="D173" s="245" t="str">
        <f>$D$18</f>
        <v>Dumbbell Bench Press</v>
      </c>
      <c r="E173" s="245">
        <v>10</v>
      </c>
      <c r="F173" s="44"/>
      <c r="G173" s="245">
        <v>10</v>
      </c>
      <c r="H173" s="44"/>
      <c r="I173" s="245">
        <v>10</v>
      </c>
      <c r="J173" s="44"/>
      <c r="K173" s="43"/>
      <c r="L173" s="43"/>
      <c r="M173" s="43"/>
      <c r="N173" s="43"/>
      <c r="O173" s="43"/>
      <c r="P173" s="43"/>
      <c r="Q173" s="295" t="s">
        <v>20</v>
      </c>
      <c r="R173" s="296"/>
      <c r="S173" s="296"/>
      <c r="T173" s="256">
        <f>IFERROR(E173+G173+I173,"?")</f>
        <v>30</v>
      </c>
      <c r="U173" s="13"/>
      <c r="V173" s="1"/>
    </row>
    <row r="174" spans="1:22" ht="18.75" customHeight="1" thickBot="1" x14ac:dyDescent="0.3">
      <c r="A174" s="13"/>
      <c r="B174" s="390"/>
      <c r="C174" s="363"/>
      <c r="D174" s="245" t="str">
        <f>$D$38</f>
        <v>Dips</v>
      </c>
      <c r="E174" s="245">
        <v>10</v>
      </c>
      <c r="F174" s="52"/>
      <c r="G174" s="245">
        <v>10</v>
      </c>
      <c r="H174" s="52"/>
      <c r="I174" s="245">
        <v>10</v>
      </c>
      <c r="J174" s="52"/>
      <c r="K174" s="43"/>
      <c r="L174" s="43"/>
      <c r="M174" s="43"/>
      <c r="N174" s="43"/>
      <c r="O174" s="43"/>
      <c r="P174" s="43"/>
      <c r="Q174" s="295" t="s">
        <v>22</v>
      </c>
      <c r="R174" s="296"/>
      <c r="S174" s="296"/>
      <c r="T174" s="256">
        <f>IFERROR(E174+G174+I174,"?")</f>
        <v>30</v>
      </c>
      <c r="U174" s="13"/>
      <c r="V174" s="1"/>
    </row>
    <row r="175" spans="1:22" ht="18.75" customHeight="1" x14ac:dyDescent="0.25">
      <c r="A175" s="13"/>
      <c r="B175" s="390"/>
      <c r="C175" s="338" t="s">
        <v>31</v>
      </c>
      <c r="D175" s="339"/>
      <c r="E175" s="339"/>
      <c r="F175" s="339"/>
      <c r="G175" s="339"/>
      <c r="H175" s="339"/>
      <c r="I175" s="339"/>
      <c r="J175" s="339"/>
      <c r="K175" s="339"/>
      <c r="L175" s="339"/>
      <c r="M175" s="339"/>
      <c r="N175" s="339"/>
      <c r="O175" s="339"/>
      <c r="P175" s="339"/>
      <c r="Q175" s="339"/>
      <c r="R175" s="339"/>
      <c r="S175" s="339"/>
      <c r="T175" s="340"/>
      <c r="U175" s="13"/>
      <c r="V175" s="1"/>
    </row>
    <row r="176" spans="1:22" ht="18.75" customHeight="1" thickBot="1" x14ac:dyDescent="0.3">
      <c r="A176" s="13"/>
      <c r="B176" s="390"/>
      <c r="C176" s="341"/>
      <c r="D176" s="342"/>
      <c r="E176" s="342"/>
      <c r="F176" s="342"/>
      <c r="G176" s="342"/>
      <c r="H176" s="342"/>
      <c r="I176" s="342"/>
      <c r="J176" s="342"/>
      <c r="K176" s="342"/>
      <c r="L176" s="342"/>
      <c r="M176" s="342"/>
      <c r="N176" s="342"/>
      <c r="O176" s="342"/>
      <c r="P176" s="342"/>
      <c r="Q176" s="342"/>
      <c r="R176" s="342"/>
      <c r="S176" s="342"/>
      <c r="T176" s="343"/>
      <c r="U176" s="13"/>
      <c r="V176" s="1"/>
    </row>
    <row r="177" spans="1:22" ht="18.75" customHeight="1" x14ac:dyDescent="0.25">
      <c r="A177" s="13"/>
      <c r="B177" s="390"/>
      <c r="C177" s="338" t="s">
        <v>31</v>
      </c>
      <c r="D177" s="339"/>
      <c r="E177" s="339"/>
      <c r="F177" s="339"/>
      <c r="G177" s="339"/>
      <c r="H177" s="339"/>
      <c r="I177" s="339"/>
      <c r="J177" s="339"/>
      <c r="K177" s="339"/>
      <c r="L177" s="339"/>
      <c r="M177" s="339"/>
      <c r="N177" s="339"/>
      <c r="O177" s="339"/>
      <c r="P177" s="339"/>
      <c r="Q177" s="339"/>
      <c r="R177" s="339"/>
      <c r="S177" s="339"/>
      <c r="T177" s="340"/>
      <c r="U177" s="13"/>
      <c r="V177" s="1"/>
    </row>
    <row r="178" spans="1:22" ht="18.75" customHeight="1" thickBot="1" x14ac:dyDescent="0.3">
      <c r="A178" s="13"/>
      <c r="B178" s="391"/>
      <c r="C178" s="341"/>
      <c r="D178" s="342"/>
      <c r="E178" s="342"/>
      <c r="F178" s="342"/>
      <c r="G178" s="342"/>
      <c r="H178" s="342"/>
      <c r="I178" s="342"/>
      <c r="J178" s="342"/>
      <c r="K178" s="342"/>
      <c r="L178" s="342"/>
      <c r="M178" s="342"/>
      <c r="N178" s="342"/>
      <c r="O178" s="342"/>
      <c r="P178" s="342"/>
      <c r="Q178" s="342"/>
      <c r="R178" s="342"/>
      <c r="S178" s="342"/>
      <c r="T178" s="343"/>
      <c r="U178" s="13"/>
      <c r="V178" s="1"/>
    </row>
    <row r="179" spans="1:22" ht="18.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
    </row>
    <row r="180" spans="1:22" ht="18.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
    </row>
    <row r="181" spans="1:22" ht="18.75" customHeight="1" x14ac:dyDescent="0.25">
      <c r="B181" s="1"/>
      <c r="C181" s="133"/>
      <c r="D181" s="1"/>
      <c r="E181" s="1"/>
      <c r="F181" s="1"/>
      <c r="G181" s="1"/>
      <c r="H181" s="1"/>
      <c r="I181" s="1"/>
      <c r="J181" s="1"/>
      <c r="K181" s="1"/>
      <c r="L181" s="1"/>
      <c r="M181" s="1"/>
      <c r="N181" s="1"/>
      <c r="O181" s="1"/>
      <c r="P181" s="1"/>
      <c r="Q181" s="1"/>
      <c r="R181" s="1"/>
      <c r="S181" s="1"/>
      <c r="T181" s="1"/>
      <c r="U181" s="1"/>
      <c r="V181" s="1"/>
    </row>
    <row r="182" spans="1:22" ht="18.75" customHeight="1" x14ac:dyDescent="0.25">
      <c r="B182" s="1"/>
      <c r="C182" s="133"/>
      <c r="D182" s="1"/>
      <c r="E182" s="1"/>
      <c r="F182" s="1"/>
      <c r="G182" s="1"/>
      <c r="H182" s="1"/>
      <c r="I182" s="1"/>
      <c r="J182" s="1"/>
      <c r="K182" s="1"/>
      <c r="L182" s="1"/>
      <c r="M182" s="1"/>
      <c r="N182" s="1"/>
      <c r="O182" s="1"/>
      <c r="P182" s="1"/>
      <c r="Q182" s="1"/>
      <c r="R182" s="1"/>
      <c r="S182" s="1"/>
      <c r="T182" s="1"/>
      <c r="U182" s="1"/>
      <c r="V182" s="1"/>
    </row>
    <row r="183" spans="1:22" ht="18.75" customHeight="1" x14ac:dyDescent="0.25">
      <c r="B183" s="1"/>
      <c r="C183" s="133"/>
      <c r="D183" s="1"/>
      <c r="E183" s="1"/>
      <c r="F183" s="1"/>
      <c r="G183" s="1"/>
      <c r="H183" s="1"/>
      <c r="I183" s="1"/>
      <c r="J183" s="1"/>
      <c r="K183" s="1"/>
      <c r="L183" s="1"/>
      <c r="M183" s="1"/>
      <c r="N183" s="1"/>
      <c r="O183" s="1"/>
      <c r="P183" s="1"/>
      <c r="Q183" s="1"/>
      <c r="R183" s="1"/>
      <c r="S183" s="1"/>
      <c r="T183" s="1"/>
      <c r="U183" s="1"/>
      <c r="V183" s="1"/>
    </row>
    <row r="184" spans="1:22" ht="18.75" customHeight="1" x14ac:dyDescent="0.25">
      <c r="B184" s="1"/>
      <c r="C184" s="133"/>
      <c r="D184" s="1"/>
      <c r="E184" s="1"/>
      <c r="F184" s="1"/>
      <c r="G184" s="1"/>
      <c r="H184" s="1"/>
      <c r="I184" s="1"/>
      <c r="J184" s="1"/>
      <c r="K184" s="1"/>
      <c r="L184" s="1"/>
      <c r="M184" s="1"/>
      <c r="N184" s="1"/>
      <c r="O184" s="1"/>
      <c r="P184" s="1"/>
      <c r="Q184" s="1"/>
      <c r="R184" s="1"/>
      <c r="S184" s="1"/>
      <c r="T184" s="1"/>
      <c r="U184" s="1"/>
      <c r="V184" s="1"/>
    </row>
    <row r="185" spans="1:22" ht="18.75" customHeight="1" x14ac:dyDescent="0.25">
      <c r="B185" s="1"/>
      <c r="C185" s="133"/>
      <c r="D185" s="1"/>
      <c r="E185" s="1"/>
      <c r="F185" s="1"/>
      <c r="G185" s="1"/>
      <c r="H185" s="1"/>
      <c r="I185" s="1"/>
      <c r="J185" s="1"/>
      <c r="K185" s="1"/>
      <c r="L185" s="1"/>
      <c r="M185" s="1"/>
      <c r="N185" s="1"/>
      <c r="O185" s="1"/>
      <c r="P185" s="1"/>
      <c r="Q185" s="1"/>
      <c r="R185" s="1"/>
      <c r="S185" s="1"/>
      <c r="T185" s="1"/>
      <c r="U185" s="1"/>
      <c r="V185" s="1"/>
    </row>
    <row r="186" spans="1:22" ht="18.75" customHeight="1" x14ac:dyDescent="0.25">
      <c r="B186" s="1"/>
      <c r="C186" s="133"/>
      <c r="D186" s="1"/>
      <c r="E186" s="1"/>
      <c r="F186" s="1"/>
      <c r="G186" s="1"/>
      <c r="H186" s="1"/>
      <c r="I186" s="1"/>
      <c r="J186" s="1"/>
      <c r="K186" s="1"/>
      <c r="L186" s="1"/>
      <c r="M186" s="1"/>
      <c r="N186" s="1"/>
      <c r="O186" s="1"/>
      <c r="P186" s="1"/>
      <c r="Q186" s="1"/>
      <c r="R186" s="1"/>
      <c r="S186" s="1"/>
      <c r="T186" s="1"/>
      <c r="U186" s="1"/>
      <c r="V186" s="1"/>
    </row>
    <row r="187" spans="1:22" ht="18.75" customHeight="1" x14ac:dyDescent="0.25">
      <c r="B187" s="1"/>
      <c r="C187" s="133"/>
      <c r="D187" s="1"/>
      <c r="E187" s="1"/>
      <c r="F187" s="1"/>
      <c r="G187" s="1"/>
      <c r="H187" s="1"/>
      <c r="I187" s="1"/>
      <c r="J187" s="1"/>
      <c r="K187" s="1"/>
      <c r="L187" s="1"/>
      <c r="M187" s="1"/>
      <c r="N187" s="1"/>
      <c r="O187" s="1"/>
      <c r="P187" s="1"/>
      <c r="Q187" s="1"/>
      <c r="R187" s="1"/>
      <c r="S187" s="1"/>
      <c r="T187" s="1"/>
      <c r="U187" s="1"/>
      <c r="V187" s="1"/>
    </row>
    <row r="188" spans="1:22" ht="18.75" customHeight="1" x14ac:dyDescent="0.25">
      <c r="B188" s="1"/>
      <c r="C188" s="133"/>
      <c r="D188" s="1"/>
      <c r="E188" s="1"/>
      <c r="F188" s="1"/>
      <c r="G188" s="1"/>
      <c r="H188" s="1"/>
      <c r="I188" s="1"/>
      <c r="J188" s="1"/>
      <c r="K188" s="1"/>
      <c r="L188" s="1"/>
      <c r="M188" s="1"/>
      <c r="N188" s="1"/>
      <c r="O188" s="1"/>
      <c r="P188" s="1"/>
      <c r="Q188" s="1"/>
      <c r="R188" s="1"/>
      <c r="S188" s="1"/>
      <c r="T188" s="1"/>
      <c r="U188" s="1"/>
      <c r="V188" s="1"/>
    </row>
    <row r="189" spans="1:22" ht="18.75" customHeight="1" x14ac:dyDescent="0.25">
      <c r="B189" s="1"/>
      <c r="C189" s="133"/>
      <c r="D189" s="1"/>
      <c r="E189" s="1"/>
      <c r="F189" s="1"/>
      <c r="G189" s="1"/>
      <c r="H189" s="1"/>
      <c r="I189" s="1"/>
      <c r="J189" s="1"/>
      <c r="K189" s="1"/>
      <c r="L189" s="1"/>
      <c r="M189" s="1"/>
      <c r="N189" s="1"/>
      <c r="O189" s="1"/>
      <c r="P189" s="1"/>
      <c r="Q189" s="1"/>
      <c r="R189" s="1"/>
      <c r="S189" s="1"/>
      <c r="T189" s="1"/>
      <c r="U189" s="1"/>
      <c r="V189" s="1"/>
    </row>
    <row r="190" spans="1:22" ht="18.75" customHeight="1" x14ac:dyDescent="0.25">
      <c r="B190" s="1"/>
      <c r="C190" s="133"/>
      <c r="D190" s="1"/>
      <c r="E190" s="1"/>
      <c r="F190" s="1"/>
      <c r="G190" s="1"/>
      <c r="H190" s="1"/>
      <c r="I190" s="1"/>
      <c r="J190" s="1"/>
      <c r="K190" s="1"/>
      <c r="L190" s="1"/>
      <c r="M190" s="1"/>
      <c r="N190" s="1"/>
      <c r="O190" s="1"/>
      <c r="P190" s="1"/>
      <c r="Q190" s="1"/>
      <c r="R190" s="1"/>
      <c r="S190" s="1"/>
      <c r="T190" s="1"/>
      <c r="U190" s="1"/>
      <c r="V190" s="1"/>
    </row>
    <row r="191" spans="1:22" ht="18.75" customHeight="1" x14ac:dyDescent="0.25">
      <c r="B191" s="1"/>
      <c r="C191" s="133"/>
      <c r="D191" s="1"/>
      <c r="E191" s="1"/>
      <c r="F191" s="1"/>
      <c r="G191" s="1"/>
      <c r="H191" s="1"/>
      <c r="I191" s="1"/>
      <c r="J191" s="1"/>
      <c r="K191" s="1"/>
      <c r="L191" s="1"/>
      <c r="M191" s="1"/>
      <c r="N191" s="1"/>
      <c r="O191" s="1"/>
      <c r="P191" s="1"/>
      <c r="Q191" s="1"/>
      <c r="R191" s="1"/>
      <c r="S191" s="1"/>
      <c r="T191" s="1"/>
      <c r="U191" s="1"/>
      <c r="V191" s="1"/>
    </row>
    <row r="192" spans="1:22" ht="18.75" customHeight="1" x14ac:dyDescent="0.25">
      <c r="B192" s="1"/>
      <c r="C192" s="133"/>
      <c r="D192" s="1"/>
      <c r="E192" s="1"/>
      <c r="F192" s="1"/>
      <c r="G192" s="1"/>
      <c r="H192" s="1"/>
      <c r="I192" s="1"/>
      <c r="J192" s="1"/>
      <c r="K192" s="1"/>
      <c r="L192" s="1"/>
      <c r="M192" s="1"/>
      <c r="N192" s="1"/>
      <c r="O192" s="1"/>
      <c r="P192" s="1"/>
      <c r="Q192" s="1"/>
      <c r="R192" s="1"/>
      <c r="S192" s="1"/>
      <c r="T192" s="1"/>
      <c r="U192" s="1"/>
      <c r="V192" s="1"/>
    </row>
    <row r="193" spans="2:22" ht="18.75" customHeight="1" x14ac:dyDescent="0.25">
      <c r="B193" s="1"/>
      <c r="C193" s="133"/>
      <c r="D193" s="1"/>
      <c r="E193" s="1"/>
      <c r="F193" s="1"/>
      <c r="G193" s="1"/>
      <c r="H193" s="1"/>
      <c r="I193" s="1"/>
      <c r="J193" s="1"/>
      <c r="K193" s="1"/>
      <c r="L193" s="1"/>
      <c r="M193" s="1"/>
      <c r="N193" s="1"/>
      <c r="O193" s="1"/>
      <c r="P193" s="1"/>
      <c r="Q193" s="1"/>
      <c r="R193" s="1"/>
      <c r="S193" s="1"/>
      <c r="T193" s="1"/>
      <c r="U193" s="1"/>
      <c r="V193" s="1"/>
    </row>
    <row r="194" spans="2:22" ht="18.75" customHeight="1" x14ac:dyDescent="0.25">
      <c r="B194" s="1"/>
      <c r="C194" s="133"/>
      <c r="D194" s="1"/>
      <c r="E194" s="1"/>
      <c r="F194" s="1"/>
      <c r="G194" s="1"/>
      <c r="H194" s="1"/>
      <c r="I194" s="1"/>
      <c r="J194" s="1"/>
      <c r="K194" s="1"/>
      <c r="L194" s="1"/>
      <c r="M194" s="1"/>
      <c r="N194" s="1"/>
      <c r="O194" s="1"/>
      <c r="P194" s="1"/>
      <c r="Q194" s="1"/>
      <c r="R194" s="1"/>
      <c r="S194" s="1"/>
      <c r="T194" s="1"/>
      <c r="U194" s="1"/>
      <c r="V194" s="1"/>
    </row>
    <row r="195" spans="2:22" ht="18.75" customHeight="1" x14ac:dyDescent="0.25">
      <c r="B195" s="1"/>
      <c r="C195" s="133"/>
      <c r="D195" s="1"/>
      <c r="E195" s="1"/>
      <c r="F195" s="1"/>
      <c r="G195" s="1"/>
      <c r="H195" s="1"/>
      <c r="I195" s="1"/>
      <c r="J195" s="1"/>
      <c r="K195" s="1"/>
      <c r="L195" s="1"/>
      <c r="M195" s="1"/>
      <c r="N195" s="1"/>
      <c r="O195" s="1"/>
      <c r="P195" s="1"/>
      <c r="Q195" s="1"/>
      <c r="R195" s="1"/>
      <c r="S195" s="1"/>
      <c r="T195" s="1"/>
      <c r="U195" s="1"/>
      <c r="V195" s="1"/>
    </row>
    <row r="196" spans="2:22" ht="18.75" customHeight="1" x14ac:dyDescent="0.25">
      <c r="B196" s="1"/>
      <c r="C196" s="133"/>
      <c r="D196" s="1"/>
      <c r="E196" s="1"/>
      <c r="F196" s="1"/>
      <c r="G196" s="1"/>
      <c r="H196" s="1"/>
      <c r="I196" s="1"/>
      <c r="J196" s="1"/>
      <c r="K196" s="1"/>
      <c r="L196" s="1"/>
      <c r="M196" s="1"/>
      <c r="N196" s="1"/>
      <c r="O196" s="1"/>
      <c r="P196" s="1"/>
      <c r="Q196" s="1"/>
      <c r="R196" s="1"/>
      <c r="S196" s="1"/>
      <c r="T196" s="1"/>
      <c r="U196" s="1"/>
      <c r="V196" s="1"/>
    </row>
    <row r="197" spans="2:22" ht="18.75" customHeight="1" x14ac:dyDescent="0.25">
      <c r="B197" s="1"/>
      <c r="C197" s="133"/>
      <c r="D197" s="1"/>
      <c r="E197" s="1"/>
      <c r="F197" s="1"/>
      <c r="G197" s="1"/>
      <c r="H197" s="1"/>
      <c r="I197" s="1"/>
      <c r="J197" s="1"/>
      <c r="K197" s="1"/>
      <c r="L197" s="1"/>
      <c r="M197" s="1"/>
      <c r="N197" s="1"/>
      <c r="O197" s="1"/>
      <c r="P197" s="1"/>
      <c r="Q197" s="1"/>
      <c r="R197" s="1"/>
      <c r="S197" s="1"/>
      <c r="T197" s="1"/>
      <c r="U197" s="1"/>
      <c r="V197" s="1"/>
    </row>
    <row r="198" spans="2:22" ht="18.75" customHeight="1" x14ac:dyDescent="0.25">
      <c r="B198" s="1"/>
      <c r="C198" s="133"/>
      <c r="D198" s="1"/>
      <c r="E198" s="1"/>
      <c r="F198" s="1"/>
      <c r="G198" s="1"/>
      <c r="H198" s="1"/>
      <c r="I198" s="1"/>
      <c r="J198" s="1"/>
      <c r="K198" s="1"/>
      <c r="L198" s="1"/>
      <c r="M198" s="1"/>
      <c r="N198" s="1"/>
      <c r="O198" s="1"/>
      <c r="P198" s="1"/>
      <c r="Q198" s="1"/>
      <c r="R198" s="1"/>
      <c r="S198" s="1"/>
      <c r="T198" s="1"/>
      <c r="U198" s="1"/>
      <c r="V198" s="1"/>
    </row>
    <row r="199" spans="2:22" ht="18.75" customHeight="1" x14ac:dyDescent="0.25">
      <c r="B199" s="1"/>
      <c r="C199" s="133"/>
      <c r="D199" s="1"/>
      <c r="E199" s="1"/>
      <c r="F199" s="1"/>
      <c r="G199" s="1"/>
      <c r="H199" s="1"/>
      <c r="I199" s="1"/>
      <c r="J199" s="1"/>
      <c r="K199" s="1"/>
      <c r="L199" s="1"/>
      <c r="M199" s="1"/>
      <c r="N199" s="1"/>
      <c r="O199" s="1"/>
      <c r="P199" s="1"/>
      <c r="Q199" s="1"/>
      <c r="R199" s="1"/>
      <c r="S199" s="1"/>
      <c r="T199" s="1"/>
      <c r="U199" s="1"/>
      <c r="V199" s="1"/>
    </row>
    <row r="200" spans="2:22" ht="18.75" customHeight="1" x14ac:dyDescent="0.25">
      <c r="B200" s="1"/>
      <c r="C200" s="133"/>
      <c r="D200" s="1"/>
      <c r="E200" s="1"/>
      <c r="F200" s="1"/>
      <c r="G200" s="1"/>
      <c r="H200" s="1"/>
      <c r="I200" s="1"/>
      <c r="J200" s="1"/>
      <c r="K200" s="1"/>
      <c r="L200" s="1"/>
      <c r="M200" s="1"/>
      <c r="N200" s="1"/>
      <c r="O200" s="1"/>
      <c r="P200" s="1"/>
      <c r="Q200" s="1"/>
      <c r="R200" s="1"/>
      <c r="S200" s="1"/>
      <c r="T200" s="1"/>
      <c r="U200" s="1"/>
      <c r="V200" s="1"/>
    </row>
    <row r="201" spans="2:22" ht="18.75" customHeight="1" x14ac:dyDescent="0.25">
      <c r="B201" s="1"/>
      <c r="C201" s="133"/>
      <c r="D201" s="1"/>
      <c r="E201" s="1"/>
      <c r="F201" s="1"/>
      <c r="G201" s="1"/>
      <c r="H201" s="1"/>
      <c r="I201" s="1"/>
      <c r="J201" s="1"/>
      <c r="K201" s="1"/>
      <c r="L201" s="1"/>
      <c r="M201" s="1"/>
      <c r="N201" s="1"/>
      <c r="O201" s="1"/>
      <c r="P201" s="1"/>
      <c r="Q201" s="1"/>
      <c r="R201" s="1"/>
      <c r="S201" s="1"/>
      <c r="T201" s="1"/>
      <c r="U201" s="1"/>
      <c r="V201" s="1"/>
    </row>
    <row r="202" spans="2:22" ht="18.75" customHeight="1" x14ac:dyDescent="0.25">
      <c r="B202" s="1"/>
      <c r="C202" s="133"/>
      <c r="D202" s="1"/>
      <c r="E202" s="1"/>
      <c r="F202" s="1"/>
      <c r="G202" s="1"/>
      <c r="H202" s="1"/>
      <c r="I202" s="1"/>
      <c r="J202" s="1"/>
      <c r="K202" s="1"/>
      <c r="L202" s="1"/>
      <c r="M202" s="1"/>
      <c r="N202" s="1"/>
      <c r="O202" s="1"/>
      <c r="P202" s="1"/>
      <c r="Q202" s="1"/>
      <c r="R202" s="1"/>
      <c r="S202" s="1"/>
      <c r="T202" s="1"/>
      <c r="U202" s="1"/>
      <c r="V202" s="1"/>
    </row>
    <row r="203" spans="2:22" ht="18.75" customHeight="1" x14ac:dyDescent="0.25">
      <c r="B203" s="1"/>
      <c r="C203" s="133"/>
      <c r="D203" s="1"/>
      <c r="E203" s="1"/>
      <c r="F203" s="1"/>
      <c r="G203" s="1"/>
      <c r="H203" s="1"/>
      <c r="I203" s="1"/>
      <c r="J203" s="1"/>
      <c r="K203" s="1"/>
      <c r="L203" s="1"/>
      <c r="M203" s="1"/>
      <c r="N203" s="1"/>
      <c r="O203" s="1"/>
      <c r="P203" s="1"/>
      <c r="Q203" s="1"/>
      <c r="R203" s="1"/>
      <c r="S203" s="1"/>
      <c r="T203" s="1"/>
      <c r="U203" s="1"/>
      <c r="V203" s="1"/>
    </row>
    <row r="204" spans="2:22" ht="18.75" customHeight="1" x14ac:dyDescent="0.25">
      <c r="B204" s="1"/>
      <c r="C204" s="133"/>
      <c r="D204" s="1"/>
      <c r="E204" s="1"/>
      <c r="F204" s="1"/>
      <c r="G204" s="1"/>
      <c r="H204" s="1"/>
      <c r="I204" s="1"/>
      <c r="J204" s="1"/>
      <c r="K204" s="1"/>
      <c r="L204" s="1"/>
      <c r="M204" s="1"/>
      <c r="N204" s="1"/>
      <c r="O204" s="1"/>
      <c r="P204" s="1"/>
      <c r="Q204" s="1"/>
      <c r="R204" s="1"/>
      <c r="S204" s="1"/>
      <c r="T204" s="1"/>
      <c r="U204" s="1"/>
      <c r="V204" s="1"/>
    </row>
    <row r="205" spans="2:22" ht="18.75" customHeight="1" x14ac:dyDescent="0.25">
      <c r="B205" s="1"/>
      <c r="C205" s="133"/>
      <c r="D205" s="1"/>
      <c r="E205" s="1"/>
      <c r="F205" s="1"/>
      <c r="G205" s="1"/>
      <c r="H205" s="1"/>
      <c r="I205" s="1"/>
      <c r="J205" s="1"/>
      <c r="K205" s="1"/>
      <c r="L205" s="1"/>
      <c r="M205" s="1"/>
      <c r="N205" s="1"/>
      <c r="O205" s="1"/>
      <c r="P205" s="1"/>
      <c r="Q205" s="1"/>
      <c r="R205" s="1"/>
      <c r="S205" s="1"/>
      <c r="T205" s="1"/>
      <c r="U205" s="1"/>
      <c r="V205" s="1"/>
    </row>
    <row r="206" spans="2:22" ht="18.75" customHeight="1" x14ac:dyDescent="0.25">
      <c r="B206" s="1"/>
      <c r="C206" s="133"/>
      <c r="D206" s="1"/>
      <c r="E206" s="1"/>
      <c r="F206" s="1"/>
      <c r="G206" s="1"/>
      <c r="H206" s="1"/>
      <c r="I206" s="1"/>
      <c r="J206" s="1"/>
      <c r="K206" s="1"/>
      <c r="L206" s="1"/>
      <c r="M206" s="1"/>
      <c r="N206" s="1"/>
      <c r="O206" s="1"/>
      <c r="P206" s="1"/>
      <c r="Q206" s="1"/>
      <c r="R206" s="1"/>
      <c r="S206" s="1"/>
      <c r="T206" s="1"/>
      <c r="U206" s="1"/>
      <c r="V206" s="1"/>
    </row>
    <row r="207" spans="2:22" ht="18.75" customHeight="1" x14ac:dyDescent="0.25">
      <c r="B207" s="1"/>
      <c r="C207" s="133"/>
      <c r="D207" s="1"/>
      <c r="E207" s="1"/>
      <c r="F207" s="1"/>
      <c r="G207" s="1"/>
      <c r="H207" s="1"/>
      <c r="I207" s="1"/>
      <c r="J207" s="1"/>
      <c r="K207" s="1"/>
      <c r="L207" s="1"/>
      <c r="M207" s="1"/>
      <c r="N207" s="1"/>
      <c r="O207" s="1"/>
      <c r="P207" s="1"/>
      <c r="Q207" s="1"/>
      <c r="R207" s="1"/>
      <c r="S207" s="1"/>
      <c r="T207" s="1"/>
      <c r="U207" s="1"/>
      <c r="V207" s="1"/>
    </row>
    <row r="208" spans="2:22" ht="18.75" customHeight="1" x14ac:dyDescent="0.25">
      <c r="B208" s="1"/>
      <c r="C208" s="133"/>
      <c r="D208" s="1"/>
      <c r="E208" s="1"/>
      <c r="F208" s="1"/>
      <c r="G208" s="1"/>
      <c r="H208" s="1"/>
      <c r="I208" s="1"/>
      <c r="J208" s="1"/>
      <c r="K208" s="1"/>
      <c r="L208" s="1"/>
      <c r="M208" s="1"/>
      <c r="N208" s="1"/>
      <c r="O208" s="1"/>
      <c r="P208" s="1"/>
      <c r="Q208" s="1"/>
      <c r="R208" s="1"/>
      <c r="S208" s="1"/>
      <c r="T208" s="1"/>
      <c r="U208" s="1"/>
      <c r="V208" s="1"/>
    </row>
    <row r="209" spans="2:22" ht="18.75" customHeight="1" x14ac:dyDescent="0.25">
      <c r="B209" s="1"/>
      <c r="C209" s="133"/>
      <c r="D209" s="1"/>
      <c r="E209" s="1"/>
      <c r="F209" s="1"/>
      <c r="G209" s="1"/>
      <c r="H209" s="1"/>
      <c r="I209" s="1"/>
      <c r="J209" s="1"/>
      <c r="K209" s="1"/>
      <c r="L209" s="1"/>
      <c r="M209" s="1"/>
      <c r="N209" s="1"/>
      <c r="O209" s="1"/>
      <c r="P209" s="1"/>
      <c r="Q209" s="1"/>
      <c r="R209" s="1"/>
      <c r="S209" s="1"/>
      <c r="T209" s="1"/>
      <c r="U209" s="1"/>
      <c r="V209" s="1"/>
    </row>
    <row r="210" spans="2:22" ht="18.75" customHeight="1" x14ac:dyDescent="0.25">
      <c r="B210" s="1"/>
      <c r="C210" s="133"/>
      <c r="D210" s="1"/>
      <c r="E210" s="1"/>
      <c r="F210" s="1"/>
      <c r="G210" s="1"/>
      <c r="H210" s="1"/>
      <c r="I210" s="1"/>
      <c r="J210" s="1"/>
      <c r="K210" s="1"/>
      <c r="L210" s="1"/>
      <c r="M210" s="1"/>
      <c r="N210" s="1"/>
      <c r="O210" s="1"/>
      <c r="P210" s="1"/>
      <c r="Q210" s="1"/>
      <c r="R210" s="1"/>
      <c r="S210" s="1"/>
      <c r="T210" s="1"/>
      <c r="U210" s="1"/>
      <c r="V210" s="1"/>
    </row>
    <row r="211" spans="2:22" ht="18.75" customHeight="1" x14ac:dyDescent="0.25">
      <c r="B211" s="1"/>
      <c r="C211" s="133"/>
      <c r="D211" s="1"/>
      <c r="E211" s="1"/>
      <c r="F211" s="1"/>
      <c r="G211" s="1"/>
      <c r="H211" s="1"/>
      <c r="I211" s="1"/>
      <c r="J211" s="1"/>
      <c r="K211" s="1"/>
      <c r="L211" s="1"/>
      <c r="M211" s="1"/>
      <c r="N211" s="1"/>
      <c r="O211" s="1"/>
      <c r="P211" s="1"/>
      <c r="Q211" s="1"/>
      <c r="R211" s="1"/>
      <c r="S211" s="1"/>
      <c r="T211" s="1"/>
      <c r="U211" s="1"/>
      <c r="V211" s="1"/>
    </row>
    <row r="212" spans="2:22" ht="18.75" customHeight="1" x14ac:dyDescent="0.25">
      <c r="B212" s="1"/>
      <c r="C212" s="133"/>
      <c r="D212" s="1"/>
      <c r="E212" s="1"/>
      <c r="F212" s="1"/>
      <c r="G212" s="1"/>
      <c r="H212" s="1"/>
      <c r="I212" s="1"/>
      <c r="J212" s="1"/>
      <c r="K212" s="1"/>
      <c r="L212" s="1"/>
      <c r="M212" s="1"/>
      <c r="N212" s="1"/>
      <c r="O212" s="1"/>
      <c r="P212" s="1"/>
      <c r="Q212" s="1"/>
      <c r="R212" s="1"/>
      <c r="S212" s="1"/>
      <c r="T212" s="1"/>
      <c r="U212" s="1"/>
      <c r="V212" s="1"/>
    </row>
    <row r="213" spans="2:22" ht="18.75" customHeight="1" x14ac:dyDescent="0.25">
      <c r="B213" s="1"/>
      <c r="C213" s="133"/>
      <c r="D213" s="1"/>
      <c r="E213" s="1"/>
      <c r="F213" s="1"/>
      <c r="G213" s="1"/>
      <c r="H213" s="1"/>
      <c r="I213" s="1"/>
      <c r="J213" s="1"/>
      <c r="K213" s="1"/>
      <c r="L213" s="1"/>
      <c r="M213" s="1"/>
      <c r="N213" s="1"/>
      <c r="O213" s="1"/>
      <c r="P213" s="1"/>
      <c r="Q213" s="1"/>
      <c r="R213" s="1"/>
      <c r="S213" s="1"/>
      <c r="T213" s="1"/>
      <c r="U213" s="1"/>
      <c r="V213" s="1"/>
    </row>
    <row r="214" spans="2:22" ht="18.75" customHeight="1" x14ac:dyDescent="0.25">
      <c r="B214" s="1"/>
      <c r="C214" s="133"/>
      <c r="D214" s="1"/>
      <c r="E214" s="1"/>
      <c r="F214" s="1"/>
      <c r="G214" s="1"/>
      <c r="H214" s="1"/>
      <c r="I214" s="1"/>
      <c r="J214" s="1"/>
      <c r="K214" s="1"/>
      <c r="L214" s="1"/>
      <c r="M214" s="1"/>
      <c r="N214" s="1"/>
      <c r="O214" s="1"/>
      <c r="P214" s="1"/>
      <c r="Q214" s="1"/>
      <c r="R214" s="1"/>
      <c r="S214" s="1"/>
      <c r="T214" s="1"/>
      <c r="U214" s="1"/>
      <c r="V214" s="1"/>
    </row>
    <row r="215" spans="2:22" ht="18.75" customHeight="1" x14ac:dyDescent="0.25">
      <c r="B215" s="1"/>
      <c r="C215" s="133"/>
      <c r="D215" s="1"/>
      <c r="E215" s="1"/>
      <c r="F215" s="1"/>
      <c r="G215" s="1"/>
      <c r="H215" s="1"/>
      <c r="I215" s="1"/>
      <c r="J215" s="1"/>
      <c r="K215" s="1"/>
      <c r="L215" s="1"/>
      <c r="M215" s="1"/>
      <c r="N215" s="1"/>
      <c r="O215" s="1"/>
      <c r="P215" s="1"/>
      <c r="Q215" s="1"/>
      <c r="R215" s="1"/>
      <c r="S215" s="1"/>
      <c r="T215" s="1"/>
      <c r="U215" s="1"/>
      <c r="V215" s="1"/>
    </row>
    <row r="216" spans="2:22" ht="18.75" customHeight="1" x14ac:dyDescent="0.25">
      <c r="B216" s="1"/>
      <c r="C216" s="133"/>
      <c r="D216" s="1"/>
      <c r="E216" s="1"/>
      <c r="F216" s="1"/>
      <c r="G216" s="1"/>
      <c r="H216" s="1"/>
      <c r="I216" s="1"/>
      <c r="J216" s="1"/>
      <c r="K216" s="1"/>
      <c r="L216" s="1"/>
      <c r="M216" s="1"/>
      <c r="N216" s="1"/>
      <c r="O216" s="1"/>
      <c r="P216" s="1"/>
      <c r="Q216" s="1"/>
      <c r="R216" s="1"/>
      <c r="S216" s="1"/>
      <c r="T216" s="1"/>
      <c r="U216" s="1"/>
      <c r="V216" s="1"/>
    </row>
    <row r="217" spans="2:22" ht="18.75" customHeight="1" x14ac:dyDescent="0.25">
      <c r="B217" s="1"/>
      <c r="C217" s="133"/>
      <c r="D217" s="1"/>
      <c r="E217" s="1"/>
      <c r="F217" s="1"/>
      <c r="G217" s="1"/>
      <c r="H217" s="1"/>
      <c r="I217" s="1"/>
      <c r="J217" s="1"/>
      <c r="K217" s="1"/>
      <c r="L217" s="1"/>
      <c r="M217" s="1"/>
      <c r="N217" s="1"/>
      <c r="O217" s="1"/>
      <c r="P217" s="1"/>
      <c r="Q217" s="1"/>
      <c r="R217" s="1"/>
      <c r="S217" s="1"/>
      <c r="T217" s="1"/>
      <c r="U217" s="1"/>
      <c r="V217" s="1"/>
    </row>
    <row r="218" spans="2:22" ht="18.75" customHeight="1" x14ac:dyDescent="0.25">
      <c r="B218" s="1"/>
      <c r="C218" s="133"/>
      <c r="D218" s="1"/>
      <c r="E218" s="1"/>
      <c r="F218" s="1"/>
      <c r="G218" s="1"/>
      <c r="H218" s="1"/>
      <c r="I218" s="1"/>
      <c r="J218" s="1"/>
      <c r="K218" s="1"/>
      <c r="L218" s="1"/>
      <c r="M218" s="1"/>
      <c r="N218" s="1"/>
      <c r="O218" s="1"/>
      <c r="P218" s="1"/>
      <c r="Q218" s="1"/>
      <c r="R218" s="1"/>
      <c r="S218" s="1"/>
      <c r="T218" s="1"/>
      <c r="U218" s="1"/>
      <c r="V218" s="1"/>
    </row>
    <row r="219" spans="2:22" ht="18.75" customHeight="1" x14ac:dyDescent="0.25">
      <c r="B219" s="1"/>
      <c r="C219" s="133"/>
      <c r="D219" s="1"/>
      <c r="E219" s="1"/>
      <c r="F219" s="1"/>
      <c r="G219" s="1"/>
      <c r="H219" s="1"/>
      <c r="I219" s="1"/>
      <c r="J219" s="1"/>
      <c r="K219" s="1"/>
      <c r="L219" s="1"/>
      <c r="M219" s="1"/>
      <c r="N219" s="1"/>
      <c r="O219" s="1"/>
      <c r="P219" s="1"/>
      <c r="Q219" s="1"/>
      <c r="R219" s="1"/>
      <c r="S219" s="1"/>
      <c r="T219" s="1"/>
      <c r="U219" s="1"/>
      <c r="V219" s="1"/>
    </row>
    <row r="220" spans="2:22" ht="18.75" customHeight="1" x14ac:dyDescent="0.25">
      <c r="B220" s="1"/>
      <c r="C220" s="133"/>
      <c r="D220" s="1"/>
      <c r="E220" s="1"/>
      <c r="F220" s="1"/>
      <c r="G220" s="1"/>
      <c r="H220" s="1"/>
      <c r="I220" s="1"/>
      <c r="J220" s="1"/>
      <c r="K220" s="1"/>
      <c r="L220" s="1"/>
      <c r="M220" s="1"/>
      <c r="N220" s="1"/>
      <c r="O220" s="1"/>
      <c r="P220" s="1"/>
      <c r="Q220" s="1"/>
      <c r="R220" s="1"/>
      <c r="S220" s="1"/>
      <c r="T220" s="1"/>
      <c r="U220" s="1"/>
      <c r="V220" s="1"/>
    </row>
    <row r="221" spans="2:22" ht="18.75" customHeight="1" x14ac:dyDescent="0.25">
      <c r="B221" s="1"/>
      <c r="C221" s="133"/>
      <c r="D221" s="1"/>
      <c r="E221" s="1"/>
      <c r="F221" s="1"/>
      <c r="G221" s="1"/>
      <c r="H221" s="1"/>
      <c r="I221" s="1"/>
      <c r="J221" s="1"/>
      <c r="K221" s="1"/>
      <c r="L221" s="1"/>
      <c r="M221" s="1"/>
      <c r="N221" s="1"/>
      <c r="O221" s="1"/>
      <c r="P221" s="1"/>
      <c r="Q221" s="1"/>
      <c r="R221" s="1"/>
      <c r="S221" s="1"/>
      <c r="T221" s="1"/>
      <c r="U221" s="1"/>
      <c r="V221" s="1"/>
    </row>
    <row r="222" spans="2:22" ht="18.75" customHeight="1" x14ac:dyDescent="0.25">
      <c r="B222" s="1"/>
      <c r="C222" s="133"/>
      <c r="D222" s="1"/>
      <c r="E222" s="1"/>
      <c r="F222" s="1"/>
      <c r="G222" s="1"/>
      <c r="H222" s="1"/>
      <c r="I222" s="1"/>
      <c r="J222" s="1"/>
      <c r="K222" s="1"/>
      <c r="L222" s="1"/>
      <c r="M222" s="1"/>
      <c r="N222" s="1"/>
      <c r="O222" s="1"/>
      <c r="P222" s="1"/>
      <c r="Q222" s="1"/>
      <c r="R222" s="1"/>
      <c r="S222" s="1"/>
      <c r="T222" s="1"/>
      <c r="U222" s="1"/>
      <c r="V222" s="1"/>
    </row>
    <row r="223" spans="2:22" ht="18.75" customHeight="1" x14ac:dyDescent="0.25">
      <c r="B223" s="1"/>
      <c r="C223" s="133"/>
      <c r="D223" s="1"/>
      <c r="E223" s="1"/>
      <c r="F223" s="1"/>
      <c r="G223" s="1"/>
      <c r="H223" s="1"/>
      <c r="I223" s="1"/>
      <c r="J223" s="1"/>
      <c r="K223" s="1"/>
      <c r="L223" s="1"/>
      <c r="M223" s="1"/>
      <c r="N223" s="1"/>
      <c r="O223" s="1"/>
      <c r="P223" s="1"/>
      <c r="Q223" s="1"/>
      <c r="R223" s="1"/>
      <c r="S223" s="1"/>
      <c r="T223" s="1"/>
      <c r="U223" s="1"/>
      <c r="V223" s="1"/>
    </row>
    <row r="224" spans="2:22" ht="18.75" customHeight="1" x14ac:dyDescent="0.25">
      <c r="B224" s="1"/>
      <c r="C224" s="133"/>
      <c r="D224" s="1"/>
      <c r="E224" s="1"/>
      <c r="F224" s="1"/>
      <c r="G224" s="1"/>
      <c r="H224" s="1"/>
      <c r="I224" s="1"/>
      <c r="J224" s="1"/>
      <c r="K224" s="1"/>
      <c r="L224" s="1"/>
      <c r="M224" s="1"/>
      <c r="N224" s="1"/>
      <c r="O224" s="1"/>
      <c r="P224" s="1"/>
      <c r="Q224" s="1"/>
      <c r="R224" s="1"/>
      <c r="S224" s="1"/>
      <c r="T224" s="1"/>
      <c r="U224" s="1"/>
      <c r="V224" s="1"/>
    </row>
    <row r="225" spans="2:22" ht="18.75" customHeight="1" x14ac:dyDescent="0.25">
      <c r="B225" s="1"/>
      <c r="C225" s="133"/>
      <c r="D225" s="1"/>
      <c r="E225" s="1"/>
      <c r="F225" s="1"/>
      <c r="G225" s="1"/>
      <c r="H225" s="1"/>
      <c r="I225" s="1"/>
      <c r="J225" s="1"/>
      <c r="K225" s="1"/>
      <c r="L225" s="1"/>
      <c r="M225" s="1"/>
      <c r="N225" s="1"/>
      <c r="O225" s="1"/>
      <c r="P225" s="1"/>
      <c r="Q225" s="1"/>
      <c r="R225" s="1"/>
      <c r="S225" s="1"/>
      <c r="T225" s="1"/>
      <c r="U225" s="1"/>
      <c r="V225" s="1"/>
    </row>
    <row r="226" spans="2:22" ht="18.75" customHeight="1" x14ac:dyDescent="0.25">
      <c r="B226" s="1"/>
      <c r="C226" s="133"/>
      <c r="D226" s="1"/>
      <c r="E226" s="1"/>
      <c r="F226" s="1"/>
      <c r="G226" s="1"/>
      <c r="H226" s="1"/>
      <c r="I226" s="1"/>
      <c r="J226" s="1"/>
      <c r="K226" s="1"/>
      <c r="L226" s="1"/>
      <c r="M226" s="1"/>
      <c r="N226" s="1"/>
      <c r="O226" s="1"/>
      <c r="P226" s="1"/>
      <c r="Q226" s="1"/>
      <c r="R226" s="1"/>
      <c r="S226" s="1"/>
      <c r="T226" s="1"/>
      <c r="U226" s="1"/>
      <c r="V226" s="1"/>
    </row>
    <row r="227" spans="2:22" ht="18.75" customHeight="1" x14ac:dyDescent="0.25">
      <c r="B227" s="1"/>
      <c r="C227" s="133"/>
      <c r="D227" s="1"/>
      <c r="E227" s="1"/>
      <c r="F227" s="1"/>
      <c r="G227" s="1"/>
      <c r="H227" s="1"/>
      <c r="I227" s="1"/>
      <c r="J227" s="1"/>
      <c r="K227" s="1"/>
      <c r="L227" s="1"/>
      <c r="M227" s="1"/>
      <c r="N227" s="1"/>
      <c r="O227" s="1"/>
      <c r="P227" s="1"/>
      <c r="Q227" s="1"/>
      <c r="R227" s="1"/>
      <c r="S227" s="1"/>
      <c r="T227" s="1"/>
      <c r="U227" s="1"/>
      <c r="V227" s="1"/>
    </row>
    <row r="228" spans="2:22" ht="18.75" customHeight="1" x14ac:dyDescent="0.25">
      <c r="B228" s="1"/>
      <c r="C228" s="133"/>
      <c r="D228" s="1"/>
      <c r="E228" s="1"/>
      <c r="F228" s="1"/>
      <c r="G228" s="1"/>
      <c r="H228" s="1"/>
      <c r="I228" s="1"/>
      <c r="J228" s="1"/>
      <c r="K228" s="1"/>
      <c r="L228" s="1"/>
      <c r="M228" s="1"/>
      <c r="N228" s="1"/>
      <c r="O228" s="1"/>
      <c r="P228" s="1"/>
      <c r="Q228" s="1"/>
      <c r="R228" s="1"/>
      <c r="S228" s="1"/>
      <c r="T228" s="1"/>
      <c r="U228" s="1"/>
      <c r="V228" s="1"/>
    </row>
    <row r="229" spans="2:22" ht="18.75" customHeight="1" x14ac:dyDescent="0.25">
      <c r="B229" s="1"/>
      <c r="C229" s="133"/>
      <c r="D229" s="1"/>
      <c r="E229" s="1"/>
      <c r="F229" s="1"/>
      <c r="G229" s="1"/>
      <c r="H229" s="1"/>
      <c r="I229" s="1"/>
      <c r="J229" s="1"/>
      <c r="K229" s="1"/>
      <c r="L229" s="1"/>
      <c r="M229" s="1"/>
      <c r="N229" s="1"/>
      <c r="O229" s="1"/>
      <c r="P229" s="1"/>
      <c r="Q229" s="1"/>
      <c r="R229" s="1"/>
      <c r="S229" s="1"/>
      <c r="T229" s="1"/>
      <c r="U229" s="1"/>
      <c r="V229" s="1"/>
    </row>
    <row r="230" spans="2:22" ht="18.75" customHeight="1" x14ac:dyDescent="0.25">
      <c r="B230" s="1"/>
      <c r="C230" s="133"/>
      <c r="D230" s="1"/>
      <c r="E230" s="1"/>
      <c r="F230" s="1"/>
      <c r="G230" s="1"/>
      <c r="H230" s="1"/>
      <c r="I230" s="1"/>
      <c r="J230" s="1"/>
      <c r="K230" s="1"/>
      <c r="L230" s="1"/>
      <c r="M230" s="1"/>
      <c r="N230" s="1"/>
      <c r="O230" s="1"/>
      <c r="P230" s="1"/>
      <c r="Q230" s="1"/>
      <c r="R230" s="1"/>
      <c r="S230" s="1"/>
      <c r="T230" s="1"/>
      <c r="U230" s="1"/>
      <c r="V230" s="1"/>
    </row>
    <row r="231" spans="2:22" ht="18.75" customHeight="1" x14ac:dyDescent="0.25">
      <c r="B231" s="1"/>
      <c r="C231" s="133"/>
      <c r="D231" s="1"/>
      <c r="E231" s="1"/>
      <c r="F231" s="1"/>
      <c r="G231" s="1"/>
      <c r="H231" s="1"/>
      <c r="I231" s="1"/>
      <c r="J231" s="1"/>
      <c r="K231" s="1"/>
      <c r="L231" s="1"/>
      <c r="M231" s="1"/>
      <c r="N231" s="1"/>
      <c r="O231" s="1"/>
      <c r="P231" s="1"/>
      <c r="Q231" s="1"/>
      <c r="R231" s="1"/>
      <c r="S231" s="1"/>
      <c r="T231" s="1"/>
      <c r="U231" s="1"/>
      <c r="V231" s="1"/>
    </row>
    <row r="232" spans="2:22" ht="18.75" customHeight="1" x14ac:dyDescent="0.25">
      <c r="B232" s="1"/>
      <c r="C232" s="133"/>
      <c r="D232" s="1"/>
      <c r="E232" s="1"/>
      <c r="F232" s="1"/>
      <c r="G232" s="1"/>
      <c r="H232" s="1"/>
      <c r="I232" s="1"/>
      <c r="J232" s="1"/>
      <c r="K232" s="1"/>
      <c r="L232" s="1"/>
      <c r="M232" s="1"/>
      <c r="N232" s="1"/>
      <c r="O232" s="1"/>
      <c r="P232" s="1"/>
      <c r="Q232" s="1"/>
      <c r="R232" s="1"/>
      <c r="S232" s="1"/>
      <c r="T232" s="1"/>
      <c r="U232" s="1"/>
      <c r="V232" s="1"/>
    </row>
    <row r="233" spans="2:22" ht="18.75" customHeight="1" x14ac:dyDescent="0.25">
      <c r="B233" s="1"/>
      <c r="C233" s="133"/>
      <c r="D233" s="1"/>
      <c r="E233" s="1"/>
      <c r="F233" s="1"/>
      <c r="G233" s="1"/>
      <c r="H233" s="1"/>
      <c r="I233" s="1"/>
      <c r="J233" s="1"/>
      <c r="K233" s="1"/>
      <c r="L233" s="1"/>
      <c r="M233" s="1"/>
      <c r="N233" s="1"/>
      <c r="O233" s="1"/>
      <c r="P233" s="1"/>
      <c r="Q233" s="1"/>
      <c r="R233" s="1"/>
      <c r="S233" s="1"/>
      <c r="T233" s="1"/>
      <c r="U233" s="1"/>
      <c r="V233" s="1"/>
    </row>
    <row r="234" spans="2:22" ht="18.75" customHeight="1" x14ac:dyDescent="0.25">
      <c r="B234" s="1"/>
      <c r="C234" s="133"/>
      <c r="D234" s="1"/>
      <c r="E234" s="1"/>
      <c r="F234" s="1"/>
      <c r="G234" s="1"/>
      <c r="H234" s="1"/>
      <c r="I234" s="1"/>
      <c r="J234" s="1"/>
      <c r="K234" s="1"/>
      <c r="L234" s="1"/>
      <c r="M234" s="1"/>
      <c r="N234" s="1"/>
      <c r="O234" s="1"/>
      <c r="P234" s="1"/>
      <c r="Q234" s="1"/>
      <c r="R234" s="1"/>
      <c r="S234" s="1"/>
      <c r="T234" s="1"/>
      <c r="U234" s="1"/>
      <c r="V234" s="1"/>
    </row>
    <row r="235" spans="2:22" ht="18.75" customHeight="1" x14ac:dyDescent="0.25">
      <c r="B235" s="1"/>
      <c r="C235" s="133"/>
      <c r="D235" s="1"/>
      <c r="E235" s="1"/>
      <c r="F235" s="1"/>
      <c r="G235" s="1"/>
      <c r="H235" s="1"/>
      <c r="I235" s="1"/>
      <c r="J235" s="1"/>
      <c r="K235" s="1"/>
      <c r="L235" s="1"/>
      <c r="M235" s="1"/>
      <c r="N235" s="1"/>
      <c r="O235" s="1"/>
      <c r="P235" s="1"/>
      <c r="Q235" s="1"/>
      <c r="R235" s="1"/>
      <c r="S235" s="1"/>
      <c r="T235" s="1"/>
      <c r="U235" s="1"/>
      <c r="V235" s="1"/>
    </row>
    <row r="236" spans="2:22" ht="18.75" customHeight="1" x14ac:dyDescent="0.25">
      <c r="B236" s="1"/>
      <c r="C236" s="133"/>
      <c r="D236" s="1"/>
      <c r="E236" s="1"/>
      <c r="F236" s="1"/>
      <c r="G236" s="1"/>
      <c r="H236" s="1"/>
      <c r="I236" s="1"/>
      <c r="J236" s="1"/>
      <c r="K236" s="1"/>
      <c r="L236" s="1"/>
      <c r="M236" s="1"/>
      <c r="N236" s="1"/>
      <c r="O236" s="1"/>
      <c r="P236" s="1"/>
      <c r="Q236" s="1"/>
      <c r="R236" s="1"/>
      <c r="S236" s="1"/>
      <c r="T236" s="1"/>
      <c r="U236" s="1"/>
      <c r="V236" s="1"/>
    </row>
    <row r="237" spans="2:22" ht="18.75" customHeight="1" x14ac:dyDescent="0.25">
      <c r="B237" s="1"/>
      <c r="C237" s="133"/>
      <c r="D237" s="1"/>
      <c r="E237" s="1"/>
      <c r="F237" s="1"/>
      <c r="G237" s="1"/>
      <c r="H237" s="1"/>
      <c r="I237" s="1"/>
      <c r="J237" s="1"/>
      <c r="K237" s="1"/>
      <c r="L237" s="1"/>
      <c r="M237" s="1"/>
      <c r="N237" s="1"/>
      <c r="O237" s="1"/>
      <c r="P237" s="1"/>
      <c r="Q237" s="1"/>
      <c r="R237" s="1"/>
      <c r="S237" s="1"/>
      <c r="T237" s="1"/>
      <c r="U237" s="1"/>
      <c r="V237" s="1"/>
    </row>
    <row r="238" spans="2:22" ht="18.75" customHeight="1" x14ac:dyDescent="0.25">
      <c r="B238" s="1"/>
      <c r="C238" s="133"/>
      <c r="D238" s="1"/>
      <c r="E238" s="1"/>
      <c r="F238" s="1"/>
      <c r="G238" s="1"/>
      <c r="H238" s="1"/>
      <c r="I238" s="1"/>
      <c r="J238" s="1"/>
      <c r="K238" s="1"/>
      <c r="L238" s="1"/>
      <c r="M238" s="1"/>
      <c r="N238" s="1"/>
      <c r="O238" s="1"/>
      <c r="P238" s="1"/>
      <c r="Q238" s="1"/>
      <c r="R238" s="1"/>
      <c r="S238" s="1"/>
      <c r="T238" s="1"/>
      <c r="U238" s="1"/>
      <c r="V238" s="1"/>
    </row>
    <row r="239" spans="2:22" ht="18.75" customHeight="1" x14ac:dyDescent="0.25">
      <c r="B239" s="1"/>
      <c r="C239" s="133"/>
      <c r="D239" s="1"/>
      <c r="E239" s="1"/>
      <c r="F239" s="1"/>
      <c r="G239" s="1"/>
      <c r="H239" s="1"/>
      <c r="I239" s="1"/>
      <c r="J239" s="1"/>
      <c r="K239" s="1"/>
      <c r="L239" s="1"/>
      <c r="M239" s="1"/>
      <c r="N239" s="1"/>
      <c r="O239" s="1"/>
      <c r="P239" s="1"/>
      <c r="Q239" s="1"/>
      <c r="R239" s="1"/>
      <c r="S239" s="1"/>
      <c r="T239" s="1"/>
      <c r="U239" s="1"/>
      <c r="V239" s="1"/>
    </row>
    <row r="240" spans="2:22" ht="18.75" customHeight="1" x14ac:dyDescent="0.25">
      <c r="B240" s="1"/>
      <c r="C240" s="133"/>
      <c r="D240" s="1"/>
      <c r="E240" s="1"/>
      <c r="F240" s="1"/>
      <c r="G240" s="1"/>
      <c r="H240" s="1"/>
      <c r="I240" s="1"/>
      <c r="J240" s="1"/>
      <c r="K240" s="1"/>
      <c r="L240" s="1"/>
      <c r="M240" s="1"/>
      <c r="N240" s="1"/>
      <c r="O240" s="1"/>
      <c r="P240" s="1"/>
      <c r="Q240" s="1"/>
      <c r="R240" s="1"/>
      <c r="S240" s="1"/>
      <c r="T240" s="1"/>
      <c r="U240" s="1"/>
      <c r="V240" s="1"/>
    </row>
    <row r="241" spans="2:22" ht="18.75" customHeight="1" x14ac:dyDescent="0.25">
      <c r="B241" s="1"/>
      <c r="C241" s="133"/>
      <c r="D241" s="1"/>
      <c r="E241" s="1"/>
      <c r="F241" s="1"/>
      <c r="G241" s="1"/>
      <c r="H241" s="1"/>
      <c r="I241" s="1"/>
      <c r="J241" s="1"/>
      <c r="K241" s="1"/>
      <c r="L241" s="1"/>
      <c r="M241" s="1"/>
      <c r="N241" s="1"/>
      <c r="O241" s="1"/>
      <c r="P241" s="1"/>
      <c r="Q241" s="1"/>
      <c r="R241" s="1"/>
      <c r="S241" s="1"/>
      <c r="T241" s="1"/>
      <c r="U241" s="1"/>
      <c r="V241" s="1"/>
    </row>
    <row r="242" spans="2:22" ht="18.75" customHeight="1" x14ac:dyDescent="0.25">
      <c r="B242" s="1"/>
      <c r="C242" s="133"/>
      <c r="D242" s="1"/>
      <c r="E242" s="1"/>
      <c r="F242" s="1"/>
      <c r="G242" s="1"/>
      <c r="H242" s="1"/>
      <c r="I242" s="1"/>
      <c r="J242" s="1"/>
      <c r="K242" s="1"/>
      <c r="L242" s="1"/>
      <c r="M242" s="1"/>
      <c r="N242" s="1"/>
      <c r="O242" s="1"/>
      <c r="P242" s="1"/>
      <c r="Q242" s="1"/>
      <c r="R242" s="1"/>
      <c r="S242" s="1"/>
      <c r="T242" s="1"/>
      <c r="U242" s="1"/>
      <c r="V242" s="1"/>
    </row>
    <row r="243" spans="2:22" ht="18.75" customHeight="1" x14ac:dyDescent="0.25">
      <c r="B243" s="1"/>
      <c r="C243" s="133"/>
      <c r="D243" s="1"/>
      <c r="E243" s="1"/>
      <c r="F243" s="1"/>
      <c r="G243" s="1"/>
      <c r="H243" s="1"/>
      <c r="I243" s="1"/>
      <c r="J243" s="1"/>
      <c r="K243" s="1"/>
      <c r="L243" s="1"/>
      <c r="M243" s="1"/>
      <c r="N243" s="1"/>
      <c r="O243" s="1"/>
      <c r="P243" s="1"/>
      <c r="Q243" s="1"/>
      <c r="R243" s="1"/>
      <c r="S243" s="1"/>
      <c r="T243" s="1"/>
      <c r="U243" s="1"/>
      <c r="V243" s="1"/>
    </row>
    <row r="244" spans="2:22" ht="18.75" customHeight="1" x14ac:dyDescent="0.25">
      <c r="B244" s="1"/>
      <c r="C244" s="133"/>
      <c r="D244" s="1"/>
      <c r="E244" s="1"/>
      <c r="F244" s="1"/>
      <c r="G244" s="1"/>
      <c r="H244" s="1"/>
      <c r="I244" s="1"/>
      <c r="J244" s="1"/>
      <c r="K244" s="1"/>
      <c r="L244" s="1"/>
      <c r="M244" s="1"/>
      <c r="N244" s="1"/>
      <c r="O244" s="1"/>
      <c r="P244" s="1"/>
      <c r="Q244" s="1"/>
      <c r="R244" s="1"/>
      <c r="S244" s="1"/>
      <c r="T244" s="1"/>
      <c r="U244" s="1"/>
      <c r="V244" s="1"/>
    </row>
    <row r="245" spans="2:22" ht="18.75" customHeight="1" x14ac:dyDescent="0.25">
      <c r="B245" s="1"/>
      <c r="C245" s="133"/>
      <c r="D245" s="1"/>
      <c r="E245" s="1"/>
      <c r="F245" s="1"/>
      <c r="G245" s="1"/>
      <c r="H245" s="1"/>
      <c r="I245" s="1"/>
      <c r="J245" s="1"/>
      <c r="K245" s="1"/>
      <c r="L245" s="1"/>
      <c r="M245" s="1"/>
      <c r="N245" s="1"/>
      <c r="O245" s="1"/>
      <c r="P245" s="1"/>
      <c r="Q245" s="1"/>
      <c r="R245" s="1"/>
      <c r="S245" s="1"/>
      <c r="T245" s="1"/>
      <c r="U245" s="1"/>
      <c r="V245" s="1"/>
    </row>
    <row r="246" spans="2:22" ht="18.75" customHeight="1" x14ac:dyDescent="0.25">
      <c r="B246" s="1"/>
      <c r="C246" s="133"/>
      <c r="D246" s="1"/>
      <c r="E246" s="1"/>
      <c r="F246" s="1"/>
      <c r="G246" s="1"/>
      <c r="H246" s="1"/>
      <c r="I246" s="1"/>
      <c r="J246" s="1"/>
      <c r="K246" s="1"/>
      <c r="L246" s="1"/>
      <c r="M246" s="1"/>
      <c r="N246" s="1"/>
      <c r="O246" s="1"/>
      <c r="P246" s="1"/>
      <c r="Q246" s="1"/>
      <c r="R246" s="1"/>
      <c r="S246" s="1"/>
      <c r="T246" s="1"/>
      <c r="U246" s="1"/>
      <c r="V246" s="1"/>
    </row>
    <row r="247" spans="2:22" ht="18.75" customHeight="1" x14ac:dyDescent="0.25">
      <c r="B247" s="1"/>
      <c r="C247" s="133"/>
      <c r="D247" s="1"/>
      <c r="E247" s="1"/>
      <c r="F247" s="1"/>
      <c r="G247" s="1"/>
      <c r="H247" s="1"/>
      <c r="I247" s="1"/>
      <c r="J247" s="1"/>
      <c r="K247" s="1"/>
      <c r="L247" s="1"/>
      <c r="M247" s="1"/>
      <c r="N247" s="1"/>
      <c r="O247" s="1"/>
      <c r="P247" s="1"/>
      <c r="Q247" s="1"/>
      <c r="R247" s="1"/>
      <c r="S247" s="1"/>
      <c r="T247" s="1"/>
      <c r="U247" s="1"/>
      <c r="V247" s="1"/>
    </row>
    <row r="248" spans="2:22" ht="18.75" customHeight="1" x14ac:dyDescent="0.25">
      <c r="B248" s="1"/>
      <c r="C248" s="133"/>
      <c r="D248" s="1"/>
      <c r="E248" s="1"/>
      <c r="F248" s="1"/>
      <c r="G248" s="1"/>
      <c r="H248" s="1"/>
      <c r="I248" s="1"/>
      <c r="J248" s="1"/>
      <c r="K248" s="1"/>
      <c r="L248" s="1"/>
      <c r="M248" s="1"/>
      <c r="N248" s="1"/>
      <c r="O248" s="1"/>
      <c r="P248" s="1"/>
      <c r="Q248" s="1"/>
      <c r="R248" s="1"/>
      <c r="S248" s="1"/>
      <c r="T248" s="1"/>
      <c r="U248" s="1"/>
      <c r="V248" s="1"/>
    </row>
    <row r="249" spans="2:22" ht="18.75" customHeight="1" x14ac:dyDescent="0.25">
      <c r="B249" s="1"/>
      <c r="C249" s="133"/>
      <c r="D249" s="1"/>
      <c r="E249" s="1"/>
      <c r="F249" s="1"/>
      <c r="G249" s="1"/>
      <c r="H249" s="1"/>
      <c r="I249" s="1"/>
      <c r="J249" s="1"/>
      <c r="K249" s="1"/>
      <c r="L249" s="1"/>
      <c r="M249" s="1"/>
      <c r="N249" s="1"/>
      <c r="O249" s="1"/>
      <c r="P249" s="1"/>
      <c r="Q249" s="1"/>
      <c r="R249" s="1"/>
      <c r="S249" s="1"/>
      <c r="T249" s="1"/>
      <c r="U249" s="1"/>
      <c r="V249" s="1"/>
    </row>
    <row r="250" spans="2:22" ht="18.75" customHeight="1" x14ac:dyDescent="0.25">
      <c r="B250" s="1"/>
      <c r="C250" s="133"/>
      <c r="D250" s="1"/>
      <c r="E250" s="1"/>
      <c r="F250" s="1"/>
      <c r="G250" s="1"/>
      <c r="H250" s="1"/>
      <c r="I250" s="1"/>
      <c r="J250" s="1"/>
      <c r="K250" s="1"/>
      <c r="L250" s="1"/>
      <c r="M250" s="1"/>
      <c r="N250" s="1"/>
      <c r="O250" s="1"/>
      <c r="P250" s="1"/>
      <c r="Q250" s="1"/>
      <c r="R250" s="1"/>
      <c r="S250" s="1"/>
      <c r="T250" s="1"/>
      <c r="U250" s="1"/>
      <c r="V250" s="1"/>
    </row>
    <row r="251" spans="2:22" ht="18.75" customHeight="1" x14ac:dyDescent="0.25">
      <c r="B251" s="1"/>
      <c r="C251" s="133"/>
      <c r="D251" s="1"/>
      <c r="E251" s="1"/>
      <c r="F251" s="1"/>
      <c r="G251" s="1"/>
      <c r="H251" s="1"/>
      <c r="I251" s="1"/>
      <c r="J251" s="1"/>
      <c r="K251" s="1"/>
      <c r="L251" s="1"/>
      <c r="M251" s="1"/>
      <c r="N251" s="1"/>
      <c r="O251" s="1"/>
      <c r="P251" s="1"/>
      <c r="Q251" s="1"/>
      <c r="R251" s="1"/>
      <c r="S251" s="1"/>
      <c r="T251" s="1"/>
      <c r="U251" s="1"/>
      <c r="V251" s="1"/>
    </row>
    <row r="252" spans="2:22" ht="18.75" customHeight="1" x14ac:dyDescent="0.25">
      <c r="B252" s="1"/>
      <c r="C252" s="133"/>
      <c r="D252" s="1"/>
      <c r="E252" s="1"/>
      <c r="F252" s="1"/>
      <c r="G252" s="1"/>
      <c r="H252" s="1"/>
      <c r="I252" s="1"/>
      <c r="J252" s="1"/>
      <c r="K252" s="1"/>
      <c r="L252" s="1"/>
      <c r="M252" s="1"/>
      <c r="N252" s="1"/>
      <c r="O252" s="1"/>
      <c r="P252" s="1"/>
      <c r="Q252" s="1"/>
      <c r="R252" s="1"/>
      <c r="S252" s="1"/>
      <c r="T252" s="1"/>
      <c r="U252" s="1"/>
      <c r="V252" s="1"/>
    </row>
    <row r="253" spans="2:22" ht="18.75" customHeight="1" x14ac:dyDescent="0.25">
      <c r="B253" s="1"/>
      <c r="C253" s="133"/>
      <c r="D253" s="1"/>
      <c r="E253" s="1"/>
      <c r="F253" s="1"/>
      <c r="G253" s="1"/>
      <c r="H253" s="1"/>
      <c r="I253" s="1"/>
      <c r="J253" s="1"/>
      <c r="K253" s="1"/>
      <c r="L253" s="1"/>
      <c r="M253" s="1"/>
      <c r="N253" s="1"/>
      <c r="O253" s="1"/>
      <c r="P253" s="1"/>
      <c r="Q253" s="1"/>
      <c r="R253" s="1"/>
      <c r="S253" s="1"/>
      <c r="T253" s="1"/>
      <c r="U253" s="1"/>
      <c r="V253" s="1"/>
    </row>
    <row r="254" spans="2:22" ht="18.75" customHeight="1" x14ac:dyDescent="0.25">
      <c r="B254" s="1"/>
      <c r="C254" s="133"/>
      <c r="D254" s="1"/>
      <c r="E254" s="1"/>
      <c r="F254" s="1"/>
      <c r="G254" s="1"/>
      <c r="H254" s="1"/>
      <c r="I254" s="1"/>
      <c r="J254" s="1"/>
      <c r="K254" s="1"/>
      <c r="L254" s="1"/>
      <c r="M254" s="1"/>
      <c r="N254" s="1"/>
      <c r="O254" s="1"/>
      <c r="P254" s="1"/>
      <c r="Q254" s="1"/>
      <c r="R254" s="1"/>
      <c r="S254" s="1"/>
      <c r="T254" s="1"/>
      <c r="U254" s="1"/>
      <c r="V254" s="1"/>
    </row>
    <row r="255" spans="2:22" ht="18.75" customHeight="1" x14ac:dyDescent="0.25">
      <c r="B255" s="1"/>
      <c r="C255" s="133"/>
      <c r="D255" s="1"/>
      <c r="E255" s="1"/>
      <c r="F255" s="1"/>
      <c r="G255" s="1"/>
      <c r="H255" s="1"/>
      <c r="I255" s="1"/>
      <c r="J255" s="1"/>
      <c r="K255" s="1"/>
      <c r="L255" s="1"/>
      <c r="M255" s="1"/>
      <c r="N255" s="1"/>
      <c r="O255" s="1"/>
      <c r="P255" s="1"/>
      <c r="Q255" s="1"/>
      <c r="R255" s="1"/>
      <c r="S255" s="1"/>
      <c r="T255" s="1"/>
      <c r="U255" s="1"/>
      <c r="V255" s="1"/>
    </row>
    <row r="256" spans="2:22" ht="18.75" customHeight="1" x14ac:dyDescent="0.25">
      <c r="B256" s="1"/>
      <c r="C256" s="133"/>
      <c r="D256" s="1"/>
      <c r="E256" s="1"/>
      <c r="F256" s="1"/>
      <c r="G256" s="1"/>
      <c r="H256" s="1"/>
      <c r="I256" s="1"/>
      <c r="J256" s="1"/>
      <c r="K256" s="1"/>
      <c r="L256" s="1"/>
      <c r="M256" s="1"/>
      <c r="N256" s="1"/>
      <c r="O256" s="1"/>
      <c r="P256" s="1"/>
      <c r="Q256" s="1"/>
      <c r="R256" s="1"/>
      <c r="S256" s="1"/>
      <c r="T256" s="1"/>
      <c r="U256" s="1"/>
      <c r="V256" s="1"/>
    </row>
    <row r="257" spans="2:22" ht="18.75" customHeight="1" x14ac:dyDescent="0.25">
      <c r="B257" s="1"/>
      <c r="C257" s="133"/>
      <c r="D257" s="1"/>
      <c r="E257" s="1"/>
      <c r="F257" s="1"/>
      <c r="G257" s="1"/>
      <c r="H257" s="1"/>
      <c r="I257" s="1"/>
      <c r="J257" s="1"/>
      <c r="K257" s="1"/>
      <c r="L257" s="1"/>
      <c r="M257" s="1"/>
      <c r="N257" s="1"/>
      <c r="O257" s="1"/>
      <c r="P257" s="1"/>
      <c r="Q257" s="1"/>
      <c r="R257" s="1"/>
      <c r="S257" s="1"/>
      <c r="T257" s="1"/>
      <c r="U257" s="1"/>
      <c r="V257" s="1"/>
    </row>
    <row r="258" spans="2:22" ht="18.75" customHeight="1" x14ac:dyDescent="0.25">
      <c r="B258" s="1"/>
      <c r="C258" s="133"/>
      <c r="D258" s="1"/>
      <c r="E258" s="1"/>
      <c r="F258" s="1"/>
      <c r="G258" s="1"/>
      <c r="H258" s="1"/>
      <c r="I258" s="1"/>
      <c r="J258" s="1"/>
      <c r="K258" s="1"/>
      <c r="L258" s="1"/>
      <c r="M258" s="1"/>
      <c r="N258" s="1"/>
      <c r="O258" s="1"/>
      <c r="P258" s="1"/>
      <c r="Q258" s="1"/>
      <c r="R258" s="1"/>
      <c r="S258" s="1"/>
      <c r="T258" s="1"/>
      <c r="U258" s="1"/>
      <c r="V258" s="1"/>
    </row>
    <row r="259" spans="2:22" ht="18.75" customHeight="1" x14ac:dyDescent="0.25">
      <c r="B259" s="1"/>
      <c r="C259" s="133"/>
      <c r="D259" s="1"/>
      <c r="E259" s="1"/>
      <c r="F259" s="1"/>
      <c r="G259" s="1"/>
      <c r="H259" s="1"/>
      <c r="I259" s="1"/>
      <c r="J259" s="1"/>
      <c r="K259" s="1"/>
      <c r="L259" s="1"/>
      <c r="M259" s="1"/>
      <c r="N259" s="1"/>
      <c r="O259" s="1"/>
      <c r="P259" s="1"/>
      <c r="Q259" s="1"/>
      <c r="R259" s="1"/>
      <c r="S259" s="1"/>
      <c r="T259" s="1"/>
      <c r="U259" s="1"/>
      <c r="V259" s="1"/>
    </row>
    <row r="260" spans="2:22" ht="18.75" customHeight="1" x14ac:dyDescent="0.25">
      <c r="B260" s="1"/>
      <c r="C260" s="133"/>
      <c r="D260" s="1"/>
      <c r="E260" s="1"/>
      <c r="F260" s="1"/>
      <c r="G260" s="1"/>
      <c r="H260" s="1"/>
      <c r="I260" s="1"/>
      <c r="J260" s="1"/>
      <c r="K260" s="1"/>
      <c r="L260" s="1"/>
      <c r="M260" s="1"/>
      <c r="N260" s="1"/>
      <c r="O260" s="1"/>
      <c r="P260" s="1"/>
      <c r="Q260" s="1"/>
      <c r="R260" s="1"/>
      <c r="S260" s="1"/>
      <c r="T260" s="1"/>
      <c r="U260" s="1"/>
      <c r="V260" s="1"/>
    </row>
    <row r="261" spans="2:22" ht="18.75" customHeight="1" x14ac:dyDescent="0.25">
      <c r="B261" s="1"/>
      <c r="C261" s="133"/>
      <c r="D261" s="1"/>
      <c r="E261" s="1"/>
      <c r="F261" s="1"/>
      <c r="G261" s="1"/>
      <c r="H261" s="1"/>
      <c r="I261" s="1"/>
      <c r="J261" s="1"/>
      <c r="K261" s="1"/>
      <c r="L261" s="1"/>
      <c r="M261" s="1"/>
      <c r="N261" s="1"/>
      <c r="O261" s="1"/>
      <c r="P261" s="1"/>
      <c r="Q261" s="1"/>
      <c r="R261" s="1"/>
      <c r="S261" s="1"/>
      <c r="T261" s="1"/>
      <c r="U261" s="1"/>
      <c r="V261" s="1"/>
    </row>
    <row r="262" spans="2:22" ht="18.75" customHeight="1" x14ac:dyDescent="0.25">
      <c r="B262" s="1"/>
      <c r="C262" s="133"/>
      <c r="D262" s="1"/>
      <c r="E262" s="1"/>
      <c r="F262" s="1"/>
      <c r="G262" s="1"/>
      <c r="H262" s="1"/>
      <c r="I262" s="1"/>
      <c r="J262" s="1"/>
      <c r="K262" s="1"/>
      <c r="L262" s="1"/>
      <c r="M262" s="1"/>
      <c r="N262" s="1"/>
      <c r="O262" s="1"/>
      <c r="P262" s="1"/>
      <c r="Q262" s="1"/>
      <c r="R262" s="1"/>
      <c r="S262" s="1"/>
      <c r="T262" s="1"/>
      <c r="U262" s="1"/>
      <c r="V262" s="1"/>
    </row>
    <row r="263" spans="2:22" ht="18.75" customHeight="1" x14ac:dyDescent="0.25">
      <c r="B263" s="1"/>
      <c r="C263" s="133"/>
      <c r="D263" s="1"/>
      <c r="E263" s="1"/>
      <c r="F263" s="1"/>
      <c r="G263" s="1"/>
      <c r="H263" s="1"/>
      <c r="I263" s="1"/>
      <c r="J263" s="1"/>
      <c r="K263" s="1"/>
      <c r="L263" s="1"/>
      <c r="M263" s="1"/>
      <c r="N263" s="1"/>
      <c r="O263" s="1"/>
      <c r="P263" s="1"/>
      <c r="Q263" s="1"/>
      <c r="R263" s="1"/>
      <c r="S263" s="1"/>
      <c r="T263" s="1"/>
      <c r="U263" s="1"/>
      <c r="V263" s="1"/>
    </row>
    <row r="264" spans="2:22" ht="18.75" customHeight="1" x14ac:dyDescent="0.25">
      <c r="B264" s="1"/>
      <c r="C264" s="133"/>
      <c r="D264" s="1"/>
      <c r="E264" s="1"/>
      <c r="F264" s="1"/>
      <c r="G264" s="1"/>
      <c r="H264" s="1"/>
      <c r="I264" s="1"/>
      <c r="J264" s="1"/>
      <c r="K264" s="1"/>
      <c r="L264" s="1"/>
      <c r="M264" s="1"/>
      <c r="N264" s="1"/>
      <c r="O264" s="1"/>
      <c r="P264" s="1"/>
      <c r="Q264" s="1"/>
      <c r="R264" s="1"/>
      <c r="S264" s="1"/>
      <c r="T264" s="1"/>
      <c r="U264" s="1"/>
      <c r="V264" s="1"/>
    </row>
    <row r="265" spans="2:22" ht="18.75" customHeight="1" x14ac:dyDescent="0.25">
      <c r="B265" s="1"/>
      <c r="C265" s="133"/>
      <c r="D265" s="1"/>
      <c r="E265" s="1"/>
      <c r="F265" s="1"/>
      <c r="G265" s="1"/>
      <c r="H265" s="1"/>
      <c r="I265" s="1"/>
      <c r="J265" s="1"/>
      <c r="K265" s="1"/>
      <c r="L265" s="1"/>
      <c r="M265" s="1"/>
      <c r="N265" s="1"/>
      <c r="O265" s="1"/>
      <c r="P265" s="1"/>
      <c r="Q265" s="1"/>
      <c r="R265" s="1"/>
      <c r="S265" s="1"/>
      <c r="T265" s="1"/>
      <c r="U265" s="1"/>
      <c r="V265" s="1"/>
    </row>
    <row r="266" spans="2:22" ht="18.75" customHeight="1" x14ac:dyDescent="0.25">
      <c r="B266" s="1"/>
      <c r="C266" s="133"/>
      <c r="D266" s="1"/>
      <c r="E266" s="1"/>
      <c r="F266" s="1"/>
      <c r="G266" s="1"/>
      <c r="H266" s="1"/>
      <c r="I266" s="1"/>
      <c r="J266" s="1"/>
      <c r="K266" s="1"/>
      <c r="L266" s="1"/>
      <c r="M266" s="1"/>
      <c r="N266" s="1"/>
      <c r="O266" s="1"/>
      <c r="P266" s="1"/>
      <c r="Q266" s="1"/>
      <c r="R266" s="1"/>
      <c r="S266" s="1"/>
      <c r="T266" s="1"/>
      <c r="U266" s="1"/>
      <c r="V266" s="1"/>
    </row>
    <row r="267" spans="2:22" ht="18.75" customHeight="1" x14ac:dyDescent="0.25">
      <c r="B267" s="1"/>
      <c r="C267" s="133"/>
      <c r="D267" s="1"/>
      <c r="E267" s="1"/>
      <c r="F267" s="1"/>
      <c r="G267" s="1"/>
      <c r="H267" s="1"/>
      <c r="I267" s="1"/>
      <c r="J267" s="1"/>
      <c r="K267" s="1"/>
      <c r="L267" s="1"/>
      <c r="M267" s="1"/>
      <c r="N267" s="1"/>
      <c r="O267" s="1"/>
      <c r="P267" s="1"/>
      <c r="Q267" s="1"/>
      <c r="R267" s="1"/>
      <c r="S267" s="1"/>
      <c r="T267" s="1"/>
      <c r="U267" s="1"/>
      <c r="V267" s="1"/>
    </row>
    <row r="268" spans="2:22" ht="18.75" customHeight="1" x14ac:dyDescent="0.25">
      <c r="B268" s="1"/>
      <c r="C268" s="133"/>
      <c r="D268" s="1"/>
      <c r="E268" s="1"/>
      <c r="F268" s="1"/>
      <c r="G268" s="1"/>
      <c r="H268" s="1"/>
      <c r="I268" s="1"/>
      <c r="J268" s="1"/>
      <c r="K268" s="1"/>
      <c r="L268" s="1"/>
      <c r="M268" s="1"/>
      <c r="N268" s="1"/>
      <c r="O268" s="1"/>
      <c r="P268" s="1"/>
      <c r="Q268" s="1"/>
      <c r="R268" s="1"/>
      <c r="S268" s="1"/>
      <c r="T268" s="1"/>
      <c r="U268" s="1"/>
      <c r="V268" s="1"/>
    </row>
    <row r="269" spans="2:22" ht="18.75" customHeight="1" x14ac:dyDescent="0.25">
      <c r="B269" s="1"/>
      <c r="C269" s="133"/>
      <c r="D269" s="1"/>
      <c r="E269" s="1"/>
      <c r="F269" s="1"/>
      <c r="G269" s="1"/>
      <c r="H269" s="1"/>
      <c r="I269" s="1"/>
      <c r="J269" s="1"/>
      <c r="K269" s="1"/>
      <c r="L269" s="1"/>
      <c r="M269" s="1"/>
      <c r="N269" s="1"/>
      <c r="O269" s="1"/>
      <c r="P269" s="1"/>
      <c r="Q269" s="1"/>
      <c r="R269" s="1"/>
      <c r="S269" s="1"/>
      <c r="T269" s="1"/>
      <c r="U269" s="1"/>
      <c r="V269" s="1"/>
    </row>
    <row r="270" spans="2:22" ht="18.75" customHeight="1" x14ac:dyDescent="0.25">
      <c r="B270" s="1"/>
      <c r="C270" s="133"/>
      <c r="D270" s="1"/>
      <c r="E270" s="1"/>
      <c r="F270" s="1"/>
      <c r="G270" s="1"/>
      <c r="H270" s="1"/>
      <c r="I270" s="1"/>
      <c r="J270" s="1"/>
      <c r="K270" s="1"/>
      <c r="L270" s="1"/>
      <c r="M270" s="1"/>
      <c r="N270" s="1"/>
      <c r="O270" s="1"/>
      <c r="P270" s="1"/>
      <c r="Q270" s="1"/>
      <c r="R270" s="1"/>
      <c r="S270" s="1"/>
      <c r="T270" s="1"/>
      <c r="U270" s="1"/>
      <c r="V270" s="1"/>
    </row>
    <row r="271" spans="2:22" ht="18.75" customHeight="1" x14ac:dyDescent="0.25">
      <c r="B271" s="1"/>
      <c r="C271" s="133"/>
      <c r="D271" s="1"/>
      <c r="E271" s="1"/>
      <c r="F271" s="1"/>
      <c r="G271" s="1"/>
      <c r="H271" s="1"/>
      <c r="I271" s="1"/>
      <c r="J271" s="1"/>
      <c r="K271" s="1"/>
      <c r="L271" s="1"/>
      <c r="M271" s="1"/>
      <c r="N271" s="1"/>
      <c r="O271" s="1"/>
      <c r="P271" s="1"/>
      <c r="Q271" s="1"/>
      <c r="R271" s="1"/>
      <c r="S271" s="1"/>
      <c r="T271" s="1"/>
      <c r="U271" s="1"/>
      <c r="V271" s="1"/>
    </row>
    <row r="272" spans="2:22" ht="18.75" customHeight="1" x14ac:dyDescent="0.25">
      <c r="B272" s="1"/>
      <c r="C272" s="133"/>
      <c r="D272" s="1"/>
      <c r="E272" s="1"/>
      <c r="F272" s="1"/>
      <c r="G272" s="1"/>
      <c r="H272" s="1"/>
      <c r="I272" s="1"/>
      <c r="J272" s="1"/>
      <c r="K272" s="1"/>
      <c r="L272" s="1"/>
      <c r="M272" s="1"/>
      <c r="N272" s="1"/>
      <c r="O272" s="1"/>
      <c r="P272" s="1"/>
      <c r="Q272" s="1"/>
      <c r="R272" s="1"/>
      <c r="S272" s="1"/>
      <c r="T272" s="1"/>
      <c r="U272" s="1"/>
      <c r="V272" s="1"/>
    </row>
    <row r="273" spans="2:22" ht="18.75" customHeight="1" x14ac:dyDescent="0.25">
      <c r="B273" s="1"/>
      <c r="C273" s="133"/>
      <c r="D273" s="1"/>
      <c r="E273" s="1"/>
      <c r="F273" s="1"/>
      <c r="G273" s="1"/>
      <c r="H273" s="1"/>
      <c r="I273" s="1"/>
      <c r="J273" s="1"/>
      <c r="K273" s="1"/>
      <c r="L273" s="1"/>
      <c r="M273" s="1"/>
      <c r="N273" s="1"/>
      <c r="O273" s="1"/>
      <c r="P273" s="1"/>
      <c r="Q273" s="1"/>
      <c r="R273" s="1"/>
      <c r="S273" s="1"/>
      <c r="T273" s="1"/>
      <c r="U273" s="1"/>
      <c r="V273" s="1"/>
    </row>
    <row r="274" spans="2:22" ht="18.75" customHeight="1" x14ac:dyDescent="0.25">
      <c r="B274" s="1"/>
      <c r="C274" s="133"/>
      <c r="D274" s="1"/>
      <c r="E274" s="1"/>
      <c r="F274" s="1"/>
      <c r="G274" s="1"/>
      <c r="H274" s="1"/>
      <c r="I274" s="1"/>
      <c r="J274" s="1"/>
      <c r="K274" s="1"/>
      <c r="L274" s="1"/>
      <c r="M274" s="1"/>
      <c r="N274" s="1"/>
      <c r="O274" s="1"/>
      <c r="P274" s="1"/>
      <c r="Q274" s="1"/>
      <c r="R274" s="1"/>
      <c r="S274" s="1"/>
      <c r="T274" s="1"/>
      <c r="U274" s="1"/>
      <c r="V274" s="1"/>
    </row>
    <row r="275" spans="2:22" ht="18.75" customHeight="1" x14ac:dyDescent="0.25">
      <c r="B275" s="1"/>
      <c r="C275" s="133"/>
      <c r="D275" s="1"/>
      <c r="E275" s="1"/>
      <c r="F275" s="1"/>
      <c r="G275" s="1"/>
      <c r="H275" s="1"/>
      <c r="I275" s="1"/>
      <c r="J275" s="1"/>
      <c r="K275" s="1"/>
      <c r="L275" s="1"/>
      <c r="M275" s="1"/>
      <c r="N275" s="1"/>
      <c r="O275" s="1"/>
      <c r="P275" s="1"/>
      <c r="Q275" s="1"/>
      <c r="R275" s="1"/>
      <c r="S275" s="1"/>
      <c r="T275" s="1"/>
      <c r="U275" s="1"/>
      <c r="V275" s="1"/>
    </row>
    <row r="276" spans="2:22" ht="18.75" customHeight="1" x14ac:dyDescent="0.25">
      <c r="B276" s="1"/>
      <c r="C276" s="133"/>
      <c r="D276" s="1"/>
      <c r="E276" s="1"/>
      <c r="F276" s="1"/>
      <c r="G276" s="1"/>
      <c r="H276" s="1"/>
      <c r="I276" s="1"/>
      <c r="J276" s="1"/>
      <c r="K276" s="1"/>
      <c r="L276" s="1"/>
      <c r="M276" s="1"/>
      <c r="N276" s="1"/>
      <c r="O276" s="1"/>
      <c r="P276" s="1"/>
      <c r="Q276" s="1"/>
      <c r="R276" s="1"/>
      <c r="S276" s="1"/>
      <c r="T276" s="1"/>
      <c r="U276" s="1"/>
      <c r="V276" s="1"/>
    </row>
    <row r="277" spans="2:22" ht="18.75" customHeight="1" x14ac:dyDescent="0.25">
      <c r="B277" s="1"/>
      <c r="C277" s="133"/>
      <c r="D277" s="1"/>
      <c r="E277" s="1"/>
      <c r="F277" s="1"/>
      <c r="G277" s="1"/>
      <c r="H277" s="1"/>
      <c r="I277" s="1"/>
      <c r="J277" s="1"/>
      <c r="K277" s="1"/>
      <c r="L277" s="1"/>
      <c r="M277" s="1"/>
      <c r="N277" s="1"/>
      <c r="O277" s="1"/>
      <c r="P277" s="1"/>
      <c r="Q277" s="1"/>
      <c r="R277" s="1"/>
      <c r="S277" s="1"/>
      <c r="T277" s="1"/>
      <c r="U277" s="1"/>
      <c r="V277" s="1"/>
    </row>
    <row r="278" spans="2:22" ht="18.75" customHeight="1" x14ac:dyDescent="0.25">
      <c r="B278" s="1"/>
      <c r="C278" s="133"/>
      <c r="D278" s="1"/>
      <c r="E278" s="1"/>
      <c r="F278" s="1"/>
      <c r="G278" s="1"/>
      <c r="H278" s="1"/>
      <c r="I278" s="1"/>
      <c r="J278" s="1"/>
      <c r="K278" s="1"/>
      <c r="L278" s="1"/>
      <c r="M278" s="1"/>
      <c r="N278" s="1"/>
      <c r="O278" s="1"/>
      <c r="P278" s="1"/>
      <c r="Q278" s="1"/>
      <c r="R278" s="1"/>
      <c r="S278" s="1"/>
      <c r="T278" s="1"/>
      <c r="U278" s="1"/>
      <c r="V278" s="1"/>
    </row>
    <row r="279" spans="2:22" ht="18.75" customHeight="1" x14ac:dyDescent="0.25">
      <c r="B279" s="1"/>
      <c r="C279" s="133"/>
      <c r="D279" s="1"/>
      <c r="E279" s="1"/>
      <c r="F279" s="1"/>
      <c r="G279" s="1"/>
      <c r="H279" s="1"/>
      <c r="I279" s="1"/>
      <c r="J279" s="1"/>
      <c r="K279" s="1"/>
      <c r="L279" s="1"/>
      <c r="M279" s="1"/>
      <c r="N279" s="1"/>
      <c r="O279" s="1"/>
      <c r="P279" s="1"/>
      <c r="Q279" s="1"/>
      <c r="R279" s="1"/>
      <c r="S279" s="1"/>
      <c r="T279" s="1"/>
      <c r="U279" s="1"/>
      <c r="V279" s="1"/>
    </row>
    <row r="280" spans="2:22" ht="18.75" customHeight="1" x14ac:dyDescent="0.25">
      <c r="B280" s="1"/>
      <c r="C280" s="133"/>
      <c r="D280" s="1"/>
      <c r="E280" s="1"/>
      <c r="F280" s="1"/>
      <c r="G280" s="1"/>
      <c r="H280" s="1"/>
      <c r="I280" s="1"/>
      <c r="J280" s="1"/>
      <c r="K280" s="1"/>
      <c r="L280" s="1"/>
      <c r="M280" s="1"/>
      <c r="N280" s="1"/>
      <c r="O280" s="1"/>
      <c r="P280" s="1"/>
      <c r="Q280" s="1"/>
      <c r="R280" s="1"/>
      <c r="S280" s="1"/>
      <c r="T280" s="1"/>
      <c r="U280" s="1"/>
      <c r="V280" s="1"/>
    </row>
    <row r="281" spans="2:22" ht="18.75" customHeight="1" x14ac:dyDescent="0.25">
      <c r="B281" s="1"/>
      <c r="C281" s="133"/>
      <c r="D281" s="1"/>
      <c r="E281" s="1"/>
      <c r="F281" s="1"/>
      <c r="G281" s="1"/>
      <c r="H281" s="1"/>
      <c r="I281" s="1"/>
      <c r="J281" s="1"/>
      <c r="K281" s="1"/>
      <c r="L281" s="1"/>
      <c r="M281" s="1"/>
      <c r="N281" s="1"/>
      <c r="O281" s="1"/>
      <c r="P281" s="1"/>
      <c r="Q281" s="1"/>
      <c r="R281" s="1"/>
      <c r="S281" s="1"/>
      <c r="T281" s="1"/>
      <c r="U281" s="1"/>
      <c r="V281" s="1"/>
    </row>
    <row r="282" spans="2:22" ht="18.75" customHeight="1" x14ac:dyDescent="0.25">
      <c r="B282" s="1"/>
      <c r="C282" s="133"/>
      <c r="D282" s="1"/>
      <c r="E282" s="1"/>
      <c r="F282" s="1"/>
      <c r="G282" s="1"/>
      <c r="H282" s="1"/>
      <c r="I282" s="1"/>
      <c r="J282" s="1"/>
      <c r="K282" s="1"/>
      <c r="L282" s="1"/>
      <c r="M282" s="1"/>
      <c r="N282" s="1"/>
      <c r="O282" s="1"/>
      <c r="P282" s="1"/>
      <c r="Q282" s="1"/>
      <c r="R282" s="1"/>
      <c r="S282" s="1"/>
      <c r="T282" s="1"/>
      <c r="U282" s="1"/>
      <c r="V282" s="1"/>
    </row>
    <row r="283" spans="2:22" ht="18.75" customHeight="1" x14ac:dyDescent="0.25">
      <c r="B283" s="1"/>
      <c r="C283" s="133"/>
      <c r="D283" s="1"/>
      <c r="E283" s="1"/>
      <c r="F283" s="1"/>
      <c r="G283" s="1"/>
      <c r="H283" s="1"/>
      <c r="I283" s="1"/>
      <c r="J283" s="1"/>
      <c r="K283" s="1"/>
      <c r="L283" s="1"/>
      <c r="M283" s="1"/>
      <c r="N283" s="1"/>
      <c r="O283" s="1"/>
      <c r="P283" s="1"/>
      <c r="Q283" s="1"/>
      <c r="R283" s="1"/>
      <c r="S283" s="1"/>
      <c r="T283" s="1"/>
      <c r="U283" s="1"/>
      <c r="V283" s="1"/>
    </row>
    <row r="284" spans="2:22" ht="18.75" customHeight="1" x14ac:dyDescent="0.25">
      <c r="B284" s="1"/>
      <c r="C284" s="133"/>
      <c r="D284" s="1"/>
      <c r="E284" s="1"/>
      <c r="F284" s="1"/>
      <c r="G284" s="1"/>
      <c r="H284" s="1"/>
      <c r="I284" s="1"/>
      <c r="J284" s="1"/>
      <c r="K284" s="1"/>
      <c r="L284" s="1"/>
      <c r="M284" s="1"/>
      <c r="N284" s="1"/>
      <c r="O284" s="1"/>
      <c r="P284" s="1"/>
      <c r="Q284" s="1"/>
      <c r="R284" s="1"/>
      <c r="S284" s="1"/>
      <c r="T284" s="1"/>
      <c r="U284" s="1"/>
      <c r="V284" s="1"/>
    </row>
    <row r="285" spans="2:22" ht="18.75" customHeight="1" x14ac:dyDescent="0.25">
      <c r="B285" s="1"/>
      <c r="C285" s="133"/>
      <c r="D285" s="1"/>
      <c r="E285" s="1"/>
      <c r="F285" s="1"/>
      <c r="G285" s="1"/>
      <c r="H285" s="1"/>
      <c r="I285" s="1"/>
      <c r="J285" s="1"/>
      <c r="K285" s="1"/>
      <c r="L285" s="1"/>
      <c r="M285" s="1"/>
      <c r="N285" s="1"/>
      <c r="O285" s="1"/>
      <c r="P285" s="1"/>
      <c r="Q285" s="1"/>
      <c r="R285" s="1"/>
      <c r="S285" s="1"/>
      <c r="T285" s="1"/>
      <c r="U285" s="1"/>
      <c r="V285" s="1"/>
    </row>
    <row r="286" spans="2:22" ht="18.75" customHeight="1" x14ac:dyDescent="0.25">
      <c r="B286" s="1"/>
      <c r="C286" s="133"/>
      <c r="D286" s="1"/>
      <c r="E286" s="1"/>
      <c r="F286" s="1"/>
      <c r="G286" s="1"/>
      <c r="H286" s="1"/>
      <c r="I286" s="1"/>
      <c r="J286" s="1"/>
      <c r="K286" s="1"/>
      <c r="L286" s="1"/>
      <c r="M286" s="1"/>
      <c r="N286" s="1"/>
      <c r="O286" s="1"/>
      <c r="P286" s="1"/>
      <c r="Q286" s="1"/>
      <c r="R286" s="1"/>
      <c r="S286" s="1"/>
      <c r="T286" s="1"/>
      <c r="U286" s="1"/>
      <c r="V286" s="1"/>
    </row>
    <row r="287" spans="2:22" ht="18.75" customHeight="1" x14ac:dyDescent="0.25">
      <c r="B287" s="1"/>
      <c r="C287" s="133"/>
      <c r="D287" s="1"/>
      <c r="E287" s="1"/>
      <c r="F287" s="1"/>
      <c r="G287" s="1"/>
      <c r="H287" s="1"/>
      <c r="I287" s="1"/>
      <c r="J287" s="1"/>
      <c r="K287" s="1"/>
      <c r="L287" s="1"/>
      <c r="M287" s="1"/>
      <c r="N287" s="1"/>
      <c r="O287" s="1"/>
      <c r="P287" s="1"/>
      <c r="Q287" s="1"/>
      <c r="R287" s="1"/>
      <c r="S287" s="1"/>
      <c r="T287" s="1"/>
      <c r="U287" s="1"/>
      <c r="V287" s="1"/>
    </row>
    <row r="288" spans="2:22" ht="18.75" customHeight="1" x14ac:dyDescent="0.25">
      <c r="B288" s="1"/>
      <c r="C288" s="133"/>
      <c r="D288" s="1"/>
      <c r="E288" s="1"/>
      <c r="F288" s="1"/>
      <c r="G288" s="1"/>
      <c r="H288" s="1"/>
      <c r="I288" s="1"/>
      <c r="J288" s="1"/>
      <c r="K288" s="1"/>
      <c r="L288" s="1"/>
      <c r="M288" s="1"/>
      <c r="N288" s="1"/>
      <c r="O288" s="1"/>
      <c r="P288" s="1"/>
      <c r="Q288" s="1"/>
      <c r="R288" s="1"/>
      <c r="S288" s="1"/>
      <c r="T288" s="1"/>
      <c r="U288" s="1"/>
      <c r="V288" s="1"/>
    </row>
    <row r="289" spans="2:22" ht="18.75" customHeight="1" x14ac:dyDescent="0.25">
      <c r="B289" s="1"/>
      <c r="C289" s="133"/>
      <c r="D289" s="1"/>
      <c r="E289" s="1"/>
      <c r="F289" s="1"/>
      <c r="G289" s="1"/>
      <c r="H289" s="1"/>
      <c r="I289" s="1"/>
      <c r="J289" s="1"/>
      <c r="K289" s="1"/>
      <c r="L289" s="1"/>
      <c r="M289" s="1"/>
      <c r="N289" s="1"/>
      <c r="O289" s="1"/>
      <c r="P289" s="1"/>
      <c r="Q289" s="1"/>
      <c r="R289" s="1"/>
      <c r="S289" s="1"/>
      <c r="T289" s="1"/>
      <c r="U289" s="1"/>
      <c r="V289" s="1"/>
    </row>
    <row r="290" spans="2:22" ht="18.75" customHeight="1" x14ac:dyDescent="0.25">
      <c r="B290" s="1"/>
      <c r="C290" s="133"/>
      <c r="D290" s="1"/>
      <c r="E290" s="1"/>
      <c r="F290" s="1"/>
      <c r="G290" s="1"/>
      <c r="H290" s="1"/>
      <c r="I290" s="1"/>
      <c r="J290" s="1"/>
      <c r="K290" s="1"/>
      <c r="L290" s="1"/>
      <c r="M290" s="1"/>
      <c r="N290" s="1"/>
      <c r="O290" s="1"/>
      <c r="P290" s="1"/>
      <c r="Q290" s="1"/>
      <c r="R290" s="1"/>
      <c r="S290" s="1"/>
      <c r="T290" s="1"/>
      <c r="U290" s="1"/>
      <c r="V290" s="1"/>
    </row>
    <row r="291" spans="2:22" ht="18.75" customHeight="1" x14ac:dyDescent="0.25">
      <c r="B291" s="1"/>
      <c r="C291" s="133"/>
      <c r="D291" s="1"/>
      <c r="E291" s="1"/>
      <c r="F291" s="1"/>
      <c r="G291" s="1"/>
      <c r="H291" s="1"/>
      <c r="I291" s="1"/>
      <c r="J291" s="1"/>
      <c r="K291" s="1"/>
      <c r="L291" s="1"/>
      <c r="M291" s="1"/>
      <c r="N291" s="1"/>
      <c r="O291" s="1"/>
      <c r="P291" s="1"/>
      <c r="Q291" s="1"/>
      <c r="R291" s="1"/>
      <c r="S291" s="1"/>
      <c r="T291" s="1"/>
      <c r="U291" s="1"/>
      <c r="V291" s="1"/>
    </row>
    <row r="292" spans="2:22" ht="18.75" customHeight="1" x14ac:dyDescent="0.25">
      <c r="B292" s="1"/>
      <c r="C292" s="133"/>
      <c r="D292" s="1"/>
      <c r="E292" s="1"/>
      <c r="F292" s="1"/>
      <c r="G292" s="1"/>
      <c r="H292" s="1"/>
      <c r="I292" s="1"/>
      <c r="J292" s="1"/>
      <c r="K292" s="1"/>
      <c r="L292" s="1"/>
      <c r="M292" s="1"/>
      <c r="N292" s="1"/>
      <c r="O292" s="1"/>
      <c r="P292" s="1"/>
      <c r="Q292" s="1"/>
      <c r="R292" s="1"/>
      <c r="S292" s="1"/>
      <c r="T292" s="1"/>
      <c r="U292" s="1"/>
      <c r="V292" s="1"/>
    </row>
    <row r="293" spans="2:22" ht="18.75" customHeight="1" x14ac:dyDescent="0.25">
      <c r="B293" s="1"/>
      <c r="C293" s="133"/>
      <c r="D293" s="1"/>
      <c r="E293" s="1"/>
      <c r="F293" s="1"/>
      <c r="G293" s="1"/>
      <c r="H293" s="1"/>
      <c r="I293" s="1"/>
      <c r="J293" s="1"/>
      <c r="K293" s="1"/>
      <c r="L293" s="1"/>
      <c r="M293" s="1"/>
      <c r="N293" s="1"/>
      <c r="O293" s="1"/>
      <c r="P293" s="1"/>
      <c r="Q293" s="1"/>
      <c r="R293" s="1"/>
      <c r="S293" s="1"/>
      <c r="T293" s="1"/>
      <c r="U293" s="1"/>
      <c r="V293" s="1"/>
    </row>
    <row r="294" spans="2:22" ht="18.75" customHeight="1" x14ac:dyDescent="0.25">
      <c r="B294" s="1"/>
      <c r="C294" s="133"/>
      <c r="D294" s="1"/>
      <c r="E294" s="1"/>
      <c r="F294" s="1"/>
      <c r="G294" s="1"/>
      <c r="H294" s="1"/>
      <c r="I294" s="1"/>
      <c r="J294" s="1"/>
      <c r="K294" s="1"/>
      <c r="L294" s="1"/>
      <c r="M294" s="1"/>
      <c r="N294" s="1"/>
      <c r="O294" s="1"/>
      <c r="P294" s="1"/>
      <c r="Q294" s="1"/>
      <c r="R294" s="1"/>
      <c r="S294" s="1"/>
      <c r="T294" s="1"/>
      <c r="U294" s="1"/>
      <c r="V294" s="1"/>
    </row>
    <row r="295" spans="2:22" ht="18.75" customHeight="1" x14ac:dyDescent="0.25">
      <c r="B295" s="1"/>
      <c r="C295" s="133"/>
      <c r="D295" s="1"/>
      <c r="E295" s="1"/>
      <c r="F295" s="1"/>
      <c r="G295" s="1"/>
      <c r="H295" s="1"/>
      <c r="I295" s="1"/>
      <c r="J295" s="1"/>
      <c r="K295" s="1"/>
      <c r="L295" s="1"/>
      <c r="M295" s="1"/>
      <c r="N295" s="1"/>
      <c r="O295" s="1"/>
      <c r="P295" s="1"/>
      <c r="Q295" s="1"/>
      <c r="R295" s="1"/>
      <c r="S295" s="1"/>
      <c r="T295" s="1"/>
      <c r="U295" s="1"/>
      <c r="V295" s="1"/>
    </row>
    <row r="296" spans="2:22" ht="18.75" customHeight="1" x14ac:dyDescent="0.25">
      <c r="B296" s="1"/>
      <c r="C296" s="133"/>
      <c r="D296" s="1"/>
      <c r="E296" s="1"/>
      <c r="F296" s="1"/>
      <c r="G296" s="1"/>
      <c r="H296" s="1"/>
      <c r="I296" s="1"/>
      <c r="J296" s="1"/>
      <c r="K296" s="1"/>
      <c r="L296" s="1"/>
      <c r="M296" s="1"/>
      <c r="N296" s="1"/>
      <c r="O296" s="1"/>
      <c r="P296" s="1"/>
      <c r="Q296" s="1"/>
      <c r="R296" s="1"/>
      <c r="S296" s="1"/>
      <c r="T296" s="1"/>
      <c r="U296" s="1"/>
      <c r="V296" s="1"/>
    </row>
    <row r="297" spans="2:22" ht="18.75" customHeight="1" x14ac:dyDescent="0.25">
      <c r="B297" s="1"/>
      <c r="C297" s="133"/>
      <c r="D297" s="1"/>
      <c r="E297" s="1"/>
      <c r="F297" s="1"/>
      <c r="G297" s="1"/>
      <c r="H297" s="1"/>
      <c r="I297" s="1"/>
      <c r="J297" s="1"/>
      <c r="K297" s="1"/>
      <c r="L297" s="1"/>
      <c r="M297" s="1"/>
      <c r="N297" s="1"/>
      <c r="O297" s="1"/>
      <c r="P297" s="1"/>
      <c r="Q297" s="1"/>
      <c r="R297" s="1"/>
      <c r="S297" s="1"/>
      <c r="T297" s="1"/>
      <c r="U297" s="1"/>
      <c r="V297" s="1"/>
    </row>
    <row r="298" spans="2:22" ht="18.75" customHeight="1" x14ac:dyDescent="0.25">
      <c r="B298" s="1"/>
      <c r="C298" s="133"/>
      <c r="D298" s="1"/>
      <c r="E298" s="1"/>
      <c r="F298" s="1"/>
      <c r="G298" s="1"/>
      <c r="H298" s="1"/>
      <c r="I298" s="1"/>
      <c r="J298" s="1"/>
      <c r="K298" s="1"/>
      <c r="L298" s="1"/>
      <c r="M298" s="1"/>
      <c r="N298" s="1"/>
      <c r="O298" s="1"/>
      <c r="P298" s="1"/>
      <c r="Q298" s="1"/>
      <c r="R298" s="1"/>
      <c r="S298" s="1"/>
      <c r="T298" s="1"/>
      <c r="U298" s="1"/>
      <c r="V298" s="1"/>
    </row>
    <row r="299" spans="2:22" ht="18.75" customHeight="1" x14ac:dyDescent="0.25">
      <c r="B299" s="1"/>
      <c r="C299" s="133"/>
      <c r="D299" s="1"/>
      <c r="E299" s="1"/>
      <c r="F299" s="1"/>
      <c r="G299" s="1"/>
      <c r="H299" s="1"/>
      <c r="I299" s="1"/>
      <c r="J299" s="1"/>
      <c r="K299" s="1"/>
      <c r="L299" s="1"/>
      <c r="M299" s="1"/>
      <c r="N299" s="1"/>
      <c r="O299" s="1"/>
      <c r="P299" s="1"/>
      <c r="Q299" s="1"/>
      <c r="R299" s="1"/>
      <c r="S299" s="1"/>
      <c r="T299" s="1"/>
      <c r="U299" s="1"/>
      <c r="V299" s="1"/>
    </row>
    <row r="300" spans="2:22" ht="18.75" customHeight="1" x14ac:dyDescent="0.25">
      <c r="B300" s="1"/>
      <c r="C300" s="133"/>
      <c r="D300" s="1"/>
      <c r="E300" s="1"/>
      <c r="F300" s="1"/>
      <c r="G300" s="1"/>
      <c r="H300" s="1"/>
      <c r="I300" s="1"/>
      <c r="J300" s="1"/>
      <c r="K300" s="1"/>
      <c r="L300" s="1"/>
      <c r="M300" s="1"/>
      <c r="N300" s="1"/>
      <c r="O300" s="1"/>
      <c r="P300" s="1"/>
      <c r="Q300" s="1"/>
      <c r="R300" s="1"/>
      <c r="S300" s="1"/>
      <c r="T300" s="1"/>
      <c r="U300" s="1"/>
      <c r="V300" s="1"/>
    </row>
    <row r="301" spans="2:22" ht="18.75" customHeight="1" x14ac:dyDescent="0.25">
      <c r="B301" s="1"/>
      <c r="C301" s="133"/>
      <c r="D301" s="1"/>
      <c r="E301" s="1"/>
      <c r="F301" s="1"/>
      <c r="G301" s="1"/>
      <c r="H301" s="1"/>
      <c r="I301" s="1"/>
      <c r="J301" s="1"/>
      <c r="K301" s="1"/>
      <c r="L301" s="1"/>
      <c r="M301" s="1"/>
      <c r="N301" s="1"/>
      <c r="O301" s="1"/>
      <c r="P301" s="1"/>
      <c r="Q301" s="1"/>
      <c r="R301" s="1"/>
      <c r="S301" s="1"/>
      <c r="T301" s="1"/>
      <c r="U301" s="1"/>
      <c r="V301" s="1"/>
    </row>
    <row r="302" spans="2:22" ht="18.75" customHeight="1" x14ac:dyDescent="0.25">
      <c r="B302" s="1"/>
      <c r="C302" s="133"/>
      <c r="D302" s="1"/>
      <c r="E302" s="1"/>
      <c r="F302" s="1"/>
      <c r="G302" s="1"/>
      <c r="H302" s="1"/>
      <c r="I302" s="1"/>
      <c r="J302" s="1"/>
      <c r="K302" s="1"/>
      <c r="L302" s="1"/>
      <c r="M302" s="1"/>
      <c r="N302" s="1"/>
      <c r="O302" s="1"/>
      <c r="P302" s="1"/>
      <c r="Q302" s="1"/>
      <c r="R302" s="1"/>
      <c r="S302" s="1"/>
      <c r="T302" s="1"/>
      <c r="U302" s="1"/>
      <c r="V302" s="1"/>
    </row>
    <row r="303" spans="2:22" ht="18.75" customHeight="1" x14ac:dyDescent="0.25">
      <c r="B303" s="1"/>
      <c r="C303" s="133"/>
      <c r="D303" s="1"/>
      <c r="E303" s="1"/>
      <c r="F303" s="1"/>
      <c r="G303" s="1"/>
      <c r="H303" s="1"/>
      <c r="I303" s="1"/>
      <c r="J303" s="1"/>
      <c r="K303" s="1"/>
      <c r="L303" s="1"/>
      <c r="M303" s="1"/>
      <c r="N303" s="1"/>
      <c r="O303" s="1"/>
      <c r="P303" s="1"/>
      <c r="Q303" s="1"/>
      <c r="R303" s="1"/>
      <c r="S303" s="1"/>
      <c r="T303" s="1"/>
      <c r="U303" s="1"/>
      <c r="V303" s="1"/>
    </row>
    <row r="304" spans="2:22" ht="18.75" customHeight="1" x14ac:dyDescent="0.25">
      <c r="B304" s="1"/>
      <c r="C304" s="133"/>
      <c r="D304" s="1"/>
      <c r="E304" s="1"/>
      <c r="F304" s="1"/>
      <c r="G304" s="1"/>
      <c r="H304" s="1"/>
      <c r="I304" s="1"/>
      <c r="J304" s="1"/>
      <c r="K304" s="1"/>
      <c r="L304" s="1"/>
      <c r="M304" s="1"/>
      <c r="N304" s="1"/>
      <c r="O304" s="1"/>
      <c r="P304" s="1"/>
      <c r="Q304" s="1"/>
      <c r="R304" s="1"/>
      <c r="S304" s="1"/>
      <c r="T304" s="1"/>
      <c r="U304" s="1"/>
      <c r="V304" s="1"/>
    </row>
    <row r="305" spans="2:22" ht="18.75" customHeight="1" x14ac:dyDescent="0.25">
      <c r="B305" s="1"/>
      <c r="C305" s="133"/>
      <c r="D305" s="1"/>
      <c r="E305" s="1"/>
      <c r="F305" s="1"/>
      <c r="G305" s="1"/>
      <c r="H305" s="1"/>
      <c r="I305" s="1"/>
      <c r="J305" s="1"/>
      <c r="K305" s="1"/>
      <c r="L305" s="1"/>
      <c r="M305" s="1"/>
      <c r="N305" s="1"/>
      <c r="O305" s="1"/>
      <c r="P305" s="1"/>
      <c r="Q305" s="1"/>
      <c r="R305" s="1"/>
      <c r="S305" s="1"/>
      <c r="T305" s="1"/>
      <c r="U305" s="1"/>
      <c r="V305" s="1"/>
    </row>
    <row r="306" spans="2:22" ht="18.75" customHeight="1" x14ac:dyDescent="0.25">
      <c r="B306" s="1"/>
      <c r="C306" s="133"/>
      <c r="D306" s="1"/>
      <c r="E306" s="1"/>
      <c r="F306" s="1"/>
      <c r="G306" s="1"/>
      <c r="H306" s="1"/>
      <c r="I306" s="1"/>
      <c r="J306" s="1"/>
      <c r="K306" s="1"/>
      <c r="L306" s="1"/>
      <c r="M306" s="1"/>
      <c r="N306" s="1"/>
      <c r="O306" s="1"/>
      <c r="P306" s="1"/>
      <c r="Q306" s="1"/>
      <c r="R306" s="1"/>
      <c r="S306" s="1"/>
      <c r="T306" s="1"/>
      <c r="U306" s="1"/>
      <c r="V306" s="1"/>
    </row>
    <row r="307" spans="2:22" ht="18.75" customHeight="1" x14ac:dyDescent="0.25">
      <c r="B307" s="1"/>
      <c r="C307" s="133"/>
      <c r="D307" s="1"/>
      <c r="E307" s="1"/>
      <c r="F307" s="1"/>
      <c r="G307" s="1"/>
      <c r="H307" s="1"/>
      <c r="I307" s="1"/>
      <c r="J307" s="1"/>
      <c r="K307" s="1"/>
      <c r="L307" s="1"/>
      <c r="M307" s="1"/>
      <c r="N307" s="1"/>
      <c r="O307" s="1"/>
      <c r="P307" s="1"/>
      <c r="Q307" s="1"/>
      <c r="R307" s="1"/>
      <c r="S307" s="1"/>
      <c r="T307" s="1"/>
      <c r="U307" s="1"/>
      <c r="V307" s="1"/>
    </row>
    <row r="308" spans="2:22" ht="18.75" customHeight="1" x14ac:dyDescent="0.25">
      <c r="B308" s="1"/>
      <c r="C308" s="133"/>
      <c r="D308" s="1"/>
      <c r="E308" s="1"/>
      <c r="F308" s="1"/>
      <c r="G308" s="1"/>
      <c r="H308" s="1"/>
      <c r="I308" s="1"/>
      <c r="J308" s="1"/>
      <c r="K308" s="1"/>
      <c r="L308" s="1"/>
      <c r="M308" s="1"/>
      <c r="N308" s="1"/>
      <c r="O308" s="1"/>
      <c r="P308" s="1"/>
      <c r="Q308" s="1"/>
      <c r="R308" s="1"/>
      <c r="S308" s="1"/>
      <c r="T308" s="1"/>
      <c r="U308" s="1"/>
      <c r="V308" s="1"/>
    </row>
    <row r="309" spans="2:22" ht="18.75" customHeight="1" x14ac:dyDescent="0.25">
      <c r="B309" s="1"/>
      <c r="C309" s="133"/>
      <c r="D309" s="1"/>
      <c r="E309" s="1"/>
      <c r="F309" s="1"/>
      <c r="G309" s="1"/>
      <c r="H309" s="1"/>
      <c r="I309" s="1"/>
      <c r="J309" s="1"/>
      <c r="K309" s="1"/>
      <c r="L309" s="1"/>
      <c r="M309" s="1"/>
      <c r="N309" s="1"/>
      <c r="O309" s="1"/>
      <c r="P309" s="1"/>
      <c r="Q309" s="1"/>
      <c r="R309" s="1"/>
      <c r="S309" s="1"/>
      <c r="T309" s="1"/>
      <c r="U309" s="1"/>
      <c r="V309" s="1"/>
    </row>
    <row r="310" spans="2:22" ht="18.75" customHeight="1" x14ac:dyDescent="0.25">
      <c r="B310" s="1"/>
      <c r="C310" s="133"/>
      <c r="D310" s="1"/>
      <c r="E310" s="1"/>
      <c r="F310" s="1"/>
      <c r="G310" s="1"/>
      <c r="H310" s="1"/>
      <c r="I310" s="1"/>
      <c r="J310" s="1"/>
      <c r="K310" s="1"/>
      <c r="L310" s="1"/>
      <c r="M310" s="1"/>
      <c r="N310" s="1"/>
      <c r="O310" s="1"/>
      <c r="P310" s="1"/>
      <c r="Q310" s="1"/>
      <c r="R310" s="1"/>
      <c r="S310" s="1"/>
      <c r="T310" s="1"/>
      <c r="U310" s="1"/>
      <c r="V310" s="1"/>
    </row>
    <row r="311" spans="2:22" ht="18.75" customHeight="1" x14ac:dyDescent="0.25">
      <c r="B311" s="1"/>
      <c r="C311" s="133"/>
      <c r="D311" s="1"/>
      <c r="E311" s="1"/>
      <c r="F311" s="1"/>
      <c r="G311" s="1"/>
      <c r="H311" s="1"/>
      <c r="I311" s="1"/>
      <c r="J311" s="1"/>
      <c r="K311" s="1"/>
      <c r="L311" s="1"/>
      <c r="M311" s="1"/>
      <c r="N311" s="1"/>
      <c r="O311" s="1"/>
      <c r="P311" s="1"/>
      <c r="Q311" s="1"/>
      <c r="R311" s="1"/>
      <c r="S311" s="1"/>
      <c r="T311" s="1"/>
      <c r="U311" s="1"/>
      <c r="V311" s="1"/>
    </row>
    <row r="312" spans="2:22" ht="18.75" customHeight="1" x14ac:dyDescent="0.25">
      <c r="B312" s="1"/>
      <c r="C312" s="133"/>
      <c r="D312" s="1"/>
      <c r="E312" s="1"/>
      <c r="F312" s="1"/>
      <c r="G312" s="1"/>
      <c r="H312" s="1"/>
      <c r="I312" s="1"/>
      <c r="J312" s="1"/>
      <c r="K312" s="1"/>
      <c r="L312" s="1"/>
      <c r="M312" s="1"/>
      <c r="N312" s="1"/>
      <c r="O312" s="1"/>
      <c r="P312" s="1"/>
      <c r="Q312" s="1"/>
      <c r="R312" s="1"/>
      <c r="S312" s="1"/>
      <c r="T312" s="1"/>
      <c r="U312" s="1"/>
      <c r="V312" s="1"/>
    </row>
    <row r="313" spans="2:22" ht="18.75" customHeight="1" x14ac:dyDescent="0.25">
      <c r="B313" s="1"/>
      <c r="C313" s="133"/>
      <c r="D313" s="1"/>
      <c r="E313" s="1"/>
      <c r="F313" s="1"/>
      <c r="G313" s="1"/>
      <c r="H313" s="1"/>
      <c r="I313" s="1"/>
      <c r="J313" s="1"/>
      <c r="K313" s="1"/>
      <c r="L313" s="1"/>
      <c r="M313" s="1"/>
      <c r="N313" s="1"/>
      <c r="O313" s="1"/>
      <c r="P313" s="1"/>
      <c r="Q313" s="1"/>
      <c r="R313" s="1"/>
      <c r="S313" s="1"/>
      <c r="T313" s="1"/>
      <c r="U313" s="1"/>
      <c r="V313" s="1"/>
    </row>
    <row r="314" spans="2:22" ht="18.75" customHeight="1" x14ac:dyDescent="0.25">
      <c r="B314" s="1"/>
      <c r="C314" s="133"/>
      <c r="D314" s="1"/>
      <c r="E314" s="1"/>
      <c r="F314" s="1"/>
      <c r="G314" s="1"/>
      <c r="H314" s="1"/>
      <c r="I314" s="1"/>
      <c r="J314" s="1"/>
      <c r="K314" s="1"/>
      <c r="L314" s="1"/>
      <c r="M314" s="1"/>
      <c r="N314" s="1"/>
      <c r="O314" s="1"/>
      <c r="P314" s="1"/>
      <c r="Q314" s="1"/>
      <c r="R314" s="1"/>
      <c r="S314" s="1"/>
      <c r="T314" s="1"/>
      <c r="U314" s="1"/>
      <c r="V314" s="1"/>
    </row>
    <row r="315" spans="2:22" ht="18.75" customHeight="1" x14ac:dyDescent="0.25">
      <c r="B315" s="1"/>
      <c r="C315" s="133"/>
      <c r="D315" s="1"/>
      <c r="E315" s="1"/>
      <c r="F315" s="1"/>
      <c r="G315" s="1"/>
      <c r="H315" s="1"/>
      <c r="I315" s="1"/>
      <c r="J315" s="1"/>
      <c r="K315" s="1"/>
      <c r="L315" s="1"/>
      <c r="M315" s="1"/>
      <c r="N315" s="1"/>
      <c r="O315" s="1"/>
      <c r="P315" s="1"/>
      <c r="Q315" s="1"/>
      <c r="R315" s="1"/>
      <c r="S315" s="1"/>
      <c r="T315" s="1"/>
      <c r="U315" s="1"/>
      <c r="V315" s="1"/>
    </row>
    <row r="316" spans="2:22" ht="18.75" customHeight="1" x14ac:dyDescent="0.25">
      <c r="B316" s="1"/>
      <c r="C316" s="133"/>
      <c r="D316" s="1"/>
      <c r="E316" s="1"/>
      <c r="F316" s="1"/>
      <c r="G316" s="1"/>
      <c r="H316" s="1"/>
      <c r="I316" s="1"/>
      <c r="J316" s="1"/>
      <c r="K316" s="1"/>
      <c r="L316" s="1"/>
      <c r="M316" s="1"/>
      <c r="N316" s="1"/>
      <c r="O316" s="1"/>
      <c r="P316" s="1"/>
      <c r="Q316" s="1"/>
      <c r="R316" s="1"/>
      <c r="S316" s="1"/>
      <c r="T316" s="1"/>
      <c r="U316" s="1"/>
      <c r="V316" s="1"/>
    </row>
    <row r="317" spans="2:22" ht="18.75" customHeight="1" x14ac:dyDescent="0.25">
      <c r="B317" s="1"/>
      <c r="C317" s="133"/>
      <c r="D317" s="1"/>
      <c r="E317" s="1"/>
      <c r="F317" s="1"/>
      <c r="G317" s="1"/>
      <c r="H317" s="1"/>
      <c r="I317" s="1"/>
      <c r="J317" s="1"/>
      <c r="K317" s="1"/>
      <c r="L317" s="1"/>
      <c r="M317" s="1"/>
      <c r="N317" s="1"/>
      <c r="O317" s="1"/>
      <c r="P317" s="1"/>
      <c r="Q317" s="1"/>
      <c r="R317" s="1"/>
      <c r="S317" s="1"/>
      <c r="T317" s="1"/>
      <c r="U317" s="1"/>
      <c r="V317" s="1"/>
    </row>
    <row r="318" spans="2:22" ht="18.75" customHeight="1" x14ac:dyDescent="0.25">
      <c r="B318" s="1"/>
      <c r="C318" s="133"/>
      <c r="D318" s="1"/>
      <c r="E318" s="1"/>
      <c r="F318" s="1"/>
      <c r="G318" s="1"/>
      <c r="H318" s="1"/>
      <c r="I318" s="1"/>
      <c r="J318" s="1"/>
      <c r="K318" s="1"/>
      <c r="L318" s="1"/>
      <c r="M318" s="1"/>
      <c r="N318" s="1"/>
      <c r="O318" s="1"/>
      <c r="P318" s="1"/>
      <c r="Q318" s="1"/>
      <c r="R318" s="1"/>
      <c r="S318" s="1"/>
      <c r="T318" s="1"/>
      <c r="U318" s="1"/>
      <c r="V318" s="1"/>
    </row>
    <row r="319" spans="2:22" ht="18.75" customHeight="1" x14ac:dyDescent="0.25">
      <c r="B319" s="1"/>
      <c r="C319" s="133"/>
      <c r="D319" s="1"/>
      <c r="E319" s="1"/>
      <c r="F319" s="1"/>
      <c r="G319" s="1"/>
      <c r="H319" s="1"/>
      <c r="I319" s="1"/>
      <c r="J319" s="1"/>
      <c r="K319" s="1"/>
      <c r="L319" s="1"/>
      <c r="M319" s="1"/>
      <c r="N319" s="1"/>
      <c r="O319" s="1"/>
      <c r="P319" s="1"/>
      <c r="Q319" s="1"/>
      <c r="R319" s="1"/>
      <c r="S319" s="1"/>
      <c r="T319" s="1"/>
      <c r="U319" s="1"/>
      <c r="V319" s="1"/>
    </row>
    <row r="320" spans="2:22" ht="18.75" customHeight="1" x14ac:dyDescent="0.25">
      <c r="B320" s="1"/>
      <c r="C320" s="133"/>
      <c r="D320" s="1"/>
      <c r="E320" s="1"/>
      <c r="F320" s="1"/>
      <c r="G320" s="1"/>
      <c r="H320" s="1"/>
      <c r="I320" s="1"/>
      <c r="J320" s="1"/>
      <c r="K320" s="1"/>
      <c r="L320" s="1"/>
      <c r="M320" s="1"/>
      <c r="N320" s="1"/>
      <c r="O320" s="1"/>
      <c r="P320" s="1"/>
      <c r="Q320" s="1"/>
      <c r="R320" s="1"/>
      <c r="S320" s="1"/>
      <c r="T320" s="1"/>
      <c r="U320" s="1"/>
      <c r="V320" s="1"/>
    </row>
    <row r="321" spans="2:22" ht="18.75" customHeight="1" x14ac:dyDescent="0.25">
      <c r="B321" s="2"/>
      <c r="C321" s="134"/>
      <c r="D321" s="2"/>
      <c r="E321" s="2"/>
      <c r="F321" s="2"/>
      <c r="G321" s="2"/>
      <c r="H321" s="2"/>
      <c r="I321" s="2"/>
      <c r="J321" s="2"/>
      <c r="K321" s="2"/>
      <c r="L321" s="2"/>
      <c r="M321" s="2"/>
      <c r="N321" s="2"/>
      <c r="O321" s="2"/>
      <c r="P321" s="2"/>
      <c r="Q321" s="2"/>
      <c r="R321" s="2"/>
      <c r="S321" s="2"/>
      <c r="T321" s="2"/>
      <c r="U321" s="1"/>
      <c r="V321" s="1"/>
    </row>
    <row r="322" spans="2:22" ht="18.75" customHeight="1" x14ac:dyDescent="0.25">
      <c r="B322" s="2"/>
      <c r="C322" s="134"/>
      <c r="D322" s="2"/>
      <c r="E322" s="2"/>
      <c r="F322" s="2"/>
      <c r="G322" s="2"/>
      <c r="H322" s="2"/>
      <c r="I322" s="2"/>
      <c r="J322" s="2"/>
      <c r="K322" s="2"/>
      <c r="L322" s="2"/>
      <c r="M322" s="2"/>
      <c r="N322" s="2"/>
      <c r="O322" s="2"/>
      <c r="P322" s="2"/>
      <c r="Q322" s="2"/>
      <c r="R322" s="2"/>
      <c r="S322" s="2"/>
      <c r="T322" s="2"/>
      <c r="U322" s="1"/>
      <c r="V322" s="1"/>
    </row>
    <row r="323" spans="2:22" ht="18.75" customHeight="1" x14ac:dyDescent="0.25">
      <c r="B323" s="2"/>
      <c r="C323" s="134"/>
      <c r="D323" s="2"/>
      <c r="E323" s="2"/>
      <c r="F323" s="2"/>
      <c r="G323" s="2"/>
      <c r="H323" s="2"/>
      <c r="I323" s="2"/>
      <c r="J323" s="2"/>
      <c r="K323" s="2"/>
      <c r="L323" s="2"/>
      <c r="M323" s="2"/>
      <c r="N323" s="2"/>
      <c r="O323" s="2"/>
      <c r="P323" s="2"/>
      <c r="Q323" s="2"/>
      <c r="R323" s="2"/>
      <c r="S323" s="2"/>
      <c r="T323" s="2"/>
      <c r="U323" s="2"/>
      <c r="V323" s="2"/>
    </row>
    <row r="324" spans="2:22" ht="18.75" customHeight="1" x14ac:dyDescent="0.25">
      <c r="B324" s="2"/>
      <c r="C324" s="134"/>
      <c r="D324" s="2"/>
      <c r="E324" s="2"/>
      <c r="F324" s="2"/>
      <c r="G324" s="2"/>
      <c r="H324" s="2"/>
      <c r="I324" s="2"/>
      <c r="J324" s="2"/>
      <c r="K324" s="2"/>
      <c r="L324" s="2"/>
      <c r="M324" s="2"/>
      <c r="N324" s="2"/>
      <c r="O324" s="2"/>
      <c r="P324" s="2"/>
      <c r="Q324" s="2"/>
      <c r="R324" s="2"/>
      <c r="S324" s="2"/>
      <c r="T324" s="2"/>
      <c r="U324" s="2"/>
      <c r="V324" s="2"/>
    </row>
    <row r="325" spans="2:22" ht="18.75" customHeight="1" x14ac:dyDescent="0.25">
      <c r="B325" s="2"/>
      <c r="C325" s="134"/>
      <c r="D325" s="2"/>
      <c r="E325" s="2"/>
      <c r="F325" s="2"/>
      <c r="G325" s="2"/>
      <c r="H325" s="2"/>
      <c r="I325" s="2"/>
      <c r="J325" s="2"/>
      <c r="K325" s="2"/>
      <c r="L325" s="2"/>
      <c r="M325" s="2"/>
      <c r="N325" s="2"/>
      <c r="O325" s="2"/>
      <c r="P325" s="2"/>
      <c r="Q325" s="2"/>
      <c r="R325" s="2"/>
      <c r="S325" s="2"/>
      <c r="T325" s="2"/>
      <c r="U325" s="2"/>
      <c r="V325" s="2"/>
    </row>
    <row r="326" spans="2:22" ht="18.75" customHeight="1" x14ac:dyDescent="0.25">
      <c r="B326" s="2"/>
      <c r="C326" s="134"/>
      <c r="D326" s="2"/>
      <c r="E326" s="2"/>
      <c r="F326" s="2"/>
      <c r="G326" s="2"/>
      <c r="H326" s="2"/>
      <c r="I326" s="2"/>
      <c r="J326" s="2"/>
      <c r="K326" s="2"/>
      <c r="L326" s="2"/>
      <c r="M326" s="2"/>
      <c r="N326" s="2"/>
      <c r="O326" s="2"/>
      <c r="P326" s="2"/>
      <c r="Q326" s="2"/>
      <c r="R326" s="2"/>
      <c r="S326" s="2"/>
      <c r="T326" s="2"/>
      <c r="U326" s="2"/>
      <c r="V326" s="2"/>
    </row>
    <row r="327" spans="2:22" ht="18.75" customHeight="1" x14ac:dyDescent="0.25">
      <c r="B327" s="2"/>
      <c r="C327" s="134"/>
      <c r="D327" s="2"/>
      <c r="E327" s="2"/>
      <c r="F327" s="2"/>
      <c r="G327" s="2"/>
      <c r="H327" s="2"/>
      <c r="I327" s="2"/>
      <c r="J327" s="2"/>
      <c r="K327" s="2"/>
      <c r="L327" s="2"/>
      <c r="M327" s="2"/>
      <c r="N327" s="2"/>
      <c r="O327" s="2"/>
      <c r="P327" s="2"/>
      <c r="Q327" s="2"/>
      <c r="R327" s="2"/>
      <c r="S327" s="2"/>
      <c r="T327" s="2"/>
      <c r="U327" s="2"/>
      <c r="V327" s="2"/>
    </row>
    <row r="328" spans="2:22" ht="18.75" customHeight="1" x14ac:dyDescent="0.25">
      <c r="B328" s="2"/>
      <c r="C328" s="134"/>
      <c r="D328" s="2"/>
      <c r="E328" s="2"/>
      <c r="F328" s="2"/>
      <c r="G328" s="2"/>
      <c r="H328" s="2"/>
      <c r="I328" s="2"/>
      <c r="J328" s="2"/>
      <c r="K328" s="2"/>
      <c r="L328" s="2"/>
      <c r="M328" s="2"/>
      <c r="N328" s="2"/>
      <c r="O328" s="2"/>
      <c r="P328" s="2"/>
      <c r="Q328" s="2"/>
      <c r="R328" s="2"/>
      <c r="S328" s="2"/>
      <c r="T328" s="2"/>
      <c r="U328" s="2"/>
      <c r="V328" s="2"/>
    </row>
    <row r="329" spans="2:22" ht="18.75" customHeight="1" x14ac:dyDescent="0.25">
      <c r="B329" s="2"/>
      <c r="C329" s="134"/>
      <c r="D329" s="2"/>
      <c r="E329" s="2"/>
      <c r="F329" s="2"/>
      <c r="G329" s="2"/>
      <c r="H329" s="2"/>
      <c r="I329" s="2"/>
      <c r="J329" s="2"/>
      <c r="K329" s="2"/>
      <c r="L329" s="2"/>
      <c r="M329" s="2"/>
      <c r="N329" s="2"/>
      <c r="O329" s="2"/>
      <c r="P329" s="2"/>
      <c r="Q329" s="2"/>
      <c r="R329" s="2"/>
      <c r="S329" s="2"/>
      <c r="T329" s="2"/>
      <c r="U329" s="2"/>
      <c r="V329" s="2"/>
    </row>
    <row r="330" spans="2:22" ht="18.75" customHeight="1" x14ac:dyDescent="0.25">
      <c r="B330" s="2"/>
      <c r="C330" s="134"/>
      <c r="D330" s="2"/>
      <c r="E330" s="2"/>
      <c r="F330" s="2"/>
      <c r="G330" s="2"/>
      <c r="H330" s="2"/>
      <c r="I330" s="2"/>
      <c r="J330" s="2"/>
      <c r="K330" s="2"/>
      <c r="L330" s="2"/>
      <c r="M330" s="2"/>
      <c r="N330" s="2"/>
      <c r="O330" s="2"/>
      <c r="P330" s="2"/>
      <c r="Q330" s="2"/>
      <c r="R330" s="2"/>
      <c r="S330" s="2"/>
      <c r="T330" s="2"/>
      <c r="U330" s="2"/>
      <c r="V330" s="2"/>
    </row>
    <row r="331" spans="2:22" ht="18.75" customHeight="1" x14ac:dyDescent="0.25">
      <c r="B331" s="2"/>
      <c r="C331" s="134"/>
      <c r="D331" s="2"/>
      <c r="E331" s="2"/>
      <c r="F331" s="2"/>
      <c r="G331" s="2"/>
      <c r="H331" s="2"/>
      <c r="I331" s="2"/>
      <c r="J331" s="2"/>
      <c r="K331" s="2"/>
      <c r="L331" s="2"/>
      <c r="M331" s="2"/>
      <c r="N331" s="2"/>
      <c r="O331" s="2"/>
      <c r="P331" s="2"/>
      <c r="Q331" s="2"/>
      <c r="R331" s="2"/>
      <c r="S331" s="2"/>
      <c r="T331" s="2"/>
      <c r="U331" s="2"/>
      <c r="V331" s="2"/>
    </row>
    <row r="332" spans="2:22" ht="18.75" customHeight="1" x14ac:dyDescent="0.25">
      <c r="B332" s="2"/>
      <c r="C332" s="134"/>
      <c r="D332" s="2"/>
      <c r="E332" s="2"/>
      <c r="F332" s="2"/>
      <c r="G332" s="2"/>
      <c r="H332" s="2"/>
      <c r="I332" s="2"/>
      <c r="J332" s="2"/>
      <c r="K332" s="2"/>
      <c r="L332" s="2"/>
      <c r="M332" s="2"/>
      <c r="N332" s="2"/>
      <c r="O332" s="2"/>
      <c r="P332" s="2"/>
      <c r="Q332" s="2"/>
      <c r="R332" s="2"/>
      <c r="S332" s="2"/>
      <c r="T332" s="2"/>
      <c r="U332" s="2"/>
      <c r="V332" s="2"/>
    </row>
    <row r="333" spans="2:22" ht="18.75" customHeight="1" x14ac:dyDescent="0.25">
      <c r="B333" s="2"/>
      <c r="C333" s="134"/>
      <c r="D333" s="2"/>
      <c r="E333" s="2"/>
      <c r="F333" s="2"/>
      <c r="G333" s="2"/>
      <c r="H333" s="2"/>
      <c r="I333" s="2"/>
      <c r="J333" s="2"/>
      <c r="K333" s="2"/>
      <c r="L333" s="2"/>
      <c r="M333" s="2"/>
      <c r="N333" s="2"/>
      <c r="O333" s="2"/>
      <c r="P333" s="2"/>
      <c r="Q333" s="2"/>
      <c r="R333" s="2"/>
      <c r="S333" s="2"/>
      <c r="T333" s="2"/>
      <c r="U333" s="2"/>
      <c r="V333" s="2"/>
    </row>
    <row r="334" spans="2:22" ht="18.75" customHeight="1" x14ac:dyDescent="0.25">
      <c r="B334" s="2"/>
      <c r="C334" s="134"/>
      <c r="D334" s="2"/>
      <c r="E334" s="2"/>
      <c r="F334" s="2"/>
      <c r="G334" s="2"/>
      <c r="H334" s="2"/>
      <c r="I334" s="2"/>
      <c r="J334" s="2"/>
      <c r="K334" s="2"/>
      <c r="L334" s="2"/>
      <c r="M334" s="2"/>
      <c r="N334" s="2"/>
      <c r="O334" s="2"/>
      <c r="P334" s="2"/>
      <c r="Q334" s="2"/>
      <c r="R334" s="2"/>
      <c r="S334" s="2"/>
      <c r="T334" s="2"/>
      <c r="U334" s="2"/>
      <c r="V334" s="2"/>
    </row>
    <row r="335" spans="2:22" ht="18.75" customHeight="1" x14ac:dyDescent="0.25">
      <c r="B335" s="2"/>
      <c r="C335" s="134"/>
      <c r="D335" s="2"/>
      <c r="E335" s="2"/>
      <c r="F335" s="2"/>
      <c r="G335" s="2"/>
      <c r="H335" s="2"/>
      <c r="I335" s="2"/>
      <c r="J335" s="2"/>
      <c r="K335" s="2"/>
      <c r="L335" s="2"/>
      <c r="M335" s="2"/>
      <c r="N335" s="2"/>
      <c r="O335" s="2"/>
      <c r="P335" s="2"/>
      <c r="Q335" s="2"/>
      <c r="R335" s="2"/>
      <c r="S335" s="2"/>
      <c r="T335" s="2"/>
      <c r="U335" s="2"/>
      <c r="V335" s="2"/>
    </row>
    <row r="336" spans="2:22" ht="18.75" customHeight="1" x14ac:dyDescent="0.25">
      <c r="B336" s="2"/>
      <c r="C336" s="134"/>
      <c r="D336" s="2"/>
      <c r="E336" s="2"/>
      <c r="F336" s="2"/>
      <c r="G336" s="2"/>
      <c r="H336" s="2"/>
      <c r="I336" s="2"/>
      <c r="J336" s="2"/>
      <c r="K336" s="2"/>
      <c r="L336" s="2"/>
      <c r="M336" s="2"/>
      <c r="N336" s="2"/>
      <c r="O336" s="2"/>
      <c r="P336" s="2"/>
      <c r="Q336" s="2"/>
      <c r="R336" s="2"/>
      <c r="S336" s="2"/>
      <c r="T336" s="2"/>
      <c r="U336" s="2"/>
      <c r="V336" s="2"/>
    </row>
  </sheetData>
  <mergeCells count="200">
    <mergeCell ref="B124:B158"/>
    <mergeCell ref="C124:C129"/>
    <mergeCell ref="Q124:R125"/>
    <mergeCell ref="S124:T125"/>
    <mergeCell ref="Q126:T126"/>
    <mergeCell ref="Q127:S127"/>
    <mergeCell ref="Q128:S128"/>
    <mergeCell ref="Q129:S129"/>
    <mergeCell ref="C147:C151"/>
    <mergeCell ref="C157:T158"/>
    <mergeCell ref="C140:T141"/>
    <mergeCell ref="C142:C146"/>
    <mergeCell ref="Q142:R143"/>
    <mergeCell ref="S142:T143"/>
    <mergeCell ref="Q144:S144"/>
    <mergeCell ref="Q145:S145"/>
    <mergeCell ref="Q146:S146"/>
    <mergeCell ref="Q149:S149"/>
    <mergeCell ref="Q150:S150"/>
    <mergeCell ref="Q151:S151"/>
    <mergeCell ref="C152:C156"/>
    <mergeCell ref="Q152:S152"/>
    <mergeCell ref="Q153:S153"/>
    <mergeCell ref="Q154:S154"/>
    <mergeCell ref="B159:B178"/>
    <mergeCell ref="C159:T160"/>
    <mergeCell ref="C161:C163"/>
    <mergeCell ref="Q161:S161"/>
    <mergeCell ref="Q162:S162"/>
    <mergeCell ref="Q163:S163"/>
    <mergeCell ref="C164:C166"/>
    <mergeCell ref="Q164:S164"/>
    <mergeCell ref="Q165:S165"/>
    <mergeCell ref="C172:C174"/>
    <mergeCell ref="Q172:S172"/>
    <mergeCell ref="Q173:S173"/>
    <mergeCell ref="Q174:S174"/>
    <mergeCell ref="C175:T176"/>
    <mergeCell ref="C177:T178"/>
    <mergeCell ref="Q166:S166"/>
    <mergeCell ref="C167:T168"/>
    <mergeCell ref="C169:C171"/>
    <mergeCell ref="Q169:S169"/>
    <mergeCell ref="Q170:S170"/>
    <mergeCell ref="Q171:S171"/>
    <mergeCell ref="Q155:S155"/>
    <mergeCell ref="Q147:R148"/>
    <mergeCell ref="Q132:S132"/>
    <mergeCell ref="Q133:S133"/>
    <mergeCell ref="Q134:S134"/>
    <mergeCell ref="C135:C139"/>
    <mergeCell ref="Q135:R136"/>
    <mergeCell ref="S135:T136"/>
    <mergeCell ref="Q137:S137"/>
    <mergeCell ref="Q138:S138"/>
    <mergeCell ref="Q139:S139"/>
    <mergeCell ref="C130:C134"/>
    <mergeCell ref="Q131:S131"/>
    <mergeCell ref="S147:T148"/>
    <mergeCell ref="E123:F123"/>
    <mergeCell ref="G123:H123"/>
    <mergeCell ref="I123:J123"/>
    <mergeCell ref="K123:L123"/>
    <mergeCell ref="M123:N123"/>
    <mergeCell ref="O123:P123"/>
    <mergeCell ref="Q123:T123"/>
    <mergeCell ref="C111:C115"/>
    <mergeCell ref="Q113:S113"/>
    <mergeCell ref="Q114:S114"/>
    <mergeCell ref="Q115:S115"/>
    <mergeCell ref="C116:C120"/>
    <mergeCell ref="Q116:S116"/>
    <mergeCell ref="Q117:S117"/>
    <mergeCell ref="Q118:S118"/>
    <mergeCell ref="Q119:S119"/>
    <mergeCell ref="B88:B122"/>
    <mergeCell ref="C88:C93"/>
    <mergeCell ref="Q90:T90"/>
    <mergeCell ref="Q91:S91"/>
    <mergeCell ref="Q92:S92"/>
    <mergeCell ref="Q93:S93"/>
    <mergeCell ref="C94:C98"/>
    <mergeCell ref="C104:T105"/>
    <mergeCell ref="C106:C110"/>
    <mergeCell ref="Q108:S108"/>
    <mergeCell ref="Q109:S109"/>
    <mergeCell ref="Q110:S110"/>
    <mergeCell ref="Q95:S95"/>
    <mergeCell ref="Q96:S96"/>
    <mergeCell ref="Q97:S97"/>
    <mergeCell ref="Q98:S98"/>
    <mergeCell ref="C99:C103"/>
    <mergeCell ref="Q101:S101"/>
    <mergeCell ref="Q102:S102"/>
    <mergeCell ref="Q103:S103"/>
    <mergeCell ref="C121:T122"/>
    <mergeCell ref="Q72:S72"/>
    <mergeCell ref="Q73:S73"/>
    <mergeCell ref="Q74:S74"/>
    <mergeCell ref="C75:C79"/>
    <mergeCell ref="Q77:S77"/>
    <mergeCell ref="Q78:S78"/>
    <mergeCell ref="Q79:S79"/>
    <mergeCell ref="Q87:T87"/>
    <mergeCell ref="E87:F87"/>
    <mergeCell ref="G87:H87"/>
    <mergeCell ref="I87:J87"/>
    <mergeCell ref="K87:L87"/>
    <mergeCell ref="M87:N87"/>
    <mergeCell ref="O87:P87"/>
    <mergeCell ref="Q75:T76"/>
    <mergeCell ref="C63:C67"/>
    <mergeCell ref="Q64:S64"/>
    <mergeCell ref="Q65:S65"/>
    <mergeCell ref="Q66:S66"/>
    <mergeCell ref="Q67:S67"/>
    <mergeCell ref="C68:T69"/>
    <mergeCell ref="B52:B86"/>
    <mergeCell ref="C52:C57"/>
    <mergeCell ref="Q55:S55"/>
    <mergeCell ref="Q56:S56"/>
    <mergeCell ref="Q57:S57"/>
    <mergeCell ref="C58:C62"/>
    <mergeCell ref="Q59:S59"/>
    <mergeCell ref="Q60:S60"/>
    <mergeCell ref="Q61:S61"/>
    <mergeCell ref="Q62:S62"/>
    <mergeCell ref="C80:C84"/>
    <mergeCell ref="Q80:S80"/>
    <mergeCell ref="Q81:S81"/>
    <mergeCell ref="Q82:S82"/>
    <mergeCell ref="Q83:S83"/>
    <mergeCell ref="C85:T86"/>
    <mergeCell ref="C70:C74"/>
    <mergeCell ref="Q70:T71"/>
    <mergeCell ref="E51:F51"/>
    <mergeCell ref="G51:H51"/>
    <mergeCell ref="I51:J51"/>
    <mergeCell ref="K51:L51"/>
    <mergeCell ref="M51:N51"/>
    <mergeCell ref="O51:P51"/>
    <mergeCell ref="Q51:T51"/>
    <mergeCell ref="C39:C43"/>
    <mergeCell ref="Q41:S41"/>
    <mergeCell ref="Q42:S42"/>
    <mergeCell ref="Q43:S43"/>
    <mergeCell ref="C44:C48"/>
    <mergeCell ref="Q44:S44"/>
    <mergeCell ref="Q45:S45"/>
    <mergeCell ref="Q46:S46"/>
    <mergeCell ref="Q47:S47"/>
    <mergeCell ref="C49:T50"/>
    <mergeCell ref="Q29:S29"/>
    <mergeCell ref="Q15:T15"/>
    <mergeCell ref="B16:B50"/>
    <mergeCell ref="C16:C21"/>
    <mergeCell ref="Q19:S19"/>
    <mergeCell ref="Q20:S20"/>
    <mergeCell ref="Q21:S21"/>
    <mergeCell ref="C22:C26"/>
    <mergeCell ref="Q23:S23"/>
    <mergeCell ref="E15:F15"/>
    <mergeCell ref="G15:H15"/>
    <mergeCell ref="I15:J15"/>
    <mergeCell ref="K15:L15"/>
    <mergeCell ref="M15:N15"/>
    <mergeCell ref="O15:P15"/>
    <mergeCell ref="C32:T33"/>
    <mergeCell ref="C34:C38"/>
    <mergeCell ref="Q36:S36"/>
    <mergeCell ref="Q38:S38"/>
    <mergeCell ref="Q24:S24"/>
    <mergeCell ref="Q30:S30"/>
    <mergeCell ref="Q31:S31"/>
    <mergeCell ref="Q39:R40"/>
    <mergeCell ref="S39:T40"/>
    <mergeCell ref="B2:D2"/>
    <mergeCell ref="F2:U2"/>
    <mergeCell ref="G3:H3"/>
    <mergeCell ref="I3:J3"/>
    <mergeCell ref="K3:L3"/>
    <mergeCell ref="M3:N3"/>
    <mergeCell ref="O3:P3"/>
    <mergeCell ref="Q3:R3"/>
    <mergeCell ref="Q37:S37"/>
    <mergeCell ref="C27:C31"/>
    <mergeCell ref="Q16:R17"/>
    <mergeCell ref="S16:T17"/>
    <mergeCell ref="Q27:R28"/>
    <mergeCell ref="S27:T28"/>
    <mergeCell ref="Q34:R35"/>
    <mergeCell ref="S34:T35"/>
    <mergeCell ref="F4:F5"/>
    <mergeCell ref="F6:F7"/>
    <mergeCell ref="F8:F9"/>
    <mergeCell ref="F10:F11"/>
    <mergeCell ref="F12:F13"/>
    <mergeCell ref="G12:U13"/>
    <mergeCell ref="Q25:S25"/>
    <mergeCell ref="Q26:S26"/>
  </mergeCells>
  <pageMargins left="0.7" right="0.7" top="0.75" bottom="0.75" header="0.3" footer="0.3"/>
  <ignoredErrors>
    <ignoredError sqref="S7:S10" formula="1"/>
  </ignoredError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36"/>
  <sheetViews>
    <sheetView workbookViewId="0"/>
  </sheetViews>
  <sheetFormatPr defaultColWidth="8.85546875" defaultRowHeight="18.75" customHeight="1" x14ac:dyDescent="0.25"/>
  <cols>
    <col min="1" max="1" width="8.85546875" style="1"/>
    <col min="2" max="2" width="18.140625" style="3" customWidth="1"/>
    <col min="3" max="3" width="19" style="135" bestFit="1" customWidth="1"/>
    <col min="4" max="4" width="34.7109375" style="3" bestFit="1" customWidth="1"/>
    <col min="5" max="20" width="9.85546875" style="3" customWidth="1"/>
    <col min="21" max="21" width="12.28515625" style="3" bestFit="1" customWidth="1"/>
    <col min="22" max="22" width="13.28515625" style="3" customWidth="1"/>
    <col min="23" max="80" width="8.85546875" style="1"/>
    <col min="81" max="88" width="8.85546875" style="2"/>
    <col min="89" max="16384" width="8.85546875" style="3"/>
  </cols>
  <sheetData>
    <row r="1" spans="1:88" s="1" customFormat="1" ht="18.75" customHeight="1" thickBot="1" x14ac:dyDescent="0.3">
      <c r="A1" s="13"/>
      <c r="B1" s="13"/>
      <c r="C1" s="13"/>
      <c r="D1" s="13"/>
      <c r="E1" s="13"/>
      <c r="F1" s="13"/>
      <c r="G1" s="13"/>
      <c r="H1" s="13"/>
      <c r="I1" s="13"/>
      <c r="J1" s="13"/>
      <c r="K1" s="13"/>
      <c r="L1" s="13"/>
      <c r="M1" s="13"/>
      <c r="N1" s="13"/>
      <c r="O1" s="13"/>
      <c r="P1" s="13"/>
      <c r="Q1" s="13"/>
      <c r="R1" s="13"/>
      <c r="S1" s="13"/>
      <c r="T1" s="13"/>
      <c r="U1" s="13"/>
    </row>
    <row r="2" spans="1:88" ht="30" customHeight="1" thickBot="1" x14ac:dyDescent="0.3">
      <c r="A2" s="13"/>
      <c r="B2" s="399" t="s">
        <v>157</v>
      </c>
      <c r="C2" s="380"/>
      <c r="D2" s="381"/>
      <c r="E2" s="13"/>
      <c r="F2" s="373" t="s">
        <v>200</v>
      </c>
      <c r="G2" s="374"/>
      <c r="H2" s="374"/>
      <c r="I2" s="374"/>
      <c r="J2" s="374"/>
      <c r="K2" s="374"/>
      <c r="L2" s="374"/>
      <c r="M2" s="374"/>
      <c r="N2" s="374"/>
      <c r="O2" s="374"/>
      <c r="P2" s="374"/>
      <c r="Q2" s="374"/>
      <c r="R2" s="374"/>
      <c r="S2" s="374"/>
      <c r="T2" s="374"/>
      <c r="U2" s="375"/>
      <c r="V2" s="1"/>
    </row>
    <row r="3" spans="1:88" ht="18.75" customHeight="1" thickBot="1" x14ac:dyDescent="0.3">
      <c r="A3" s="13"/>
      <c r="B3" s="16" t="s">
        <v>16</v>
      </c>
      <c r="C3" s="11" t="s">
        <v>110</v>
      </c>
      <c r="D3" s="17" t="s">
        <v>33</v>
      </c>
      <c r="E3" s="13"/>
      <c r="F3" s="12" t="s">
        <v>114</v>
      </c>
      <c r="G3" s="376" t="s">
        <v>0</v>
      </c>
      <c r="H3" s="377"/>
      <c r="I3" s="378" t="s">
        <v>1</v>
      </c>
      <c r="J3" s="377"/>
      <c r="K3" s="378" t="s">
        <v>2</v>
      </c>
      <c r="L3" s="377"/>
      <c r="M3" s="378" t="s">
        <v>3</v>
      </c>
      <c r="N3" s="377"/>
      <c r="O3" s="378" t="s">
        <v>4</v>
      </c>
      <c r="P3" s="377"/>
      <c r="Q3" s="378" t="s">
        <v>5</v>
      </c>
      <c r="R3" s="377"/>
      <c r="S3" s="177" t="s">
        <v>6</v>
      </c>
      <c r="T3" s="177" t="s">
        <v>7</v>
      </c>
      <c r="U3" s="19" t="s">
        <v>8</v>
      </c>
      <c r="V3" s="1"/>
    </row>
    <row r="4" spans="1:88" ht="18.75" customHeight="1" thickTop="1" x14ac:dyDescent="0.25">
      <c r="A4" s="13"/>
      <c r="B4" s="20" t="str">
        <f>START!F10</f>
        <v>Bench Press</v>
      </c>
      <c r="C4" s="218">
        <f>'Cycle 11'!C4+START!F26</f>
        <v>126.4622641509434</v>
      </c>
      <c r="D4" s="100" t="str">
        <f>IFERROR($S$124,"?")</f>
        <v>?</v>
      </c>
      <c r="E4" s="13"/>
      <c r="F4" s="371">
        <v>1</v>
      </c>
      <c r="G4" s="86">
        <f>'Cycle 1'!G4</f>
        <v>10</v>
      </c>
      <c r="H4" s="87">
        <f>'Cycle 1'!H4</f>
        <v>0.6</v>
      </c>
      <c r="I4" s="88">
        <f>'Cycle 1'!I4</f>
        <v>10</v>
      </c>
      <c r="J4" s="87">
        <f>'Cycle 1'!J4</f>
        <v>0.6</v>
      </c>
      <c r="K4" s="88">
        <f>'Cycle 1'!K4</f>
        <v>10</v>
      </c>
      <c r="L4" s="87">
        <f>'Cycle 1'!L4</f>
        <v>0.6</v>
      </c>
      <c r="M4" s="24">
        <f>'Cycle 1'!M4</f>
        <v>0</v>
      </c>
      <c r="N4" s="24">
        <f>'Cycle 1'!N4</f>
        <v>0</v>
      </c>
      <c r="O4" s="24">
        <f>'Cycle 1'!O4</f>
        <v>0</v>
      </c>
      <c r="P4" s="24">
        <f>'Cycle 1'!P4</f>
        <v>0</v>
      </c>
      <c r="Q4" s="24">
        <f>'Cycle 1'!Q4</f>
        <v>0</v>
      </c>
      <c r="R4" s="24">
        <f>'Cycle 1'!R4</f>
        <v>0</v>
      </c>
      <c r="S4" s="25">
        <f>L4</f>
        <v>0.6</v>
      </c>
      <c r="T4" s="22">
        <v>0.73333333333333339</v>
      </c>
      <c r="U4" s="217">
        <f t="shared" ref="U4:U11" si="0">S4-T4</f>
        <v>-0.13333333333333341</v>
      </c>
      <c r="V4" s="1"/>
    </row>
    <row r="5" spans="1:88" ht="18.75" customHeight="1" x14ac:dyDescent="0.25">
      <c r="A5" s="13"/>
      <c r="B5" s="26" t="s">
        <v>12</v>
      </c>
      <c r="C5" s="219">
        <f>'Cycle 11'!C5+START!F28</f>
        <v>159.2802197802198</v>
      </c>
      <c r="D5" s="101" t="str">
        <f>IFERROR($S$135,"?")</f>
        <v>?</v>
      </c>
      <c r="E5" s="13"/>
      <c r="F5" s="372"/>
      <c r="G5" s="27">
        <f>'Cycle 1'!G5</f>
        <v>8</v>
      </c>
      <c r="H5" s="28">
        <f>'Cycle 1'!H5</f>
        <v>0.62666666666666659</v>
      </c>
      <c r="I5" s="29">
        <f>'Cycle 1'!I5</f>
        <v>8</v>
      </c>
      <c r="J5" s="28">
        <f>'Cycle 1'!J5</f>
        <v>0.67666666666666664</v>
      </c>
      <c r="K5" s="32" t="str">
        <f>'Cycle 1'!K5</f>
        <v>8+</v>
      </c>
      <c r="L5" s="36">
        <f>'Cycle 1'!L5</f>
        <v>0.72666666666666668</v>
      </c>
      <c r="M5" s="24">
        <f>'Cycle 1'!M5</f>
        <v>0</v>
      </c>
      <c r="N5" s="24">
        <f>'Cycle 1'!N5</f>
        <v>0</v>
      </c>
      <c r="O5" s="24">
        <f>'Cycle 1'!O5</f>
        <v>0</v>
      </c>
      <c r="P5" s="24">
        <f>'Cycle 1'!P5</f>
        <v>0</v>
      </c>
      <c r="Q5" s="24">
        <f>'Cycle 1'!Q5</f>
        <v>0</v>
      </c>
      <c r="R5" s="24">
        <f>'Cycle 1'!R5</f>
        <v>0</v>
      </c>
      <c r="S5" s="30">
        <f>L5</f>
        <v>0.72666666666666668</v>
      </c>
      <c r="T5" s="28">
        <v>0.77666666666666673</v>
      </c>
      <c r="U5" s="31">
        <f t="shared" si="0"/>
        <v>-5.0000000000000044E-2</v>
      </c>
      <c r="V5" s="1"/>
    </row>
    <row r="6" spans="1:88" ht="18.75" customHeight="1" x14ac:dyDescent="0.25">
      <c r="A6" s="13"/>
      <c r="B6" s="20" t="str">
        <f>START!F11</f>
        <v>Deadlift</v>
      </c>
      <c r="C6" s="218">
        <f>'Cycle 11'!C6+START!F27</f>
        <v>167.81395348837211</v>
      </c>
      <c r="D6" s="100" t="str">
        <f>IFERROR($S$147,"?")</f>
        <v>?</v>
      </c>
      <c r="E6" s="13"/>
      <c r="F6" s="371">
        <v>2</v>
      </c>
      <c r="G6" s="21">
        <f>'Cycle 1'!G6</f>
        <v>10</v>
      </c>
      <c r="H6" s="22">
        <f>'Cycle 1'!H6</f>
        <v>0.6</v>
      </c>
      <c r="I6" s="23">
        <f>'Cycle 1'!I6</f>
        <v>10</v>
      </c>
      <c r="J6" s="22">
        <f>'Cycle 1'!J6</f>
        <v>0.6</v>
      </c>
      <c r="K6" s="23">
        <f>'Cycle 1'!K6</f>
        <v>10</v>
      </c>
      <c r="L6" s="22">
        <f>'Cycle 1'!L6</f>
        <v>0.6</v>
      </c>
      <c r="M6" s="24">
        <f>'Cycle 1'!M6</f>
        <v>0</v>
      </c>
      <c r="N6" s="24">
        <f>'Cycle 1'!N6</f>
        <v>0</v>
      </c>
      <c r="O6" s="24">
        <f>'Cycle 1'!O6</f>
        <v>0</v>
      </c>
      <c r="P6" s="24">
        <f>'Cycle 1'!P6</f>
        <v>0</v>
      </c>
      <c r="Q6" s="24">
        <f>'Cycle 1'!Q6</f>
        <v>0</v>
      </c>
      <c r="R6" s="24">
        <f>'Cycle 1'!R6</f>
        <v>0</v>
      </c>
      <c r="S6" s="25">
        <f>L6</f>
        <v>0.6</v>
      </c>
      <c r="T6" s="22">
        <v>0.73333333333333339</v>
      </c>
      <c r="U6" s="217">
        <f t="shared" si="0"/>
        <v>-0.13333333333333341</v>
      </c>
      <c r="V6" s="1"/>
    </row>
    <row r="7" spans="1:88" ht="18.75" customHeight="1" thickBot="1" x14ac:dyDescent="0.3">
      <c r="A7" s="13"/>
      <c r="B7" s="164" t="s">
        <v>13</v>
      </c>
      <c r="C7" s="220">
        <f>'Cycle 11'!C7+START!F29</f>
        <v>81.279069767441868</v>
      </c>
      <c r="D7" s="165" t="str">
        <f>IFERROR($S$142,"?")</f>
        <v>?</v>
      </c>
      <c r="E7" s="13"/>
      <c r="F7" s="372"/>
      <c r="G7" s="27">
        <f>'Cycle 1'!G7</f>
        <v>6</v>
      </c>
      <c r="H7" s="28">
        <f>'Cycle 1'!H7</f>
        <v>0.73333333333333328</v>
      </c>
      <c r="I7" s="29">
        <f>'Cycle 1'!I7</f>
        <v>6</v>
      </c>
      <c r="J7" s="28">
        <f>'Cycle 1'!J7</f>
        <v>0.73333333333333328</v>
      </c>
      <c r="K7" s="29">
        <f>'Cycle 1'!K7</f>
        <v>6</v>
      </c>
      <c r="L7" s="28">
        <f>'Cycle 1'!L7</f>
        <v>0.78333333333333333</v>
      </c>
      <c r="M7" s="5">
        <f>'Cycle 1'!M7</f>
        <v>6</v>
      </c>
      <c r="N7" s="95">
        <f>'Cycle 1'!N7</f>
        <v>0.78333333333333333</v>
      </c>
      <c r="O7" s="24">
        <f>'Cycle 1'!O7</f>
        <v>0</v>
      </c>
      <c r="P7" s="24">
        <f>'Cycle 1'!P7</f>
        <v>0</v>
      </c>
      <c r="Q7" s="24">
        <f>'Cycle 1'!Q7</f>
        <v>0</v>
      </c>
      <c r="R7" s="24">
        <f>'Cycle 1'!R7</f>
        <v>0</v>
      </c>
      <c r="S7" s="33">
        <f>N7</f>
        <v>0.78333333333333333</v>
      </c>
      <c r="T7" s="28">
        <v>0.83333333333333337</v>
      </c>
      <c r="U7" s="31">
        <f t="shared" si="0"/>
        <v>-5.0000000000000044E-2</v>
      </c>
      <c r="V7" s="1"/>
    </row>
    <row r="8" spans="1:88" ht="18.75" customHeight="1" thickBot="1" x14ac:dyDescent="0.3">
      <c r="A8" s="13"/>
      <c r="B8" s="13"/>
      <c r="C8" s="13"/>
      <c r="D8" s="13"/>
      <c r="E8" s="13"/>
      <c r="F8" s="371">
        <v>3</v>
      </c>
      <c r="G8" s="21">
        <f>'Cycle 1'!G8</f>
        <v>10</v>
      </c>
      <c r="H8" s="22">
        <f>'Cycle 1'!H8</f>
        <v>0.6</v>
      </c>
      <c r="I8" s="23">
        <f>'Cycle 1'!I8</f>
        <v>10</v>
      </c>
      <c r="J8" s="22">
        <f>'Cycle 1'!J8</f>
        <v>0.6</v>
      </c>
      <c r="K8" s="23">
        <f>'Cycle 1'!K8</f>
        <v>10</v>
      </c>
      <c r="L8" s="22">
        <f>'Cycle 1'!L8</f>
        <v>0.6</v>
      </c>
      <c r="M8" s="24">
        <f>'Cycle 1'!M8</f>
        <v>0</v>
      </c>
      <c r="N8" s="24">
        <f>'Cycle 1'!N8</f>
        <v>0</v>
      </c>
      <c r="O8" s="24">
        <f>'Cycle 1'!O8</f>
        <v>0</v>
      </c>
      <c r="P8" s="24">
        <f>'Cycle 1'!P8</f>
        <v>0</v>
      </c>
      <c r="Q8" s="24">
        <f>'Cycle 1'!Q8</f>
        <v>0</v>
      </c>
      <c r="R8" s="24">
        <f>'Cycle 1'!R8</f>
        <v>0</v>
      </c>
      <c r="S8" s="25">
        <f>L8</f>
        <v>0.6</v>
      </c>
      <c r="T8" s="22">
        <v>0.73333333333333339</v>
      </c>
      <c r="U8" s="217">
        <f t="shared" si="0"/>
        <v>-0.13333333333333341</v>
      </c>
      <c r="V8" s="1"/>
    </row>
    <row r="9" spans="1:88" ht="18.75" customHeight="1" thickBot="1" x14ac:dyDescent="0.35">
      <c r="A9" s="13"/>
      <c r="B9" s="99" t="s">
        <v>9</v>
      </c>
      <c r="C9" s="158">
        <v>5</v>
      </c>
      <c r="D9" s="13"/>
      <c r="E9" s="13"/>
      <c r="F9" s="372"/>
      <c r="G9" s="27">
        <f>'Cycle 1'!G9</f>
        <v>4</v>
      </c>
      <c r="H9" s="28">
        <f>'Cycle 1'!H9</f>
        <v>0.83333333333333326</v>
      </c>
      <c r="I9" s="29">
        <f>'Cycle 1'!I9</f>
        <v>4</v>
      </c>
      <c r="J9" s="28">
        <f>'Cycle 1'!J9</f>
        <v>0.83333333333333326</v>
      </c>
      <c r="K9" s="29">
        <f>'Cycle 1'!K9</f>
        <v>4</v>
      </c>
      <c r="L9" s="28">
        <f>'Cycle 1'!L9</f>
        <v>0.83333333333333326</v>
      </c>
      <c r="M9" s="29">
        <f>'Cycle 1'!M9</f>
        <v>4</v>
      </c>
      <c r="N9" s="28">
        <f>'Cycle 1'!N9</f>
        <v>0.83333333333333326</v>
      </c>
      <c r="O9" s="34">
        <f>'Cycle 1'!O9</f>
        <v>4</v>
      </c>
      <c r="P9" s="95">
        <f>'Cycle 1'!P9</f>
        <v>0.83333333333333326</v>
      </c>
      <c r="Q9" s="24">
        <f>'Cycle 1'!Q9</f>
        <v>0</v>
      </c>
      <c r="R9" s="24">
        <f>'Cycle 1'!R9</f>
        <v>0</v>
      </c>
      <c r="S9" s="33">
        <f>H9</f>
        <v>0.83333333333333326</v>
      </c>
      <c r="T9" s="28">
        <v>0.8833333333333333</v>
      </c>
      <c r="U9" s="31">
        <f t="shared" si="0"/>
        <v>-5.0000000000000044E-2</v>
      </c>
      <c r="V9" s="1"/>
    </row>
    <row r="10" spans="1:88" ht="18.75" customHeight="1" x14ac:dyDescent="0.25">
      <c r="A10" s="13"/>
      <c r="B10" s="13"/>
      <c r="C10" s="13"/>
      <c r="D10" s="13"/>
      <c r="E10" s="13"/>
      <c r="F10" s="371">
        <v>4</v>
      </c>
      <c r="G10" s="21">
        <f>'Cycle 1'!G10</f>
        <v>10</v>
      </c>
      <c r="H10" s="22">
        <f>'Cycle 1'!H10</f>
        <v>0.6</v>
      </c>
      <c r="I10" s="23">
        <f>'Cycle 1'!I10</f>
        <v>10</v>
      </c>
      <c r="J10" s="22">
        <f>'Cycle 1'!J10</f>
        <v>0.6</v>
      </c>
      <c r="K10" s="23">
        <f>'Cycle 1'!K10</f>
        <v>10</v>
      </c>
      <c r="L10" s="22">
        <f>'Cycle 1'!L10</f>
        <v>0.6</v>
      </c>
      <c r="M10" s="24">
        <f>'Cycle 1'!M10</f>
        <v>0</v>
      </c>
      <c r="N10" s="24">
        <f>'Cycle 1'!N10</f>
        <v>0</v>
      </c>
      <c r="O10" s="24">
        <f>'Cycle 1'!O10</f>
        <v>0</v>
      </c>
      <c r="P10" s="24">
        <f>'Cycle 1'!P10</f>
        <v>0</v>
      </c>
      <c r="Q10" s="24">
        <f>'Cycle 1'!Q10</f>
        <v>0</v>
      </c>
      <c r="R10" s="24">
        <f>'Cycle 1'!R10</f>
        <v>0</v>
      </c>
      <c r="S10" s="25">
        <f>L10</f>
        <v>0.6</v>
      </c>
      <c r="T10" s="22">
        <v>0.73333333333333339</v>
      </c>
      <c r="U10" s="217">
        <f t="shared" si="0"/>
        <v>-0.13333333333333341</v>
      </c>
      <c r="V10" s="1"/>
    </row>
    <row r="11" spans="1:88" ht="18.75" customHeight="1" x14ac:dyDescent="0.25">
      <c r="A11" s="13"/>
      <c r="B11" s="13"/>
      <c r="C11" s="13"/>
      <c r="D11" s="13"/>
      <c r="E11" s="13"/>
      <c r="F11" s="372"/>
      <c r="G11" s="35" t="str">
        <f>'Cycle 1'!G11</f>
        <v>2+</v>
      </c>
      <c r="H11" s="36">
        <f>'Cycle 1'!H11</f>
        <v>0.89</v>
      </c>
      <c r="I11" s="32">
        <f>'Cycle 1'!I11</f>
        <v>2</v>
      </c>
      <c r="J11" s="36">
        <f>'Cycle 1'!J11</f>
        <v>0.89</v>
      </c>
      <c r="K11" s="32">
        <f>'Cycle 1'!K11</f>
        <v>2</v>
      </c>
      <c r="L11" s="36">
        <f>'Cycle 1'!L11</f>
        <v>0.84</v>
      </c>
      <c r="M11" s="32">
        <f>'Cycle 1'!M11</f>
        <v>2</v>
      </c>
      <c r="N11" s="36">
        <f>'Cycle 1'!N11</f>
        <v>0.84</v>
      </c>
      <c r="O11" s="32">
        <f>'Cycle 1'!O11</f>
        <v>2</v>
      </c>
      <c r="P11" s="36">
        <f>'Cycle 1'!P11</f>
        <v>0.84</v>
      </c>
      <c r="Q11" s="32">
        <f>'Cycle 1'!Q11</f>
        <v>2</v>
      </c>
      <c r="R11" s="36">
        <f>'Cycle 1'!R11</f>
        <v>0.84</v>
      </c>
      <c r="S11" s="37">
        <f>H11</f>
        <v>0.89</v>
      </c>
      <c r="T11" s="36">
        <v>0.94000000000000006</v>
      </c>
      <c r="U11" s="38">
        <f t="shared" si="0"/>
        <v>-5.0000000000000044E-2</v>
      </c>
      <c r="V11" s="1"/>
    </row>
    <row r="12" spans="1:88" ht="18.75" customHeight="1" x14ac:dyDescent="0.25">
      <c r="A12" s="13"/>
      <c r="B12" s="13"/>
      <c r="C12" s="13"/>
      <c r="D12" s="13"/>
      <c r="E12" s="13"/>
      <c r="F12" s="371">
        <v>5</v>
      </c>
      <c r="G12" s="383" t="s">
        <v>128</v>
      </c>
      <c r="H12" s="384"/>
      <c r="I12" s="384"/>
      <c r="J12" s="384"/>
      <c r="K12" s="384"/>
      <c r="L12" s="384"/>
      <c r="M12" s="384"/>
      <c r="N12" s="384"/>
      <c r="O12" s="384"/>
      <c r="P12" s="384"/>
      <c r="Q12" s="384"/>
      <c r="R12" s="384"/>
      <c r="S12" s="384"/>
      <c r="T12" s="384"/>
      <c r="U12" s="385"/>
      <c r="V12" s="1"/>
    </row>
    <row r="13" spans="1:88" ht="18.75" customHeight="1" thickBot="1" x14ac:dyDescent="0.3">
      <c r="A13" s="13"/>
      <c r="B13" s="13"/>
      <c r="C13" s="13"/>
      <c r="D13" s="13"/>
      <c r="E13" s="13"/>
      <c r="F13" s="382"/>
      <c r="G13" s="386"/>
      <c r="H13" s="387"/>
      <c r="I13" s="387"/>
      <c r="J13" s="387"/>
      <c r="K13" s="387"/>
      <c r="L13" s="387"/>
      <c r="M13" s="387"/>
      <c r="N13" s="387"/>
      <c r="O13" s="387"/>
      <c r="P13" s="387"/>
      <c r="Q13" s="387"/>
      <c r="R13" s="387"/>
      <c r="S13" s="387"/>
      <c r="T13" s="387"/>
      <c r="U13" s="388"/>
      <c r="V13" s="1"/>
    </row>
    <row r="14" spans="1:88" ht="18.75" customHeight="1" thickBot="1" x14ac:dyDescent="0.3">
      <c r="A14" s="13"/>
      <c r="B14" s="13"/>
      <c r="C14" s="13"/>
      <c r="D14" s="13"/>
      <c r="E14" s="13"/>
      <c r="F14" s="13"/>
      <c r="G14" s="13"/>
      <c r="H14" s="13"/>
      <c r="I14" s="13"/>
      <c r="J14" s="13"/>
      <c r="K14" s="13"/>
      <c r="L14" s="13"/>
      <c r="M14" s="13"/>
      <c r="N14" s="13"/>
      <c r="O14" s="13"/>
      <c r="P14" s="13"/>
      <c r="Q14" s="13"/>
      <c r="R14" s="13"/>
      <c r="S14" s="13"/>
      <c r="T14" s="13"/>
      <c r="U14" s="13"/>
      <c r="V14" s="1"/>
    </row>
    <row r="15" spans="1:88" s="8" customFormat="1" ht="18.75" customHeight="1" thickBot="1" x14ac:dyDescent="0.35">
      <c r="A15" s="39"/>
      <c r="B15" s="40" t="s">
        <v>114</v>
      </c>
      <c r="C15" s="255" t="s">
        <v>15</v>
      </c>
      <c r="D15" s="255" t="s">
        <v>16</v>
      </c>
      <c r="E15" s="369" t="s">
        <v>0</v>
      </c>
      <c r="F15" s="369"/>
      <c r="G15" s="369" t="s">
        <v>1</v>
      </c>
      <c r="H15" s="369"/>
      <c r="I15" s="369" t="s">
        <v>2</v>
      </c>
      <c r="J15" s="369"/>
      <c r="K15" s="369" t="s">
        <v>3</v>
      </c>
      <c r="L15" s="369"/>
      <c r="M15" s="369" t="s">
        <v>4</v>
      </c>
      <c r="N15" s="369"/>
      <c r="O15" s="369" t="s">
        <v>5</v>
      </c>
      <c r="P15" s="369"/>
      <c r="Q15" s="369"/>
      <c r="R15" s="369"/>
      <c r="S15" s="369"/>
      <c r="T15" s="370"/>
      <c r="U15" s="39"/>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7"/>
      <c r="CD15" s="7"/>
      <c r="CE15" s="7"/>
      <c r="CF15" s="7"/>
      <c r="CG15" s="7"/>
      <c r="CH15" s="7"/>
      <c r="CI15" s="7"/>
      <c r="CJ15" s="7"/>
    </row>
    <row r="16" spans="1:88" ht="18.75" customHeight="1" x14ac:dyDescent="0.25">
      <c r="A16" s="13"/>
      <c r="B16" s="306" t="s">
        <v>115</v>
      </c>
      <c r="C16" s="347" t="s">
        <v>92</v>
      </c>
      <c r="D16" s="253" t="str">
        <f>START!$F$10</f>
        <v>Bench Press</v>
      </c>
      <c r="E16" s="253">
        <f>$G$5</f>
        <v>8</v>
      </c>
      <c r="F16" s="253">
        <f>MROUND($C$4*$H$5,$C$9)</f>
        <v>80</v>
      </c>
      <c r="G16" s="253">
        <f>$I$5</f>
        <v>8</v>
      </c>
      <c r="H16" s="253">
        <f>MROUND($C$4*$J$5,$C$9)</f>
        <v>85</v>
      </c>
      <c r="I16" s="151" t="str">
        <f>$K$5</f>
        <v>8+</v>
      </c>
      <c r="J16" s="253">
        <f>MROUND($C$4*$L$5,$C$9)</f>
        <v>90</v>
      </c>
      <c r="K16" s="48"/>
      <c r="L16" s="48"/>
      <c r="M16" s="48"/>
      <c r="N16" s="48"/>
      <c r="O16" s="48"/>
      <c r="P16" s="48"/>
      <c r="Q16" s="317" t="s">
        <v>11</v>
      </c>
      <c r="R16" s="318"/>
      <c r="S16" s="321" t="str">
        <f>IFERROR($J$16/VLOOKUP($I$16,Config!$C:$G,5,FALSE),"?")</f>
        <v>?</v>
      </c>
      <c r="T16" s="322"/>
      <c r="U16" s="13"/>
      <c r="V16" s="1"/>
    </row>
    <row r="17" spans="1:22" ht="18.75" customHeight="1" x14ac:dyDescent="0.25">
      <c r="A17" s="13"/>
      <c r="B17" s="307"/>
      <c r="C17" s="348"/>
      <c r="D17" s="113" t="str">
        <f>START!$F$13</f>
        <v>Seated OHP</v>
      </c>
      <c r="E17" s="245">
        <f>$G$4</f>
        <v>10</v>
      </c>
      <c r="F17" s="245">
        <f>MROUND($C$7*$H$4,$C$9)</f>
        <v>50</v>
      </c>
      <c r="G17" s="245">
        <f>$I$4</f>
        <v>10</v>
      </c>
      <c r="H17" s="245">
        <f>MROUND($C$7*$J$4,$C$9)</f>
        <v>50</v>
      </c>
      <c r="I17" s="245">
        <f>$K$4</f>
        <v>10</v>
      </c>
      <c r="J17" s="245">
        <f>MROUND($C$7*$L$4,$C$9)</f>
        <v>50</v>
      </c>
      <c r="K17" s="43"/>
      <c r="L17" s="43"/>
      <c r="M17" s="43"/>
      <c r="N17" s="43"/>
      <c r="O17" s="43"/>
      <c r="P17" s="43"/>
      <c r="Q17" s="319"/>
      <c r="R17" s="320"/>
      <c r="S17" s="323"/>
      <c r="T17" s="324"/>
      <c r="U17" s="13"/>
      <c r="V17" s="1"/>
    </row>
    <row r="18" spans="1:22" ht="18.75" customHeight="1" x14ac:dyDescent="0.25">
      <c r="A18" s="13"/>
      <c r="B18" s="307"/>
      <c r="C18" s="348"/>
      <c r="D18" s="245" t="str">
        <f>START!$C$10</f>
        <v>Dumbbell Bench Press</v>
      </c>
      <c r="E18" s="245">
        <v>8</v>
      </c>
      <c r="F18" s="44"/>
      <c r="G18" s="245">
        <v>8</v>
      </c>
      <c r="H18" s="44"/>
      <c r="I18" s="245">
        <v>8</v>
      </c>
      <c r="J18" s="44"/>
      <c r="K18" s="245">
        <v>8</v>
      </c>
      <c r="L18" s="44"/>
      <c r="M18" s="43"/>
      <c r="N18" s="43"/>
      <c r="O18" s="43"/>
      <c r="P18" s="43"/>
      <c r="Q18" s="244"/>
      <c r="R18" s="245"/>
      <c r="S18" s="245"/>
      <c r="T18" s="256"/>
      <c r="U18" s="13"/>
      <c r="V18" s="1"/>
    </row>
    <row r="19" spans="1:22" ht="18.75" customHeight="1" x14ac:dyDescent="0.25">
      <c r="A19" s="13"/>
      <c r="B19" s="307"/>
      <c r="C19" s="348"/>
      <c r="D19" s="245" t="str">
        <f>START!$C$16</f>
        <v>Lateral Cable Raise</v>
      </c>
      <c r="E19" s="245">
        <v>10</v>
      </c>
      <c r="F19" s="44"/>
      <c r="G19" s="245">
        <v>10</v>
      </c>
      <c r="H19" s="44"/>
      <c r="I19" s="148" t="s">
        <v>19</v>
      </c>
      <c r="J19" s="44"/>
      <c r="K19" s="43"/>
      <c r="L19" s="43"/>
      <c r="M19" s="43"/>
      <c r="N19" s="43"/>
      <c r="O19" s="43"/>
      <c r="P19" s="43"/>
      <c r="Q19" s="295" t="s">
        <v>18</v>
      </c>
      <c r="R19" s="296"/>
      <c r="S19" s="296"/>
      <c r="T19" s="256" t="str">
        <f>IFERROR(E16+G16+I16+E18+G18+I18+K18,"?")</f>
        <v>?</v>
      </c>
      <c r="U19" s="13"/>
      <c r="V19" s="1"/>
    </row>
    <row r="20" spans="1:22" ht="18.75" customHeight="1" x14ac:dyDescent="0.25">
      <c r="A20" s="13"/>
      <c r="B20" s="307"/>
      <c r="C20" s="348"/>
      <c r="D20" s="245" t="str">
        <f>START!$C$17</f>
        <v>Cable Rear Lateral Raise</v>
      </c>
      <c r="E20" s="245">
        <v>12</v>
      </c>
      <c r="F20" s="45"/>
      <c r="G20" s="245">
        <v>12</v>
      </c>
      <c r="H20" s="45"/>
      <c r="I20" s="148" t="s">
        <v>19</v>
      </c>
      <c r="J20" s="45"/>
      <c r="K20" s="43"/>
      <c r="L20" s="43"/>
      <c r="M20" s="43"/>
      <c r="N20" s="43"/>
      <c r="O20" s="43"/>
      <c r="P20" s="43"/>
      <c r="Q20" s="295" t="s">
        <v>20</v>
      </c>
      <c r="R20" s="296"/>
      <c r="S20" s="296"/>
      <c r="T20" s="256" t="str">
        <f>IFERROR(E17+G17+I17+E19+G19+I19+E20+G20+I20,"?")</f>
        <v>?</v>
      </c>
      <c r="U20" s="13"/>
      <c r="V20" s="1"/>
    </row>
    <row r="21" spans="1:22" ht="18.75" customHeight="1" thickBot="1" x14ac:dyDescent="0.3">
      <c r="A21" s="13"/>
      <c r="B21" s="307"/>
      <c r="C21" s="349"/>
      <c r="D21" s="252" t="str">
        <f>START!$C$14</f>
        <v>Cable Tricep Extensions</v>
      </c>
      <c r="E21" s="252">
        <v>12</v>
      </c>
      <c r="F21" s="55"/>
      <c r="G21" s="252">
        <v>12</v>
      </c>
      <c r="H21" s="55"/>
      <c r="I21" s="252">
        <v>12</v>
      </c>
      <c r="J21" s="55"/>
      <c r="K21" s="149" t="s">
        <v>21</v>
      </c>
      <c r="L21" s="55"/>
      <c r="M21" s="53"/>
      <c r="N21" s="53"/>
      <c r="O21" s="53"/>
      <c r="P21" s="53"/>
      <c r="Q21" s="354" t="s">
        <v>22</v>
      </c>
      <c r="R21" s="355"/>
      <c r="S21" s="355"/>
      <c r="T21" s="115" t="str">
        <f>IFERROR(E21+G21+I21+K21,"?")</f>
        <v>?</v>
      </c>
      <c r="U21" s="13"/>
      <c r="V21" s="1"/>
    </row>
    <row r="22" spans="1:22" ht="18.75" customHeight="1" x14ac:dyDescent="0.25">
      <c r="A22" s="13"/>
      <c r="B22" s="307"/>
      <c r="C22" s="297" t="s">
        <v>190</v>
      </c>
      <c r="D22" s="98" t="s">
        <v>23</v>
      </c>
      <c r="E22" s="137">
        <v>10</v>
      </c>
      <c r="F22" s="47"/>
      <c r="G22" s="137">
        <v>10</v>
      </c>
      <c r="H22" s="47"/>
      <c r="I22" s="137">
        <v>10</v>
      </c>
      <c r="J22" s="47"/>
      <c r="K22" s="48"/>
      <c r="L22" s="48"/>
      <c r="M22" s="48"/>
      <c r="N22" s="48"/>
      <c r="O22" s="48"/>
      <c r="P22" s="48"/>
      <c r="Q22" s="136"/>
      <c r="R22" s="137"/>
      <c r="S22" s="137"/>
      <c r="T22" s="49"/>
      <c r="U22" s="13"/>
      <c r="V22" s="1"/>
    </row>
    <row r="23" spans="1:22" ht="18.75" customHeight="1" x14ac:dyDescent="0.25">
      <c r="A23" s="13"/>
      <c r="B23" s="307"/>
      <c r="C23" s="298"/>
      <c r="D23" s="250" t="str">
        <f>START!$C$19</f>
        <v>Lat Pulldowns</v>
      </c>
      <c r="E23" s="250">
        <v>12</v>
      </c>
      <c r="F23" s="50"/>
      <c r="G23" s="250">
        <v>12</v>
      </c>
      <c r="H23" s="50"/>
      <c r="I23" s="250">
        <v>12</v>
      </c>
      <c r="J23" s="50"/>
      <c r="K23" s="148" t="s">
        <v>21</v>
      </c>
      <c r="L23" s="50"/>
      <c r="M23" s="43"/>
      <c r="N23" s="43"/>
      <c r="O23" s="43"/>
      <c r="P23" s="43"/>
      <c r="Q23" s="314" t="s">
        <v>24</v>
      </c>
      <c r="R23" s="315"/>
      <c r="S23" s="315"/>
      <c r="T23" s="51" t="str">
        <f>IFERROR(G23+I23+K23+E23+E24+G24+I24+K24,"?")</f>
        <v>?</v>
      </c>
      <c r="U23" s="13"/>
      <c r="V23" s="1"/>
    </row>
    <row r="24" spans="1:22" ht="18.75" customHeight="1" x14ac:dyDescent="0.25">
      <c r="A24" s="13"/>
      <c r="B24" s="307"/>
      <c r="C24" s="298"/>
      <c r="D24" s="250" t="str">
        <f>START!$C$21</f>
        <v>Machine Rows</v>
      </c>
      <c r="E24" s="250">
        <v>12</v>
      </c>
      <c r="F24" s="50"/>
      <c r="G24" s="250">
        <v>12</v>
      </c>
      <c r="H24" s="50"/>
      <c r="I24" s="250">
        <v>12</v>
      </c>
      <c r="J24" s="50"/>
      <c r="K24" s="148" t="s">
        <v>21</v>
      </c>
      <c r="L24" s="50"/>
      <c r="M24" s="43"/>
      <c r="N24" s="43"/>
      <c r="O24" s="43"/>
      <c r="P24" s="43"/>
      <c r="Q24" s="314" t="s">
        <v>25</v>
      </c>
      <c r="R24" s="315"/>
      <c r="S24" s="315"/>
      <c r="T24" s="51">
        <f>IFERROR(G22+I22+K22+E22,"?")</f>
        <v>30</v>
      </c>
      <c r="U24" s="13"/>
      <c r="V24" s="1"/>
    </row>
    <row r="25" spans="1:22" ht="18.75" customHeight="1" x14ac:dyDescent="0.25">
      <c r="A25" s="13"/>
      <c r="B25" s="307"/>
      <c r="C25" s="298"/>
      <c r="D25" s="250" t="str">
        <f>START!$C$25</f>
        <v>Dumbbell Shrugs</v>
      </c>
      <c r="E25" s="250">
        <v>12</v>
      </c>
      <c r="F25" s="50"/>
      <c r="G25" s="250">
        <v>12</v>
      </c>
      <c r="H25" s="50"/>
      <c r="I25" s="250">
        <v>12</v>
      </c>
      <c r="J25" s="50"/>
      <c r="K25" s="148" t="s">
        <v>21</v>
      </c>
      <c r="L25" s="50"/>
      <c r="M25" s="43"/>
      <c r="N25" s="43"/>
      <c r="O25" s="43"/>
      <c r="P25" s="43"/>
      <c r="Q25" s="314" t="s">
        <v>26</v>
      </c>
      <c r="R25" s="315"/>
      <c r="S25" s="315"/>
      <c r="T25" s="51" t="str">
        <f>IFERROR(E25+G25+I25+K25,"?")</f>
        <v>?</v>
      </c>
      <c r="U25" s="13"/>
      <c r="V25" s="1"/>
    </row>
    <row r="26" spans="1:22" ht="18.75" customHeight="1" thickBot="1" x14ac:dyDescent="0.3">
      <c r="A26" s="13"/>
      <c r="B26" s="307"/>
      <c r="C26" s="299"/>
      <c r="D26" s="243" t="str">
        <f>START!$C$23</f>
        <v>Dumbbell Curls</v>
      </c>
      <c r="E26" s="243">
        <v>12</v>
      </c>
      <c r="F26" s="52"/>
      <c r="G26" s="243">
        <v>12</v>
      </c>
      <c r="H26" s="52"/>
      <c r="I26" s="243">
        <v>12</v>
      </c>
      <c r="J26" s="52"/>
      <c r="K26" s="149" t="s">
        <v>21</v>
      </c>
      <c r="L26" s="52"/>
      <c r="M26" s="53"/>
      <c r="N26" s="53"/>
      <c r="O26" s="53"/>
      <c r="P26" s="53"/>
      <c r="Q26" s="293" t="s">
        <v>27</v>
      </c>
      <c r="R26" s="294"/>
      <c r="S26" s="294"/>
      <c r="T26" s="54" t="str">
        <f>IFERROR(E26+G26+I26+K26,"?")</f>
        <v>?</v>
      </c>
      <c r="U26" s="13"/>
      <c r="V26" s="1"/>
    </row>
    <row r="27" spans="1:22" ht="18.75" customHeight="1" x14ac:dyDescent="0.25">
      <c r="A27" s="13"/>
      <c r="B27" s="307"/>
      <c r="C27" s="290" t="s">
        <v>93</v>
      </c>
      <c r="D27" s="251" t="str">
        <f>START!$F$12</f>
        <v>Squat</v>
      </c>
      <c r="E27" s="251">
        <f>$G$5</f>
        <v>8</v>
      </c>
      <c r="F27" s="251">
        <f>MROUND($C$5*$H$5,$C$9)</f>
        <v>100</v>
      </c>
      <c r="G27" s="251">
        <f>$I$5</f>
        <v>8</v>
      </c>
      <c r="H27" s="251">
        <f>MROUND($C$5*$J$5,$C$9)</f>
        <v>110</v>
      </c>
      <c r="I27" s="151" t="str">
        <f>$K$5</f>
        <v>8+</v>
      </c>
      <c r="J27" s="251">
        <f>MROUND($C$5*$L$5,$C$9)</f>
        <v>115</v>
      </c>
      <c r="K27" s="48"/>
      <c r="L27" s="48"/>
      <c r="M27" s="48"/>
      <c r="N27" s="48"/>
      <c r="O27" s="48"/>
      <c r="P27" s="48"/>
      <c r="Q27" s="325" t="s">
        <v>11</v>
      </c>
      <c r="R27" s="326"/>
      <c r="S27" s="321" t="str">
        <f>IFERROR($J$27/VLOOKUP($I$27,Config!$C:$G,5,FALSE),"?")</f>
        <v>?</v>
      </c>
      <c r="T27" s="322"/>
      <c r="U27" s="13"/>
      <c r="V27" s="1"/>
    </row>
    <row r="28" spans="1:22" ht="18.75" customHeight="1" thickBot="1" x14ac:dyDescent="0.3">
      <c r="A28" s="13"/>
      <c r="B28" s="307"/>
      <c r="C28" s="291"/>
      <c r="D28" s="247" t="str">
        <f>START!$C$26</f>
        <v>Leg Press</v>
      </c>
      <c r="E28" s="247">
        <v>10</v>
      </c>
      <c r="F28" s="44"/>
      <c r="G28" s="247">
        <v>10</v>
      </c>
      <c r="H28" s="44"/>
      <c r="I28" s="148" t="s">
        <v>19</v>
      </c>
      <c r="J28" s="44"/>
      <c r="K28" s="43"/>
      <c r="L28" s="43"/>
      <c r="M28" s="43"/>
      <c r="N28" s="43"/>
      <c r="O28" s="43"/>
      <c r="P28" s="43"/>
      <c r="Q28" s="327"/>
      <c r="R28" s="328"/>
      <c r="S28" s="323"/>
      <c r="T28" s="324"/>
      <c r="U28" s="13"/>
      <c r="V28" s="1"/>
    </row>
    <row r="29" spans="1:22" ht="18.75" customHeight="1" x14ac:dyDescent="0.25">
      <c r="A29" s="13"/>
      <c r="B29" s="307"/>
      <c r="C29" s="291"/>
      <c r="D29" s="247" t="str">
        <f>START!$C$28</f>
        <v>Lying Leg Curls</v>
      </c>
      <c r="E29" s="247">
        <v>12</v>
      </c>
      <c r="F29" s="44"/>
      <c r="G29" s="247">
        <v>12</v>
      </c>
      <c r="H29" s="44"/>
      <c r="I29" s="247">
        <v>12</v>
      </c>
      <c r="J29" s="44"/>
      <c r="K29" s="148" t="s">
        <v>21</v>
      </c>
      <c r="L29" s="44"/>
      <c r="M29" s="43"/>
      <c r="N29" s="43"/>
      <c r="O29" s="43"/>
      <c r="P29" s="43"/>
      <c r="Q29" s="310" t="s">
        <v>28</v>
      </c>
      <c r="R29" s="311"/>
      <c r="S29" s="311"/>
      <c r="T29" s="117" t="str">
        <f>IFERROR(E27+G27+I27+E28+G28+I28,"?")</f>
        <v>?</v>
      </c>
      <c r="U29" s="13"/>
      <c r="V29" s="1"/>
    </row>
    <row r="30" spans="1:22" ht="18.75" customHeight="1" x14ac:dyDescent="0.25">
      <c r="A30" s="13"/>
      <c r="B30" s="307"/>
      <c r="C30" s="291"/>
      <c r="D30" s="247" t="str">
        <f>START!$C$30</f>
        <v>Standing Calve Raises</v>
      </c>
      <c r="E30" s="247">
        <v>12</v>
      </c>
      <c r="F30" s="44"/>
      <c r="G30" s="247">
        <v>12</v>
      </c>
      <c r="H30" s="44"/>
      <c r="I30" s="247">
        <v>12</v>
      </c>
      <c r="J30" s="44"/>
      <c r="K30" s="148" t="s">
        <v>21</v>
      </c>
      <c r="L30" s="44"/>
      <c r="M30" s="43"/>
      <c r="N30" s="43"/>
      <c r="O30" s="43"/>
      <c r="P30" s="43"/>
      <c r="Q30" s="310" t="s">
        <v>29</v>
      </c>
      <c r="R30" s="311"/>
      <c r="S30" s="311"/>
      <c r="T30" s="117" t="str">
        <f>IFERROR(E29+G29+I29+K29,"?")</f>
        <v>?</v>
      </c>
      <c r="U30" s="13"/>
      <c r="V30" s="1"/>
    </row>
    <row r="31" spans="1:22" ht="18.75" customHeight="1" thickBot="1" x14ac:dyDescent="0.3">
      <c r="A31" s="13"/>
      <c r="B31" s="307"/>
      <c r="C31" s="292"/>
      <c r="D31" s="249"/>
      <c r="E31" s="249"/>
      <c r="F31" s="249"/>
      <c r="G31" s="249"/>
      <c r="H31" s="249"/>
      <c r="I31" s="249"/>
      <c r="J31" s="249"/>
      <c r="K31" s="249"/>
      <c r="L31" s="249"/>
      <c r="M31" s="53"/>
      <c r="N31" s="53"/>
      <c r="O31" s="53"/>
      <c r="P31" s="53"/>
      <c r="Q31" s="312" t="s">
        <v>30</v>
      </c>
      <c r="R31" s="313"/>
      <c r="S31" s="313"/>
      <c r="T31" s="118" t="str">
        <f>IFERROR(E30+G30+I30+K30,"?")</f>
        <v>?</v>
      </c>
      <c r="U31" s="13"/>
      <c r="V31" s="1"/>
    </row>
    <row r="32" spans="1:22" ht="18.75" customHeight="1" x14ac:dyDescent="0.25">
      <c r="A32" s="13"/>
      <c r="B32" s="307"/>
      <c r="C32" s="345" t="s">
        <v>31</v>
      </c>
      <c r="D32" s="345"/>
      <c r="E32" s="345"/>
      <c r="F32" s="345"/>
      <c r="G32" s="345"/>
      <c r="H32" s="345"/>
      <c r="I32" s="345"/>
      <c r="J32" s="345"/>
      <c r="K32" s="345"/>
      <c r="L32" s="345"/>
      <c r="M32" s="345"/>
      <c r="N32" s="345"/>
      <c r="O32" s="345"/>
      <c r="P32" s="345"/>
      <c r="Q32" s="345"/>
      <c r="R32" s="345"/>
      <c r="S32" s="345"/>
      <c r="T32" s="346"/>
      <c r="U32" s="13"/>
      <c r="V32" s="1"/>
    </row>
    <row r="33" spans="1:22" ht="18.75" customHeight="1" thickBot="1" x14ac:dyDescent="0.3">
      <c r="A33" s="13"/>
      <c r="B33" s="307"/>
      <c r="C33" s="345"/>
      <c r="D33" s="345"/>
      <c r="E33" s="345"/>
      <c r="F33" s="345"/>
      <c r="G33" s="345"/>
      <c r="H33" s="345"/>
      <c r="I33" s="345"/>
      <c r="J33" s="345"/>
      <c r="K33" s="345"/>
      <c r="L33" s="345"/>
      <c r="M33" s="345"/>
      <c r="N33" s="345"/>
      <c r="O33" s="345"/>
      <c r="P33" s="345"/>
      <c r="Q33" s="345"/>
      <c r="R33" s="345"/>
      <c r="S33" s="345"/>
      <c r="T33" s="346"/>
      <c r="U33" s="13"/>
      <c r="V33" s="1"/>
    </row>
    <row r="34" spans="1:22" ht="18.75" customHeight="1" x14ac:dyDescent="0.25">
      <c r="A34" s="13"/>
      <c r="B34" s="367"/>
      <c r="C34" s="347" t="s">
        <v>32</v>
      </c>
      <c r="D34" s="253" t="str">
        <f>D17</f>
        <v>Seated OHP</v>
      </c>
      <c r="E34" s="253">
        <f>$G$5</f>
        <v>8</v>
      </c>
      <c r="F34" s="253">
        <f>MROUND($C$7*$H$5,$C$9)</f>
        <v>50</v>
      </c>
      <c r="G34" s="253">
        <f>$I$5</f>
        <v>8</v>
      </c>
      <c r="H34" s="253">
        <f>MROUND($C$7*$J$5,$C$9)</f>
        <v>55</v>
      </c>
      <c r="I34" s="151" t="str">
        <f>$K$5</f>
        <v>8+</v>
      </c>
      <c r="J34" s="253">
        <f>MROUND($C$7*$L$5,$C$9)</f>
        <v>60</v>
      </c>
      <c r="K34" s="48"/>
      <c r="L34" s="48"/>
      <c r="M34" s="48"/>
      <c r="N34" s="48"/>
      <c r="O34" s="48"/>
      <c r="P34" s="48"/>
      <c r="Q34" s="317" t="s">
        <v>11</v>
      </c>
      <c r="R34" s="318"/>
      <c r="S34" s="321" t="str">
        <f>IFERROR($J$34/VLOOKUP($I$34,Config!$C:$G,5,FALSE),"?")</f>
        <v>?</v>
      </c>
      <c r="T34" s="322"/>
      <c r="U34" s="13"/>
      <c r="V34" s="1"/>
    </row>
    <row r="35" spans="1:22" ht="18.75" customHeight="1" thickBot="1" x14ac:dyDescent="0.3">
      <c r="A35" s="13"/>
      <c r="B35" s="367"/>
      <c r="C35" s="363"/>
      <c r="D35" s="245" t="str">
        <f>START!$C$11</f>
        <v>Incline Bench Press</v>
      </c>
      <c r="E35" s="245">
        <f>$G$4</f>
        <v>10</v>
      </c>
      <c r="F35" s="245">
        <f>IF(D35="Bench Press",MROUND($C$4*$H$4,$C$9),MROUND($C$4*$H$4*85%,$C$9))</f>
        <v>65</v>
      </c>
      <c r="G35" s="245">
        <f>$I$4</f>
        <v>10</v>
      </c>
      <c r="H35" s="245">
        <f>IF(D35="Bench Press",MROUND($C$4*$J$4,$C$9),MROUND($C$4*$J$4*85%,$C$9))</f>
        <v>65</v>
      </c>
      <c r="I35" s="245">
        <f>$K$4</f>
        <v>10</v>
      </c>
      <c r="J35" s="245">
        <f>IF(D35="Bench Press",MROUND($C$4*$L$4,$C$9),MROUND($C$4*$L$4*85%,$C$9))</f>
        <v>65</v>
      </c>
      <c r="K35" s="43"/>
      <c r="L35" s="43"/>
      <c r="M35" s="43"/>
      <c r="N35" s="43"/>
      <c r="O35" s="43"/>
      <c r="P35" s="43"/>
      <c r="Q35" s="329"/>
      <c r="R35" s="330"/>
      <c r="S35" s="323"/>
      <c r="T35" s="324"/>
      <c r="U35" s="13"/>
      <c r="V35" s="1"/>
    </row>
    <row r="36" spans="1:22" ht="18.75" customHeight="1" x14ac:dyDescent="0.25">
      <c r="A36" s="13"/>
      <c r="B36" s="367"/>
      <c r="C36" s="363"/>
      <c r="D36" s="245" t="str">
        <f>START!$C$15</f>
        <v>Lateral Dumbbell Raise</v>
      </c>
      <c r="E36" s="245">
        <v>10</v>
      </c>
      <c r="F36" s="44"/>
      <c r="G36" s="245">
        <v>10</v>
      </c>
      <c r="H36" s="44"/>
      <c r="I36" s="245">
        <v>10</v>
      </c>
      <c r="J36" s="44"/>
      <c r="K36" s="148" t="s">
        <v>19</v>
      </c>
      <c r="L36" s="44"/>
      <c r="M36" s="43"/>
      <c r="N36" s="43"/>
      <c r="O36" s="43"/>
      <c r="P36" s="43"/>
      <c r="Q36" s="295" t="s">
        <v>18</v>
      </c>
      <c r="R36" s="296"/>
      <c r="S36" s="296"/>
      <c r="T36" s="256" t="str">
        <f>IFERROR(E35+G35+I35+K35+E37+G37+I37+K37,"?")</f>
        <v>?</v>
      </c>
      <c r="U36" s="13"/>
      <c r="V36" s="1"/>
    </row>
    <row r="37" spans="1:22" ht="18.75" customHeight="1" thickBot="1" x14ac:dyDescent="0.3">
      <c r="A37" s="13"/>
      <c r="B37" s="367"/>
      <c r="C37" s="363"/>
      <c r="D37" s="245" t="str">
        <f>START!$C$12</f>
        <v>Cable Crossovers</v>
      </c>
      <c r="E37" s="245">
        <v>12</v>
      </c>
      <c r="F37" s="44"/>
      <c r="G37" s="245">
        <v>12</v>
      </c>
      <c r="H37" s="44"/>
      <c r="I37" s="245">
        <v>12</v>
      </c>
      <c r="J37" s="44"/>
      <c r="K37" s="148" t="s">
        <v>21</v>
      </c>
      <c r="L37" s="44"/>
      <c r="M37" s="43"/>
      <c r="N37" s="43"/>
      <c r="O37" s="43"/>
      <c r="P37" s="43"/>
      <c r="Q37" s="295" t="s">
        <v>20</v>
      </c>
      <c r="R37" s="296"/>
      <c r="S37" s="296"/>
      <c r="T37" s="256" t="str">
        <f>IFERROR(E34+G34+I34+E36+G36+I36+K36,"?")</f>
        <v>?</v>
      </c>
      <c r="U37" s="13"/>
      <c r="V37" s="1"/>
    </row>
    <row r="38" spans="1:22" ht="18.75" customHeight="1" thickBot="1" x14ac:dyDescent="0.3">
      <c r="A38" s="13"/>
      <c r="B38" s="367"/>
      <c r="C38" s="364"/>
      <c r="D38" s="252" t="str">
        <f>START!$C$13</f>
        <v>Dips</v>
      </c>
      <c r="E38" s="252">
        <v>12</v>
      </c>
      <c r="F38" s="52"/>
      <c r="G38" s="252">
        <v>12</v>
      </c>
      <c r="H38" s="52"/>
      <c r="I38" s="252">
        <v>12</v>
      </c>
      <c r="J38" s="52"/>
      <c r="K38" s="149" t="s">
        <v>21</v>
      </c>
      <c r="L38" s="52"/>
      <c r="M38" s="53"/>
      <c r="N38" s="53"/>
      <c r="O38" s="53"/>
      <c r="P38" s="53"/>
      <c r="Q38" s="354" t="s">
        <v>22</v>
      </c>
      <c r="R38" s="355"/>
      <c r="S38" s="355"/>
      <c r="T38" s="115" t="str">
        <f>IFERROR(E38+G38+I38+K38,"?")</f>
        <v>?</v>
      </c>
      <c r="U38" s="13"/>
      <c r="V38" s="10"/>
    </row>
    <row r="39" spans="1:22" ht="18.75" customHeight="1" x14ac:dyDescent="0.25">
      <c r="A39" s="13"/>
      <c r="B39" s="367"/>
      <c r="C39" s="297" t="s">
        <v>191</v>
      </c>
      <c r="D39" s="137" t="str">
        <f>START!$F$11</f>
        <v>Deadlift</v>
      </c>
      <c r="E39" s="137">
        <f>$G$5</f>
        <v>8</v>
      </c>
      <c r="F39" s="137">
        <f>MROUND($C$6*$H$5,$C$9)</f>
        <v>105</v>
      </c>
      <c r="G39" s="137">
        <f>$I$5</f>
        <v>8</v>
      </c>
      <c r="H39" s="137">
        <f>MROUND($C$6*$J$5,$C$9)</f>
        <v>115</v>
      </c>
      <c r="I39" s="151" t="str">
        <f>$K$5</f>
        <v>8+</v>
      </c>
      <c r="J39" s="137">
        <f>MROUND($C$6*$L$5,$C$9)</f>
        <v>120</v>
      </c>
      <c r="K39" s="48"/>
      <c r="L39" s="48"/>
      <c r="M39" s="48"/>
      <c r="N39" s="48"/>
      <c r="O39" s="48"/>
      <c r="P39" s="48"/>
      <c r="Q39" s="331" t="s">
        <v>11</v>
      </c>
      <c r="R39" s="332"/>
      <c r="S39" s="321" t="str">
        <f>IFERROR($J$39/VLOOKUP($I$39,Config!$C:$G,5,FALSE),"?")</f>
        <v>?</v>
      </c>
      <c r="T39" s="322"/>
      <c r="U39" s="13"/>
      <c r="V39" s="1"/>
    </row>
    <row r="40" spans="1:22" ht="18.75" customHeight="1" thickBot="1" x14ac:dyDescent="0.3">
      <c r="A40" s="13"/>
      <c r="B40" s="367"/>
      <c r="C40" s="298"/>
      <c r="D40" s="250" t="str">
        <f>START!$C$24</f>
        <v>Barbell Shrugs</v>
      </c>
      <c r="E40" s="250">
        <v>8</v>
      </c>
      <c r="F40" s="44"/>
      <c r="G40" s="250">
        <v>8</v>
      </c>
      <c r="H40" s="44"/>
      <c r="I40" s="250">
        <v>8</v>
      </c>
      <c r="J40" s="44"/>
      <c r="K40" s="43"/>
      <c r="L40" s="43"/>
      <c r="M40" s="43"/>
      <c r="N40" s="43"/>
      <c r="O40" s="43"/>
      <c r="P40" s="43"/>
      <c r="Q40" s="333"/>
      <c r="R40" s="334"/>
      <c r="S40" s="323"/>
      <c r="T40" s="324"/>
      <c r="U40" s="13"/>
      <c r="V40" s="1"/>
    </row>
    <row r="41" spans="1:22" ht="18.75" customHeight="1" x14ac:dyDescent="0.25">
      <c r="A41" s="13"/>
      <c r="B41" s="367"/>
      <c r="C41" s="298"/>
      <c r="D41" s="250" t="str">
        <f>START!$C$18</f>
        <v>Pull-Ups</v>
      </c>
      <c r="E41" s="250">
        <v>10</v>
      </c>
      <c r="F41" s="44"/>
      <c r="G41" s="148" t="s">
        <v>19</v>
      </c>
      <c r="H41" s="44"/>
      <c r="I41" s="43"/>
      <c r="J41" s="43"/>
      <c r="K41" s="43"/>
      <c r="L41" s="43"/>
      <c r="M41" s="43"/>
      <c r="N41" s="43"/>
      <c r="O41" s="43"/>
      <c r="P41" s="43"/>
      <c r="Q41" s="316" t="s">
        <v>24</v>
      </c>
      <c r="R41" s="315"/>
      <c r="S41" s="315"/>
      <c r="T41" s="51" t="str">
        <f>IFERROR(+G42+E42+E41+G41,"?")</f>
        <v>?</v>
      </c>
      <c r="U41" s="13"/>
      <c r="V41" s="1"/>
    </row>
    <row r="42" spans="1:22" ht="18.75" customHeight="1" x14ac:dyDescent="0.25">
      <c r="A42" s="13"/>
      <c r="B42" s="367"/>
      <c r="C42" s="298"/>
      <c r="D42" s="250" t="str">
        <f>START!$C$20</f>
        <v>T-Bar Rows</v>
      </c>
      <c r="E42" s="250">
        <v>10</v>
      </c>
      <c r="F42" s="44"/>
      <c r="G42" s="148" t="s">
        <v>19</v>
      </c>
      <c r="H42" s="44"/>
      <c r="I42" s="43"/>
      <c r="J42" s="43"/>
      <c r="K42" s="43"/>
      <c r="L42" s="43"/>
      <c r="M42" s="43"/>
      <c r="N42" s="43"/>
      <c r="O42" s="43"/>
      <c r="P42" s="43"/>
      <c r="Q42" s="314" t="s">
        <v>26</v>
      </c>
      <c r="R42" s="315"/>
      <c r="S42" s="315"/>
      <c r="T42" s="51">
        <f>IFERROR(E40+G40+I40,"?")</f>
        <v>24</v>
      </c>
      <c r="U42" s="13"/>
      <c r="V42" s="1"/>
    </row>
    <row r="43" spans="1:22" ht="18.75" customHeight="1" thickBot="1" x14ac:dyDescent="0.3">
      <c r="A43" s="13"/>
      <c r="B43" s="367"/>
      <c r="C43" s="299"/>
      <c r="D43" s="243" t="str">
        <f>START!$C$22</f>
        <v>Preacher Curls</v>
      </c>
      <c r="E43" s="243">
        <v>12</v>
      </c>
      <c r="F43" s="52"/>
      <c r="G43" s="243">
        <v>12</v>
      </c>
      <c r="H43" s="52"/>
      <c r="I43" s="243">
        <v>12</v>
      </c>
      <c r="J43" s="52"/>
      <c r="K43" s="149" t="s">
        <v>21</v>
      </c>
      <c r="L43" s="52"/>
      <c r="M43" s="53"/>
      <c r="N43" s="53"/>
      <c r="O43" s="53"/>
      <c r="P43" s="53"/>
      <c r="Q43" s="293" t="s">
        <v>27</v>
      </c>
      <c r="R43" s="294"/>
      <c r="S43" s="294"/>
      <c r="T43" s="54" t="str">
        <f>IFERROR(E43+G43+I43+K43,"?")</f>
        <v>?</v>
      </c>
      <c r="U43" s="13"/>
      <c r="V43" s="1"/>
    </row>
    <row r="44" spans="1:22" ht="18.75" customHeight="1" x14ac:dyDescent="0.25">
      <c r="A44" s="13"/>
      <c r="B44" s="367"/>
      <c r="C44" s="290" t="s">
        <v>94</v>
      </c>
      <c r="D44" s="251" t="str">
        <f>D27</f>
        <v>Squat</v>
      </c>
      <c r="E44" s="251">
        <f>$G$4</f>
        <v>10</v>
      </c>
      <c r="F44" s="251">
        <f>MROUND($C$5*$H$4,$C$9)</f>
        <v>95</v>
      </c>
      <c r="G44" s="251">
        <f>$I$4</f>
        <v>10</v>
      </c>
      <c r="H44" s="251">
        <f>MROUND($C$5*$J$4,$C$9)</f>
        <v>95</v>
      </c>
      <c r="I44" s="251">
        <f>$K$4</f>
        <v>10</v>
      </c>
      <c r="J44" s="251">
        <f>MROUND($C$5*$L$4,$C$9)</f>
        <v>95</v>
      </c>
      <c r="K44" s="48"/>
      <c r="L44" s="48"/>
      <c r="M44" s="48"/>
      <c r="N44" s="48"/>
      <c r="O44" s="48"/>
      <c r="P44" s="48"/>
      <c r="Q44" s="336"/>
      <c r="R44" s="337"/>
      <c r="S44" s="337"/>
      <c r="T44" s="129"/>
      <c r="U44" s="13"/>
      <c r="V44" s="1"/>
    </row>
    <row r="45" spans="1:22" ht="18.75" customHeight="1" x14ac:dyDescent="0.25">
      <c r="A45" s="13"/>
      <c r="B45" s="367"/>
      <c r="C45" s="291"/>
      <c r="D45" s="247" t="str">
        <f>START!$C$29</f>
        <v>Stiff-Leg Deadlifts</v>
      </c>
      <c r="E45" s="247">
        <v>10</v>
      </c>
      <c r="F45" s="44"/>
      <c r="G45" s="247">
        <v>10</v>
      </c>
      <c r="H45" s="44"/>
      <c r="I45" s="148" t="s">
        <v>19</v>
      </c>
      <c r="J45" s="44"/>
      <c r="K45" s="43"/>
      <c r="L45" s="43"/>
      <c r="M45" s="43"/>
      <c r="N45" s="43"/>
      <c r="O45" s="43"/>
      <c r="P45" s="43"/>
      <c r="Q45" s="310" t="s">
        <v>28</v>
      </c>
      <c r="R45" s="311"/>
      <c r="S45" s="311"/>
      <c r="T45" s="117" t="str">
        <f>IFERROR(G46+I46+K46+E44+G44+I44+E46,"?")</f>
        <v>?</v>
      </c>
      <c r="U45" s="13"/>
      <c r="V45" s="1"/>
    </row>
    <row r="46" spans="1:22" ht="18.75" customHeight="1" x14ac:dyDescent="0.25">
      <c r="A46" s="13"/>
      <c r="B46" s="367"/>
      <c r="C46" s="291"/>
      <c r="D46" s="247" t="str">
        <f>START!$C$27</f>
        <v>Leg Extensions</v>
      </c>
      <c r="E46" s="247">
        <v>12</v>
      </c>
      <c r="F46" s="44"/>
      <c r="G46" s="247">
        <v>12</v>
      </c>
      <c r="H46" s="44"/>
      <c r="I46" s="247">
        <v>12</v>
      </c>
      <c r="J46" s="44"/>
      <c r="K46" s="148" t="s">
        <v>21</v>
      </c>
      <c r="L46" s="44"/>
      <c r="M46" s="43"/>
      <c r="N46" s="43"/>
      <c r="O46" s="43"/>
      <c r="P46" s="43"/>
      <c r="Q46" s="310" t="s">
        <v>29</v>
      </c>
      <c r="R46" s="311"/>
      <c r="S46" s="311"/>
      <c r="T46" s="117" t="str">
        <f>IFERROR(E47+G47+I47+K47+E45+G45+I45+K45,"?")</f>
        <v>?</v>
      </c>
      <c r="U46" s="13"/>
      <c r="V46" s="1"/>
    </row>
    <row r="47" spans="1:22" ht="18.75" customHeight="1" x14ac:dyDescent="0.25">
      <c r="A47" s="13"/>
      <c r="B47" s="367"/>
      <c r="C47" s="291"/>
      <c r="D47" s="247" t="str">
        <f>START!$C$28</f>
        <v>Lying Leg Curls</v>
      </c>
      <c r="E47" s="247">
        <v>12</v>
      </c>
      <c r="F47" s="44"/>
      <c r="G47" s="247">
        <v>12</v>
      </c>
      <c r="H47" s="44"/>
      <c r="I47" s="247">
        <v>12</v>
      </c>
      <c r="J47" s="45"/>
      <c r="K47" s="148" t="s">
        <v>21</v>
      </c>
      <c r="L47" s="45"/>
      <c r="M47" s="43"/>
      <c r="N47" s="43"/>
      <c r="O47" s="43"/>
      <c r="P47" s="43"/>
      <c r="Q47" s="310" t="s">
        <v>30</v>
      </c>
      <c r="R47" s="311"/>
      <c r="S47" s="311"/>
      <c r="T47" s="117" t="str">
        <f>IFERROR(E48+G48+I48+K48,"?")</f>
        <v>?</v>
      </c>
      <c r="U47" s="13"/>
      <c r="V47" s="1"/>
    </row>
    <row r="48" spans="1:22" ht="18.75" customHeight="1" thickBot="1" x14ac:dyDescent="0.3">
      <c r="A48" s="13"/>
      <c r="B48" s="367"/>
      <c r="C48" s="292"/>
      <c r="D48" s="249" t="str">
        <f>START!$C$30</f>
        <v>Standing Calve Raises</v>
      </c>
      <c r="E48" s="249">
        <v>12</v>
      </c>
      <c r="F48" s="55"/>
      <c r="G48" s="249">
        <v>12</v>
      </c>
      <c r="H48" s="55"/>
      <c r="I48" s="249">
        <v>12</v>
      </c>
      <c r="J48" s="55"/>
      <c r="K48" s="149" t="s">
        <v>21</v>
      </c>
      <c r="L48" s="55"/>
      <c r="M48" s="53"/>
      <c r="N48" s="53"/>
      <c r="O48" s="53"/>
      <c r="P48" s="53"/>
      <c r="Q48" s="248"/>
      <c r="R48" s="249"/>
      <c r="S48" s="249"/>
      <c r="T48" s="118"/>
      <c r="U48" s="13"/>
      <c r="V48" s="1"/>
    </row>
    <row r="49" spans="1:22" ht="18.75" customHeight="1" x14ac:dyDescent="0.25">
      <c r="A49" s="13"/>
      <c r="B49" s="367"/>
      <c r="C49" s="344" t="s">
        <v>31</v>
      </c>
      <c r="D49" s="345"/>
      <c r="E49" s="345"/>
      <c r="F49" s="345"/>
      <c r="G49" s="345"/>
      <c r="H49" s="345"/>
      <c r="I49" s="345"/>
      <c r="J49" s="345"/>
      <c r="K49" s="345"/>
      <c r="L49" s="345"/>
      <c r="M49" s="345"/>
      <c r="N49" s="345"/>
      <c r="O49" s="345"/>
      <c r="P49" s="345"/>
      <c r="Q49" s="345"/>
      <c r="R49" s="345"/>
      <c r="S49" s="345"/>
      <c r="T49" s="346"/>
      <c r="U49" s="13"/>
      <c r="V49" s="1"/>
    </row>
    <row r="50" spans="1:22" ht="18.75" customHeight="1" thickBot="1" x14ac:dyDescent="0.3">
      <c r="A50" s="13"/>
      <c r="B50" s="368"/>
      <c r="C50" s="341"/>
      <c r="D50" s="342"/>
      <c r="E50" s="342"/>
      <c r="F50" s="342"/>
      <c r="G50" s="342"/>
      <c r="H50" s="342"/>
      <c r="I50" s="342"/>
      <c r="J50" s="342"/>
      <c r="K50" s="342"/>
      <c r="L50" s="342"/>
      <c r="M50" s="342"/>
      <c r="N50" s="342"/>
      <c r="O50" s="342"/>
      <c r="P50" s="342"/>
      <c r="Q50" s="342"/>
      <c r="R50" s="342"/>
      <c r="S50" s="342"/>
      <c r="T50" s="343"/>
      <c r="U50" s="13"/>
      <c r="V50" s="1"/>
    </row>
    <row r="51" spans="1:22" ht="18.75" customHeight="1" thickBot="1" x14ac:dyDescent="0.35">
      <c r="A51" s="13"/>
      <c r="B51" s="56" t="s">
        <v>114</v>
      </c>
      <c r="C51" s="246" t="s">
        <v>15</v>
      </c>
      <c r="D51" s="246" t="s">
        <v>16</v>
      </c>
      <c r="E51" s="309" t="s">
        <v>0</v>
      </c>
      <c r="F51" s="309"/>
      <c r="G51" s="309" t="s">
        <v>1</v>
      </c>
      <c r="H51" s="309"/>
      <c r="I51" s="309" t="s">
        <v>2</v>
      </c>
      <c r="J51" s="309"/>
      <c r="K51" s="309" t="s">
        <v>3</v>
      </c>
      <c r="L51" s="309"/>
      <c r="M51" s="309" t="s">
        <v>4</v>
      </c>
      <c r="N51" s="309"/>
      <c r="O51" s="309" t="s">
        <v>5</v>
      </c>
      <c r="P51" s="309"/>
      <c r="Q51" s="309"/>
      <c r="R51" s="309"/>
      <c r="S51" s="309"/>
      <c r="T51" s="335"/>
      <c r="U51" s="13"/>
      <c r="V51" s="1"/>
    </row>
    <row r="52" spans="1:22" ht="18.75" customHeight="1" x14ac:dyDescent="0.25">
      <c r="A52" s="13"/>
      <c r="B52" s="306" t="s">
        <v>116</v>
      </c>
      <c r="C52" s="347" t="s">
        <v>92</v>
      </c>
      <c r="D52" s="253" t="str">
        <f t="shared" ref="D52:D57" si="1">D16</f>
        <v>Bench Press</v>
      </c>
      <c r="E52" s="253">
        <f>$G$7</f>
        <v>6</v>
      </c>
      <c r="F52" s="253">
        <f>MROUND($C$4*$H$7,$C$9)</f>
        <v>95</v>
      </c>
      <c r="G52" s="253">
        <f>$I$7</f>
        <v>6</v>
      </c>
      <c r="H52" s="253">
        <f>MROUND($C$4*$J$7,$C$9)</f>
        <v>95</v>
      </c>
      <c r="I52" s="253">
        <f>$K$7</f>
        <v>6</v>
      </c>
      <c r="J52" s="253">
        <f>MROUND($C$4*$L$7,$C$9)</f>
        <v>100</v>
      </c>
      <c r="K52" s="253">
        <f>$M$7</f>
        <v>6</v>
      </c>
      <c r="L52" s="253">
        <f>MROUND($C$4*$N$7,$C$9)</f>
        <v>100</v>
      </c>
      <c r="M52" s="48"/>
      <c r="N52" s="48"/>
      <c r="O52" s="48"/>
      <c r="P52" s="48"/>
      <c r="Q52" s="120"/>
      <c r="R52" s="121"/>
      <c r="S52" s="121"/>
      <c r="T52" s="122"/>
      <c r="U52" s="13"/>
      <c r="V52" s="1"/>
    </row>
    <row r="53" spans="1:22" ht="18.75" customHeight="1" x14ac:dyDescent="0.25">
      <c r="A53" s="13"/>
      <c r="B53" s="307"/>
      <c r="C53" s="348"/>
      <c r="D53" s="245" t="str">
        <f t="shared" si="1"/>
        <v>Seated OHP</v>
      </c>
      <c r="E53" s="245">
        <f>$G$8</f>
        <v>10</v>
      </c>
      <c r="F53" s="245">
        <f>MROUND($C$7*$H$8,$C$9)</f>
        <v>50</v>
      </c>
      <c r="G53" s="245">
        <f>$I$8</f>
        <v>10</v>
      </c>
      <c r="H53" s="245">
        <f>MROUND($C$7*$J$8,$C$9)</f>
        <v>50</v>
      </c>
      <c r="I53" s="245">
        <f>$K$8</f>
        <v>10</v>
      </c>
      <c r="J53" s="245">
        <f>MROUND($C$7*$L$8,$C$9)</f>
        <v>50</v>
      </c>
      <c r="K53" s="43"/>
      <c r="L53" s="43"/>
      <c r="M53" s="43"/>
      <c r="N53" s="43"/>
      <c r="O53" s="43"/>
      <c r="P53" s="43"/>
      <c r="Q53" s="123"/>
      <c r="R53" s="124"/>
      <c r="S53" s="124"/>
      <c r="T53" s="125"/>
      <c r="U53" s="13"/>
      <c r="V53" s="1"/>
    </row>
    <row r="54" spans="1:22" ht="18.75" customHeight="1" x14ac:dyDescent="0.25">
      <c r="A54" s="13"/>
      <c r="B54" s="307"/>
      <c r="C54" s="348"/>
      <c r="D54" s="245" t="str">
        <f t="shared" si="1"/>
        <v>Dumbbell Bench Press</v>
      </c>
      <c r="E54" s="245">
        <v>8</v>
      </c>
      <c r="F54" s="44"/>
      <c r="G54" s="245">
        <v>8</v>
      </c>
      <c r="H54" s="44"/>
      <c r="I54" s="245">
        <v>8</v>
      </c>
      <c r="J54" s="44"/>
      <c r="K54" s="245">
        <v>8</v>
      </c>
      <c r="L54" s="44"/>
      <c r="M54" s="43"/>
      <c r="N54" s="43"/>
      <c r="O54" s="43"/>
      <c r="P54" s="43"/>
      <c r="Q54" s="126"/>
      <c r="R54" s="127"/>
      <c r="S54" s="127"/>
      <c r="T54" s="256"/>
      <c r="U54" s="13"/>
      <c r="V54" s="1"/>
    </row>
    <row r="55" spans="1:22" ht="18.75" customHeight="1" x14ac:dyDescent="0.25">
      <c r="A55" s="13"/>
      <c r="B55" s="307"/>
      <c r="C55" s="348"/>
      <c r="D55" s="245" t="str">
        <f t="shared" si="1"/>
        <v>Lateral Cable Raise</v>
      </c>
      <c r="E55" s="245">
        <v>10</v>
      </c>
      <c r="F55" s="44"/>
      <c r="G55" s="245">
        <v>10</v>
      </c>
      <c r="H55" s="44"/>
      <c r="I55" s="148" t="s">
        <v>19</v>
      </c>
      <c r="J55" s="44"/>
      <c r="K55" s="43"/>
      <c r="L55" s="43"/>
      <c r="M55" s="43"/>
      <c r="N55" s="43"/>
      <c r="O55" s="43"/>
      <c r="P55" s="43"/>
      <c r="Q55" s="295" t="s">
        <v>18</v>
      </c>
      <c r="R55" s="296"/>
      <c r="S55" s="296"/>
      <c r="T55" s="256">
        <f>IFERROR(E52+G52+I52+E54+G54+I54+K54,"?")</f>
        <v>50</v>
      </c>
      <c r="U55" s="13"/>
      <c r="V55" s="1"/>
    </row>
    <row r="56" spans="1:22" ht="18.75" customHeight="1" x14ac:dyDescent="0.25">
      <c r="A56" s="13"/>
      <c r="B56" s="307"/>
      <c r="C56" s="348"/>
      <c r="D56" s="245" t="str">
        <f t="shared" si="1"/>
        <v>Cable Rear Lateral Raise</v>
      </c>
      <c r="E56" s="245">
        <v>12</v>
      </c>
      <c r="F56" s="45"/>
      <c r="G56" s="245">
        <v>12</v>
      </c>
      <c r="H56" s="45"/>
      <c r="I56" s="148" t="s">
        <v>21</v>
      </c>
      <c r="J56" s="45"/>
      <c r="K56" s="43"/>
      <c r="L56" s="43"/>
      <c r="M56" s="43"/>
      <c r="N56" s="43"/>
      <c r="O56" s="43"/>
      <c r="P56" s="43"/>
      <c r="Q56" s="295" t="s">
        <v>20</v>
      </c>
      <c r="R56" s="296"/>
      <c r="S56" s="296"/>
      <c r="T56" s="256" t="str">
        <f>IFERROR(E53+G53+I53+E55+G55+I55+E56+G56+I56,"?")</f>
        <v>?</v>
      </c>
      <c r="U56" s="13"/>
      <c r="V56" s="1"/>
    </row>
    <row r="57" spans="1:22" ht="18.75" customHeight="1" thickBot="1" x14ac:dyDescent="0.3">
      <c r="A57" s="13"/>
      <c r="B57" s="307"/>
      <c r="C57" s="349"/>
      <c r="D57" s="252" t="str">
        <f t="shared" si="1"/>
        <v>Cable Tricep Extensions</v>
      </c>
      <c r="E57" s="252">
        <v>12</v>
      </c>
      <c r="F57" s="55"/>
      <c r="G57" s="252">
        <v>12</v>
      </c>
      <c r="H57" s="55"/>
      <c r="I57" s="252">
        <v>12</v>
      </c>
      <c r="J57" s="55"/>
      <c r="K57" s="149" t="s">
        <v>21</v>
      </c>
      <c r="L57" s="55"/>
      <c r="M57" s="53"/>
      <c r="N57" s="53"/>
      <c r="O57" s="53"/>
      <c r="P57" s="53"/>
      <c r="Q57" s="354" t="s">
        <v>22</v>
      </c>
      <c r="R57" s="355"/>
      <c r="S57" s="355"/>
      <c r="T57" s="115" t="str">
        <f>IFERROR(E57+G57+I57+K57,"?")</f>
        <v>?</v>
      </c>
      <c r="U57" s="13"/>
      <c r="V57" s="1"/>
    </row>
    <row r="58" spans="1:22" ht="18.75" customHeight="1" x14ac:dyDescent="0.25">
      <c r="A58" s="13"/>
      <c r="B58" s="307"/>
      <c r="C58" s="297" t="s">
        <v>190</v>
      </c>
      <c r="D58" s="98" t="s">
        <v>23</v>
      </c>
      <c r="E58" s="137">
        <v>10</v>
      </c>
      <c r="F58" s="47"/>
      <c r="G58" s="137">
        <v>10</v>
      </c>
      <c r="H58" s="47"/>
      <c r="I58" s="137">
        <v>10</v>
      </c>
      <c r="J58" s="47"/>
      <c r="K58" s="48"/>
      <c r="L58" s="48"/>
      <c r="M58" s="48"/>
      <c r="N58" s="48"/>
      <c r="O58" s="48"/>
      <c r="P58" s="48"/>
      <c r="Q58" s="136"/>
      <c r="R58" s="137"/>
      <c r="S58" s="137"/>
      <c r="T58" s="49"/>
      <c r="U58" s="13"/>
      <c r="V58" s="1"/>
    </row>
    <row r="59" spans="1:22" ht="18.75" customHeight="1" x14ac:dyDescent="0.25">
      <c r="A59" s="13"/>
      <c r="B59" s="307"/>
      <c r="C59" s="298"/>
      <c r="D59" s="250" t="str">
        <f>START!$C$19</f>
        <v>Lat Pulldowns</v>
      </c>
      <c r="E59" s="250">
        <v>12</v>
      </c>
      <c r="F59" s="50"/>
      <c r="G59" s="250">
        <v>12</v>
      </c>
      <c r="H59" s="50"/>
      <c r="I59" s="250">
        <v>12</v>
      </c>
      <c r="J59" s="50"/>
      <c r="K59" s="148" t="s">
        <v>21</v>
      </c>
      <c r="L59" s="50"/>
      <c r="M59" s="43"/>
      <c r="N59" s="43"/>
      <c r="O59" s="43"/>
      <c r="P59" s="43"/>
      <c r="Q59" s="314" t="s">
        <v>24</v>
      </c>
      <c r="R59" s="315"/>
      <c r="S59" s="315"/>
      <c r="T59" s="51" t="str">
        <f>IFERROR(G59+I59+K59+E59+E60+G60+I60+K60,"?")</f>
        <v>?</v>
      </c>
      <c r="U59" s="13"/>
      <c r="V59" s="1"/>
    </row>
    <row r="60" spans="1:22" ht="18.75" customHeight="1" x14ac:dyDescent="0.25">
      <c r="A60" s="13"/>
      <c r="B60" s="307"/>
      <c r="C60" s="298"/>
      <c r="D60" s="250" t="str">
        <f>START!$C$21</f>
        <v>Machine Rows</v>
      </c>
      <c r="E60" s="250">
        <v>12</v>
      </c>
      <c r="F60" s="50"/>
      <c r="G60" s="250">
        <v>12</v>
      </c>
      <c r="H60" s="50"/>
      <c r="I60" s="250">
        <v>12</v>
      </c>
      <c r="J60" s="50"/>
      <c r="K60" s="148" t="s">
        <v>21</v>
      </c>
      <c r="L60" s="50"/>
      <c r="M60" s="43"/>
      <c r="N60" s="43"/>
      <c r="O60" s="43"/>
      <c r="P60" s="43"/>
      <c r="Q60" s="314" t="s">
        <v>25</v>
      </c>
      <c r="R60" s="315"/>
      <c r="S60" s="315"/>
      <c r="T60" s="51">
        <f>IFERROR(G58+I58+K58+E58,"?")</f>
        <v>30</v>
      </c>
      <c r="U60" s="13"/>
      <c r="V60" s="1"/>
    </row>
    <row r="61" spans="1:22" ht="18.75" customHeight="1" x14ac:dyDescent="0.25">
      <c r="A61" s="13"/>
      <c r="B61" s="307"/>
      <c r="C61" s="298"/>
      <c r="D61" s="250" t="str">
        <f>START!$C$25</f>
        <v>Dumbbell Shrugs</v>
      </c>
      <c r="E61" s="250">
        <v>12</v>
      </c>
      <c r="F61" s="50"/>
      <c r="G61" s="250">
        <v>12</v>
      </c>
      <c r="H61" s="50"/>
      <c r="I61" s="250">
        <v>12</v>
      </c>
      <c r="J61" s="50"/>
      <c r="K61" s="148" t="s">
        <v>21</v>
      </c>
      <c r="L61" s="50"/>
      <c r="M61" s="43"/>
      <c r="N61" s="43"/>
      <c r="O61" s="43"/>
      <c r="P61" s="43"/>
      <c r="Q61" s="314" t="s">
        <v>26</v>
      </c>
      <c r="R61" s="315"/>
      <c r="S61" s="315"/>
      <c r="T61" s="51" t="str">
        <f>IFERROR(E61+G61+I61+K61,"?")</f>
        <v>?</v>
      </c>
      <c r="U61" s="13"/>
      <c r="V61" s="1"/>
    </row>
    <row r="62" spans="1:22" ht="18.75" customHeight="1" thickBot="1" x14ac:dyDescent="0.3">
      <c r="A62" s="13"/>
      <c r="B62" s="307"/>
      <c r="C62" s="299"/>
      <c r="D62" s="243" t="str">
        <f>START!$C$23</f>
        <v>Dumbbell Curls</v>
      </c>
      <c r="E62" s="243">
        <v>12</v>
      </c>
      <c r="F62" s="52"/>
      <c r="G62" s="243">
        <v>12</v>
      </c>
      <c r="H62" s="52"/>
      <c r="I62" s="243">
        <v>12</v>
      </c>
      <c r="J62" s="52"/>
      <c r="K62" s="149" t="s">
        <v>21</v>
      </c>
      <c r="L62" s="52"/>
      <c r="M62" s="53"/>
      <c r="N62" s="53"/>
      <c r="O62" s="53"/>
      <c r="P62" s="53"/>
      <c r="Q62" s="293" t="s">
        <v>27</v>
      </c>
      <c r="R62" s="294"/>
      <c r="S62" s="294"/>
      <c r="T62" s="54" t="str">
        <f>IFERROR(E62+G62+I62+K62,"?")</f>
        <v>?</v>
      </c>
      <c r="U62" s="13"/>
      <c r="V62" s="1"/>
    </row>
    <row r="63" spans="1:22" ht="18.75" customHeight="1" x14ac:dyDescent="0.25">
      <c r="A63" s="13"/>
      <c r="B63" s="307"/>
      <c r="C63" s="290" t="s">
        <v>93</v>
      </c>
      <c r="D63" s="251" t="str">
        <f>D27</f>
        <v>Squat</v>
      </c>
      <c r="E63" s="251">
        <f>$G$7</f>
        <v>6</v>
      </c>
      <c r="F63" s="251">
        <f>MROUND($C$5*$H$7,$C$9)</f>
        <v>115</v>
      </c>
      <c r="G63" s="251">
        <f>$I$7</f>
        <v>6</v>
      </c>
      <c r="H63" s="251">
        <f>MROUND($C$5*$J$7,$C$9)</f>
        <v>115</v>
      </c>
      <c r="I63" s="251">
        <f>$K$7</f>
        <v>6</v>
      </c>
      <c r="J63" s="251">
        <f>MROUND($C$5*$L$7,$C$9)</f>
        <v>125</v>
      </c>
      <c r="K63" s="251">
        <f>$M$7</f>
        <v>6</v>
      </c>
      <c r="L63" s="251">
        <f>MROUND($C$5*$N$7,$C$9)</f>
        <v>125</v>
      </c>
      <c r="M63" s="48"/>
      <c r="N63" s="48"/>
      <c r="O63" s="48"/>
      <c r="P63" s="48"/>
      <c r="Q63" s="130"/>
      <c r="R63" s="131"/>
      <c r="S63" s="131"/>
      <c r="T63" s="132"/>
      <c r="U63" s="13"/>
      <c r="V63" s="1"/>
    </row>
    <row r="64" spans="1:22" ht="18.75" customHeight="1" x14ac:dyDescent="0.25">
      <c r="A64" s="13"/>
      <c r="B64" s="307"/>
      <c r="C64" s="392"/>
      <c r="D64" s="247" t="str">
        <f>START!$C$26</f>
        <v>Leg Press</v>
      </c>
      <c r="E64" s="247">
        <v>10</v>
      </c>
      <c r="F64" s="44"/>
      <c r="G64" s="247">
        <v>10</v>
      </c>
      <c r="H64" s="44"/>
      <c r="I64" s="148" t="s">
        <v>19</v>
      </c>
      <c r="J64" s="44"/>
      <c r="K64" s="43"/>
      <c r="L64" s="43"/>
      <c r="M64" s="43"/>
      <c r="N64" s="43"/>
      <c r="O64" s="43"/>
      <c r="P64" s="43"/>
      <c r="Q64" s="310" t="s">
        <v>28</v>
      </c>
      <c r="R64" s="311"/>
      <c r="S64" s="311"/>
      <c r="T64" s="117" t="str">
        <f>IFERROR(E63+G63+I63=K63+E64+G64+I64,"?")</f>
        <v>?</v>
      </c>
      <c r="U64" s="13"/>
      <c r="V64" s="1"/>
    </row>
    <row r="65" spans="1:22" ht="18.75" customHeight="1" x14ac:dyDescent="0.25">
      <c r="A65" s="13"/>
      <c r="B65" s="307"/>
      <c r="C65" s="392"/>
      <c r="D65" s="247" t="str">
        <f>START!$C$28</f>
        <v>Lying Leg Curls</v>
      </c>
      <c r="E65" s="247">
        <v>12</v>
      </c>
      <c r="F65" s="44"/>
      <c r="G65" s="247">
        <v>12</v>
      </c>
      <c r="H65" s="44"/>
      <c r="I65" s="247">
        <v>12</v>
      </c>
      <c r="J65" s="44"/>
      <c r="K65" s="148" t="s">
        <v>21</v>
      </c>
      <c r="L65" s="44"/>
      <c r="M65" s="43"/>
      <c r="N65" s="43"/>
      <c r="O65" s="43"/>
      <c r="P65" s="43"/>
      <c r="Q65" s="310" t="s">
        <v>29</v>
      </c>
      <c r="R65" s="311"/>
      <c r="S65" s="311"/>
      <c r="T65" s="117" t="str">
        <f>IFERROR(E65+G65+I65+K65,"?")</f>
        <v>?</v>
      </c>
      <c r="U65" s="13"/>
      <c r="V65" s="1"/>
    </row>
    <row r="66" spans="1:22" ht="18.75" customHeight="1" x14ac:dyDescent="0.25">
      <c r="A66" s="13"/>
      <c r="B66" s="307"/>
      <c r="C66" s="392"/>
      <c r="D66" s="247" t="str">
        <f>START!$C$30</f>
        <v>Standing Calve Raises</v>
      </c>
      <c r="E66" s="247">
        <v>12</v>
      </c>
      <c r="F66" s="44"/>
      <c r="G66" s="247">
        <v>12</v>
      </c>
      <c r="H66" s="44"/>
      <c r="I66" s="247">
        <v>12</v>
      </c>
      <c r="J66" s="44"/>
      <c r="K66" s="148" t="s">
        <v>21</v>
      </c>
      <c r="L66" s="44"/>
      <c r="M66" s="43"/>
      <c r="N66" s="43"/>
      <c r="O66" s="43"/>
      <c r="P66" s="43"/>
      <c r="Q66" s="310" t="s">
        <v>30</v>
      </c>
      <c r="R66" s="311"/>
      <c r="S66" s="311"/>
      <c r="T66" s="117" t="str">
        <f>IFERROR(E66+G66+I66+K66,"?")</f>
        <v>?</v>
      </c>
      <c r="U66" s="13"/>
      <c r="V66" s="1"/>
    </row>
    <row r="67" spans="1:22" ht="18.75" customHeight="1" thickBot="1" x14ac:dyDescent="0.3">
      <c r="A67" s="13"/>
      <c r="B67" s="307"/>
      <c r="C67" s="393"/>
      <c r="D67" s="249"/>
      <c r="E67" s="249"/>
      <c r="F67" s="249"/>
      <c r="G67" s="249"/>
      <c r="H67" s="249"/>
      <c r="I67" s="249"/>
      <c r="J67" s="249"/>
      <c r="K67" s="249"/>
      <c r="L67" s="249"/>
      <c r="M67" s="53"/>
      <c r="N67" s="53"/>
      <c r="O67" s="53"/>
      <c r="P67" s="53"/>
      <c r="Q67" s="312"/>
      <c r="R67" s="313"/>
      <c r="S67" s="313"/>
      <c r="T67" s="118"/>
      <c r="U67" s="13"/>
      <c r="V67" s="1"/>
    </row>
    <row r="68" spans="1:22" ht="18.75" customHeight="1" x14ac:dyDescent="0.25">
      <c r="A68" s="13"/>
      <c r="B68" s="307"/>
      <c r="C68" s="344" t="s">
        <v>31</v>
      </c>
      <c r="D68" s="345"/>
      <c r="E68" s="345"/>
      <c r="F68" s="345"/>
      <c r="G68" s="345"/>
      <c r="H68" s="345"/>
      <c r="I68" s="345"/>
      <c r="J68" s="345"/>
      <c r="K68" s="345"/>
      <c r="L68" s="345"/>
      <c r="M68" s="345"/>
      <c r="N68" s="345"/>
      <c r="O68" s="345"/>
      <c r="P68" s="345"/>
      <c r="Q68" s="345"/>
      <c r="R68" s="345"/>
      <c r="S68" s="345"/>
      <c r="T68" s="346"/>
      <c r="U68" s="13"/>
      <c r="V68" s="1"/>
    </row>
    <row r="69" spans="1:22" ht="18.75" customHeight="1" thickBot="1" x14ac:dyDescent="0.3">
      <c r="A69" s="13"/>
      <c r="B69" s="307"/>
      <c r="C69" s="341"/>
      <c r="D69" s="342"/>
      <c r="E69" s="342"/>
      <c r="F69" s="342"/>
      <c r="G69" s="342"/>
      <c r="H69" s="342"/>
      <c r="I69" s="342"/>
      <c r="J69" s="342"/>
      <c r="K69" s="342"/>
      <c r="L69" s="342"/>
      <c r="M69" s="342"/>
      <c r="N69" s="342"/>
      <c r="O69" s="342"/>
      <c r="P69" s="342"/>
      <c r="Q69" s="342"/>
      <c r="R69" s="342"/>
      <c r="S69" s="342"/>
      <c r="T69" s="343"/>
      <c r="U69" s="13"/>
      <c r="V69" s="1"/>
    </row>
    <row r="70" spans="1:22" ht="18.75" customHeight="1" x14ac:dyDescent="0.25">
      <c r="A70" s="13"/>
      <c r="B70" s="307"/>
      <c r="C70" s="347" t="s">
        <v>32</v>
      </c>
      <c r="D70" s="253" t="str">
        <f>D17</f>
        <v>Seated OHP</v>
      </c>
      <c r="E70" s="253">
        <f>$G$7</f>
        <v>6</v>
      </c>
      <c r="F70" s="253">
        <f>MROUND($C$7*$H$7,$C$9)</f>
        <v>60</v>
      </c>
      <c r="G70" s="253">
        <f>$I$7</f>
        <v>6</v>
      </c>
      <c r="H70" s="253">
        <f>MROUND($C$7*$J$7,$C$9)</f>
        <v>60</v>
      </c>
      <c r="I70" s="253">
        <f>$K$7</f>
        <v>6</v>
      </c>
      <c r="J70" s="253">
        <f>MROUND($C$7*$L$7,$C$9)</f>
        <v>65</v>
      </c>
      <c r="K70" s="253">
        <f>$M$7</f>
        <v>6</v>
      </c>
      <c r="L70" s="253">
        <f>MROUND($C$7*$N$7,$C$9)</f>
        <v>65</v>
      </c>
      <c r="M70" s="48"/>
      <c r="N70" s="48"/>
      <c r="O70" s="48"/>
      <c r="P70" s="48"/>
      <c r="Q70" s="350"/>
      <c r="R70" s="394"/>
      <c r="S70" s="394"/>
      <c r="T70" s="351"/>
      <c r="U70" s="13"/>
      <c r="V70" s="1"/>
    </row>
    <row r="71" spans="1:22" ht="18.75" customHeight="1" x14ac:dyDescent="0.25">
      <c r="A71" s="13"/>
      <c r="B71" s="307"/>
      <c r="C71" s="363"/>
      <c r="D71" s="245" t="str">
        <f>START!$C$11</f>
        <v>Incline Bench Press</v>
      </c>
      <c r="E71" s="245">
        <f>$G$4</f>
        <v>10</v>
      </c>
      <c r="F71" s="245">
        <f>IF(D35="Bench Press",MROUND($C$4*$H$6,$C$9),MROUND($C$4*$H$6*85%,$C$9))</f>
        <v>65</v>
      </c>
      <c r="G71" s="245">
        <f>$I$4</f>
        <v>10</v>
      </c>
      <c r="H71" s="245">
        <f>IF(D35="Bench Press",MROUND($C$4*$J$6,$C$9),MROUND($C$4*$J$6*85%,$C$9))</f>
        <v>65</v>
      </c>
      <c r="I71" s="245">
        <f>$K$4</f>
        <v>10</v>
      </c>
      <c r="J71" s="245">
        <f>IF(D35="Bench Press",MROUND($C$4*$L$6,$C$9),MROUND($C$4*$L$6*85%,$C$9))</f>
        <v>65</v>
      </c>
      <c r="K71" s="43"/>
      <c r="L71" s="43"/>
      <c r="M71" s="43"/>
      <c r="N71" s="43"/>
      <c r="O71" s="43"/>
      <c r="P71" s="43"/>
      <c r="Q71" s="395"/>
      <c r="R71" s="396"/>
      <c r="S71" s="396"/>
      <c r="T71" s="397"/>
      <c r="U71" s="13"/>
      <c r="V71" s="1"/>
    </row>
    <row r="72" spans="1:22" ht="18.75" customHeight="1" x14ac:dyDescent="0.25">
      <c r="A72" s="13"/>
      <c r="B72" s="307"/>
      <c r="C72" s="363"/>
      <c r="D72" s="245" t="str">
        <f>START!$C$15</f>
        <v>Lateral Dumbbell Raise</v>
      </c>
      <c r="E72" s="245">
        <v>10</v>
      </c>
      <c r="F72" s="44"/>
      <c r="G72" s="245">
        <v>10</v>
      </c>
      <c r="H72" s="44"/>
      <c r="I72" s="245">
        <v>10</v>
      </c>
      <c r="J72" s="44"/>
      <c r="K72" s="148" t="s">
        <v>19</v>
      </c>
      <c r="L72" s="44"/>
      <c r="M72" s="43"/>
      <c r="N72" s="43"/>
      <c r="O72" s="43"/>
      <c r="P72" s="43"/>
      <c r="Q72" s="295" t="s">
        <v>18</v>
      </c>
      <c r="R72" s="296"/>
      <c r="S72" s="296"/>
      <c r="T72" s="256" t="str">
        <f>IFERROR(E71+G71+I71+E73+G73+I73+K73,"?")</f>
        <v>?</v>
      </c>
      <c r="U72" s="13"/>
      <c r="V72" s="1"/>
    </row>
    <row r="73" spans="1:22" ht="18.75" customHeight="1" x14ac:dyDescent="0.25">
      <c r="A73" s="13"/>
      <c r="B73" s="307"/>
      <c r="C73" s="363"/>
      <c r="D73" s="245" t="str">
        <f>START!$C$12</f>
        <v>Cable Crossovers</v>
      </c>
      <c r="E73" s="245">
        <v>12</v>
      </c>
      <c r="F73" s="44"/>
      <c r="G73" s="245">
        <v>12</v>
      </c>
      <c r="H73" s="44"/>
      <c r="I73" s="245">
        <v>12</v>
      </c>
      <c r="J73" s="44"/>
      <c r="K73" s="148" t="s">
        <v>21</v>
      </c>
      <c r="L73" s="44"/>
      <c r="M73" s="43"/>
      <c r="N73" s="43"/>
      <c r="O73" s="43"/>
      <c r="P73" s="43"/>
      <c r="Q73" s="295" t="s">
        <v>20</v>
      </c>
      <c r="R73" s="296"/>
      <c r="S73" s="296"/>
      <c r="T73" s="256" t="str">
        <f>IFERROR(E70+G70+I70+E72+G72+I72+K72,"?")</f>
        <v>?</v>
      </c>
      <c r="U73" s="13"/>
      <c r="V73" s="1"/>
    </row>
    <row r="74" spans="1:22" ht="18.75" customHeight="1" thickBot="1" x14ac:dyDescent="0.3">
      <c r="A74" s="13"/>
      <c r="B74" s="307"/>
      <c r="C74" s="364"/>
      <c r="D74" s="252" t="str">
        <f>START!$C$13</f>
        <v>Dips</v>
      </c>
      <c r="E74" s="252">
        <v>12</v>
      </c>
      <c r="F74" s="52"/>
      <c r="G74" s="252">
        <v>12</v>
      </c>
      <c r="H74" s="52"/>
      <c r="I74" s="252">
        <v>12</v>
      </c>
      <c r="J74" s="52"/>
      <c r="K74" s="149" t="s">
        <v>21</v>
      </c>
      <c r="L74" s="52"/>
      <c r="M74" s="53"/>
      <c r="N74" s="53"/>
      <c r="O74" s="53"/>
      <c r="P74" s="53"/>
      <c r="Q74" s="354" t="s">
        <v>22</v>
      </c>
      <c r="R74" s="355"/>
      <c r="S74" s="355"/>
      <c r="T74" s="115" t="str">
        <f>IFERROR(E74+G74+I74+K74,"?")</f>
        <v>?</v>
      </c>
      <c r="U74" s="13"/>
      <c r="V74" s="1"/>
    </row>
    <row r="75" spans="1:22" ht="18.75" customHeight="1" x14ac:dyDescent="0.25">
      <c r="A75" s="13"/>
      <c r="B75" s="307"/>
      <c r="C75" s="297" t="s">
        <v>191</v>
      </c>
      <c r="D75" s="137" t="str">
        <f>START!$F$11</f>
        <v>Deadlift</v>
      </c>
      <c r="E75" s="137">
        <f>$G$7</f>
        <v>6</v>
      </c>
      <c r="F75" s="137">
        <f>MROUND($C$6*$H$7,$C$9)</f>
        <v>125</v>
      </c>
      <c r="G75" s="137">
        <f>$I$7</f>
        <v>6</v>
      </c>
      <c r="H75" s="137">
        <f>MROUND($C$6*$J$7,$C$9)</f>
        <v>125</v>
      </c>
      <c r="I75" s="137">
        <f>$K$7</f>
        <v>6</v>
      </c>
      <c r="J75" s="137">
        <f>MROUND($C$6*$L$7,$C$9)</f>
        <v>130</v>
      </c>
      <c r="K75" s="137">
        <f>$M$7</f>
        <v>6</v>
      </c>
      <c r="L75" s="137">
        <f>MROUND($C$6*$N$7,$C$9)</f>
        <v>130</v>
      </c>
      <c r="M75" s="48"/>
      <c r="N75" s="48"/>
      <c r="O75" s="48"/>
      <c r="P75" s="48"/>
      <c r="Q75" s="300"/>
      <c r="R75" s="301"/>
      <c r="S75" s="301"/>
      <c r="T75" s="302"/>
      <c r="U75" s="13"/>
      <c r="V75" s="1"/>
    </row>
    <row r="76" spans="1:22" ht="18.75" customHeight="1" x14ac:dyDescent="0.25">
      <c r="A76" s="13"/>
      <c r="B76" s="307"/>
      <c r="C76" s="298"/>
      <c r="D76" s="250" t="str">
        <f>START!$C$24</f>
        <v>Barbell Shrugs</v>
      </c>
      <c r="E76" s="250">
        <v>8</v>
      </c>
      <c r="F76" s="44"/>
      <c r="G76" s="250">
        <v>8</v>
      </c>
      <c r="H76" s="44"/>
      <c r="I76" s="250">
        <v>8</v>
      </c>
      <c r="J76" s="44"/>
      <c r="K76" s="43"/>
      <c r="L76" s="43"/>
      <c r="M76" s="43"/>
      <c r="N76" s="43"/>
      <c r="O76" s="43"/>
      <c r="P76" s="43"/>
      <c r="Q76" s="303"/>
      <c r="R76" s="304"/>
      <c r="S76" s="304"/>
      <c r="T76" s="305"/>
      <c r="U76" s="13"/>
      <c r="V76" s="1"/>
    </row>
    <row r="77" spans="1:22" ht="18.75" customHeight="1" x14ac:dyDescent="0.25">
      <c r="A77" s="13"/>
      <c r="B77" s="307"/>
      <c r="C77" s="298"/>
      <c r="D77" s="250" t="str">
        <f>START!$C$18</f>
        <v>Pull-Ups</v>
      </c>
      <c r="E77" s="250">
        <v>10</v>
      </c>
      <c r="F77" s="44"/>
      <c r="G77" s="148" t="s">
        <v>19</v>
      </c>
      <c r="H77" s="44"/>
      <c r="I77" s="43"/>
      <c r="J77" s="43"/>
      <c r="K77" s="43"/>
      <c r="L77" s="43"/>
      <c r="M77" s="43"/>
      <c r="N77" s="43"/>
      <c r="O77" s="43"/>
      <c r="P77" s="43"/>
      <c r="Q77" s="316" t="s">
        <v>24</v>
      </c>
      <c r="R77" s="315"/>
      <c r="S77" s="315"/>
      <c r="T77" s="51" t="str">
        <f>IFERROR(+G78+E78+E77+G77,"?")</f>
        <v>?</v>
      </c>
      <c r="U77" s="13"/>
      <c r="V77" s="1"/>
    </row>
    <row r="78" spans="1:22" ht="18.75" customHeight="1" x14ac:dyDescent="0.25">
      <c r="A78" s="13"/>
      <c r="B78" s="307"/>
      <c r="C78" s="298"/>
      <c r="D78" s="250" t="str">
        <f>START!$C$20</f>
        <v>T-Bar Rows</v>
      </c>
      <c r="E78" s="250">
        <v>10</v>
      </c>
      <c r="F78" s="44"/>
      <c r="G78" s="148" t="s">
        <v>19</v>
      </c>
      <c r="H78" s="44"/>
      <c r="I78" s="43"/>
      <c r="J78" s="43"/>
      <c r="K78" s="43"/>
      <c r="L78" s="43"/>
      <c r="M78" s="43"/>
      <c r="N78" s="43"/>
      <c r="O78" s="43"/>
      <c r="P78" s="43"/>
      <c r="Q78" s="314" t="s">
        <v>26</v>
      </c>
      <c r="R78" s="315"/>
      <c r="S78" s="315"/>
      <c r="T78" s="51">
        <f>IFERROR(E76+G76+I76,"?")</f>
        <v>24</v>
      </c>
      <c r="U78" s="13"/>
      <c r="V78" s="1"/>
    </row>
    <row r="79" spans="1:22" ht="18.75" customHeight="1" thickBot="1" x14ac:dyDescent="0.3">
      <c r="A79" s="13"/>
      <c r="B79" s="307"/>
      <c r="C79" s="299"/>
      <c r="D79" s="243" t="str">
        <f>START!$C$22</f>
        <v>Preacher Curls</v>
      </c>
      <c r="E79" s="243">
        <v>12</v>
      </c>
      <c r="F79" s="52"/>
      <c r="G79" s="243">
        <v>12</v>
      </c>
      <c r="H79" s="52"/>
      <c r="I79" s="243">
        <v>12</v>
      </c>
      <c r="J79" s="52"/>
      <c r="K79" s="149" t="s">
        <v>21</v>
      </c>
      <c r="L79" s="52"/>
      <c r="M79" s="53"/>
      <c r="N79" s="53"/>
      <c r="O79" s="53"/>
      <c r="P79" s="53"/>
      <c r="Q79" s="293" t="s">
        <v>27</v>
      </c>
      <c r="R79" s="294"/>
      <c r="S79" s="294"/>
      <c r="T79" s="54" t="str">
        <f>IFERROR(E79+G79+I79+K79,"?")</f>
        <v>?</v>
      </c>
      <c r="U79" s="13"/>
      <c r="V79" s="1"/>
    </row>
    <row r="80" spans="1:22" ht="18.75" customHeight="1" x14ac:dyDescent="0.25">
      <c r="A80" s="13"/>
      <c r="B80" s="307"/>
      <c r="C80" s="290" t="s">
        <v>94</v>
      </c>
      <c r="D80" s="251" t="str">
        <f>D27</f>
        <v>Squat</v>
      </c>
      <c r="E80" s="251">
        <f>$G$8</f>
        <v>10</v>
      </c>
      <c r="F80" s="251">
        <f>MROUND($C$5*$H$8,$C$9)</f>
        <v>95</v>
      </c>
      <c r="G80" s="251">
        <f>$I$8</f>
        <v>10</v>
      </c>
      <c r="H80" s="251">
        <f>MROUND($C$5*$J$8,$C$9)</f>
        <v>95</v>
      </c>
      <c r="I80" s="251">
        <f>$K$8</f>
        <v>10</v>
      </c>
      <c r="J80" s="251">
        <f>MROUND($C$5*$L$8,$C$9)</f>
        <v>95</v>
      </c>
      <c r="K80" s="9"/>
      <c r="L80" s="48"/>
      <c r="M80" s="48"/>
      <c r="N80" s="48"/>
      <c r="O80" s="48"/>
      <c r="P80" s="48"/>
      <c r="Q80" s="336"/>
      <c r="R80" s="337"/>
      <c r="S80" s="337"/>
      <c r="T80" s="129"/>
      <c r="U80" s="13"/>
      <c r="V80" s="1"/>
    </row>
    <row r="81" spans="1:22" ht="18.75" customHeight="1" x14ac:dyDescent="0.25">
      <c r="A81" s="13"/>
      <c r="B81" s="307"/>
      <c r="C81" s="291"/>
      <c r="D81" s="247" t="str">
        <f>START!$C$29</f>
        <v>Stiff-Leg Deadlifts</v>
      </c>
      <c r="E81" s="247">
        <v>10</v>
      </c>
      <c r="F81" s="44"/>
      <c r="G81" s="247">
        <v>10</v>
      </c>
      <c r="H81" s="44"/>
      <c r="I81" s="148" t="s">
        <v>19</v>
      </c>
      <c r="J81" s="44"/>
      <c r="K81" s="43"/>
      <c r="L81" s="43"/>
      <c r="M81" s="43"/>
      <c r="N81" s="43"/>
      <c r="O81" s="43"/>
      <c r="P81" s="43"/>
      <c r="Q81" s="310" t="s">
        <v>28</v>
      </c>
      <c r="R81" s="311"/>
      <c r="S81" s="311"/>
      <c r="T81" s="117" t="str">
        <f>IFERROR(G82+I82+K82+E80+G80+I80+E82,"?")</f>
        <v>?</v>
      </c>
      <c r="U81" s="13"/>
      <c r="V81" s="1"/>
    </row>
    <row r="82" spans="1:22" ht="18.75" customHeight="1" x14ac:dyDescent="0.25">
      <c r="A82" s="13"/>
      <c r="B82" s="307"/>
      <c r="C82" s="291"/>
      <c r="D82" s="247" t="str">
        <f>START!$C$27</f>
        <v>Leg Extensions</v>
      </c>
      <c r="E82" s="247">
        <v>12</v>
      </c>
      <c r="F82" s="44"/>
      <c r="G82" s="247">
        <v>12</v>
      </c>
      <c r="H82" s="44"/>
      <c r="I82" s="247">
        <v>12</v>
      </c>
      <c r="J82" s="44"/>
      <c r="K82" s="148" t="s">
        <v>21</v>
      </c>
      <c r="L82" s="44"/>
      <c r="M82" s="43"/>
      <c r="N82" s="43"/>
      <c r="O82" s="43"/>
      <c r="P82" s="43"/>
      <c r="Q82" s="310" t="s">
        <v>29</v>
      </c>
      <c r="R82" s="311"/>
      <c r="S82" s="311"/>
      <c r="T82" s="117" t="str">
        <f>IFERROR(E83+G83+I83+K83+E81+G81+I81+K81,"?")</f>
        <v>?</v>
      </c>
      <c r="U82" s="13"/>
      <c r="V82" s="1"/>
    </row>
    <row r="83" spans="1:22" ht="18.75" customHeight="1" x14ac:dyDescent="0.25">
      <c r="A83" s="13"/>
      <c r="B83" s="307"/>
      <c r="C83" s="291"/>
      <c r="D83" s="247" t="str">
        <f>START!$C$28</f>
        <v>Lying Leg Curls</v>
      </c>
      <c r="E83" s="247">
        <v>12</v>
      </c>
      <c r="F83" s="44"/>
      <c r="G83" s="247">
        <v>12</v>
      </c>
      <c r="H83" s="44"/>
      <c r="I83" s="247">
        <v>12</v>
      </c>
      <c r="J83" s="45"/>
      <c r="K83" s="148" t="s">
        <v>21</v>
      </c>
      <c r="L83" s="45"/>
      <c r="M83" s="43"/>
      <c r="N83" s="43"/>
      <c r="O83" s="43"/>
      <c r="P83" s="43"/>
      <c r="Q83" s="310" t="s">
        <v>30</v>
      </c>
      <c r="R83" s="311"/>
      <c r="S83" s="311"/>
      <c r="T83" s="117" t="str">
        <f>IFERROR(E84+G84+I84+K84,"?")</f>
        <v>?</v>
      </c>
      <c r="U83" s="13"/>
      <c r="V83" s="1"/>
    </row>
    <row r="84" spans="1:22" ht="18.75" customHeight="1" thickBot="1" x14ac:dyDescent="0.3">
      <c r="A84" s="13"/>
      <c r="B84" s="307"/>
      <c r="C84" s="292"/>
      <c r="D84" s="249" t="str">
        <f>START!$C$30</f>
        <v>Standing Calve Raises</v>
      </c>
      <c r="E84" s="249">
        <v>12</v>
      </c>
      <c r="F84" s="55"/>
      <c r="G84" s="249">
        <v>12</v>
      </c>
      <c r="H84" s="55"/>
      <c r="I84" s="249">
        <v>12</v>
      </c>
      <c r="J84" s="55"/>
      <c r="K84" s="149" t="s">
        <v>21</v>
      </c>
      <c r="L84" s="55"/>
      <c r="M84" s="53"/>
      <c r="N84" s="53"/>
      <c r="O84" s="53"/>
      <c r="P84" s="53"/>
      <c r="Q84" s="248"/>
      <c r="R84" s="249"/>
      <c r="S84" s="249"/>
      <c r="T84" s="118"/>
      <c r="U84" s="13"/>
      <c r="V84" s="1"/>
    </row>
    <row r="85" spans="1:22" ht="18.75" customHeight="1" x14ac:dyDescent="0.25">
      <c r="A85" s="13"/>
      <c r="B85" s="307"/>
      <c r="C85" s="338" t="s">
        <v>31</v>
      </c>
      <c r="D85" s="339"/>
      <c r="E85" s="339"/>
      <c r="F85" s="339"/>
      <c r="G85" s="339"/>
      <c r="H85" s="339"/>
      <c r="I85" s="339"/>
      <c r="J85" s="339"/>
      <c r="K85" s="339"/>
      <c r="L85" s="339"/>
      <c r="M85" s="339"/>
      <c r="N85" s="339"/>
      <c r="O85" s="339"/>
      <c r="P85" s="339"/>
      <c r="Q85" s="339"/>
      <c r="R85" s="339"/>
      <c r="S85" s="339"/>
      <c r="T85" s="340"/>
      <c r="U85" s="13"/>
      <c r="V85" s="1"/>
    </row>
    <row r="86" spans="1:22" ht="18.75" customHeight="1" thickBot="1" x14ac:dyDescent="0.3">
      <c r="A86" s="13"/>
      <c r="B86" s="308"/>
      <c r="C86" s="341"/>
      <c r="D86" s="342"/>
      <c r="E86" s="342"/>
      <c r="F86" s="342"/>
      <c r="G86" s="342"/>
      <c r="H86" s="342"/>
      <c r="I86" s="342"/>
      <c r="J86" s="342"/>
      <c r="K86" s="342"/>
      <c r="L86" s="342"/>
      <c r="M86" s="342"/>
      <c r="N86" s="342"/>
      <c r="O86" s="342"/>
      <c r="P86" s="342"/>
      <c r="Q86" s="342"/>
      <c r="R86" s="342"/>
      <c r="S86" s="342"/>
      <c r="T86" s="343"/>
      <c r="U86" s="13"/>
      <c r="V86" s="1"/>
    </row>
    <row r="87" spans="1:22" ht="18.75" customHeight="1" thickBot="1" x14ac:dyDescent="0.35">
      <c r="A87" s="13"/>
      <c r="B87" s="57" t="s">
        <v>114</v>
      </c>
      <c r="C87" s="246" t="s">
        <v>15</v>
      </c>
      <c r="D87" s="246" t="s">
        <v>16</v>
      </c>
      <c r="E87" s="309" t="s">
        <v>0</v>
      </c>
      <c r="F87" s="309"/>
      <c r="G87" s="309" t="s">
        <v>1</v>
      </c>
      <c r="H87" s="309"/>
      <c r="I87" s="309" t="s">
        <v>2</v>
      </c>
      <c r="J87" s="309"/>
      <c r="K87" s="309" t="s">
        <v>3</v>
      </c>
      <c r="L87" s="309"/>
      <c r="M87" s="309" t="s">
        <v>4</v>
      </c>
      <c r="N87" s="309"/>
      <c r="O87" s="309" t="s">
        <v>5</v>
      </c>
      <c r="P87" s="309"/>
      <c r="Q87" s="309"/>
      <c r="R87" s="309"/>
      <c r="S87" s="309"/>
      <c r="T87" s="335"/>
      <c r="U87" s="13"/>
      <c r="V87" s="1"/>
    </row>
    <row r="88" spans="1:22" ht="18.75" customHeight="1" x14ac:dyDescent="0.25">
      <c r="A88" s="13"/>
      <c r="B88" s="306" t="s">
        <v>117</v>
      </c>
      <c r="C88" s="347" t="s">
        <v>92</v>
      </c>
      <c r="D88" s="253" t="str">
        <f>D16</f>
        <v>Bench Press</v>
      </c>
      <c r="E88" s="253">
        <f>$G$9</f>
        <v>4</v>
      </c>
      <c r="F88" s="253">
        <f>MROUND($C$4*$H$9,$C$9)</f>
        <v>105</v>
      </c>
      <c r="G88" s="253">
        <f>$I$9</f>
        <v>4</v>
      </c>
      <c r="H88" s="253">
        <f>MROUND($C$4*$J$9,$C$9)</f>
        <v>105</v>
      </c>
      <c r="I88" s="253">
        <f>$K$9</f>
        <v>4</v>
      </c>
      <c r="J88" s="253">
        <f>MROUND($C$4*$L$9,$C$9)</f>
        <v>105</v>
      </c>
      <c r="K88" s="253">
        <f>$M$9</f>
        <v>4</v>
      </c>
      <c r="L88" s="253">
        <f>MROUND($C$4*$N$9,$C$9)</f>
        <v>105</v>
      </c>
      <c r="M88" s="253">
        <f>$O$9</f>
        <v>4</v>
      </c>
      <c r="N88" s="253">
        <f>MROUND($C$4*$P$9,$C$9)</f>
        <v>105</v>
      </c>
      <c r="O88" s="48"/>
      <c r="P88" s="48"/>
      <c r="Q88" s="120"/>
      <c r="R88" s="121"/>
      <c r="S88" s="121"/>
      <c r="T88" s="122"/>
      <c r="U88" s="13"/>
      <c r="V88" s="1"/>
    </row>
    <row r="89" spans="1:22" ht="18.75" customHeight="1" x14ac:dyDescent="0.25">
      <c r="A89" s="13"/>
      <c r="B89" s="307"/>
      <c r="C89" s="348"/>
      <c r="D89" s="245" t="str">
        <f>D17</f>
        <v>Seated OHP</v>
      </c>
      <c r="E89" s="245">
        <f>$G$10</f>
        <v>10</v>
      </c>
      <c r="F89" s="245">
        <f>MROUND($C$7*$H$10,$C$9)</f>
        <v>50</v>
      </c>
      <c r="G89" s="245">
        <f>$I$10</f>
        <v>10</v>
      </c>
      <c r="H89" s="245">
        <f>MROUND($C$7*$J$10,$C$9)</f>
        <v>50</v>
      </c>
      <c r="I89" s="245">
        <f>$K$10</f>
        <v>10</v>
      </c>
      <c r="J89" s="245">
        <f>MROUND($C$7*$L$10,$C$9)</f>
        <v>50</v>
      </c>
      <c r="K89" s="43"/>
      <c r="L89" s="43"/>
      <c r="M89" s="43"/>
      <c r="N89" s="43"/>
      <c r="O89" s="43"/>
      <c r="P89" s="43"/>
      <c r="Q89" s="123"/>
      <c r="R89" s="124"/>
      <c r="S89" s="124"/>
      <c r="T89" s="125"/>
      <c r="U89" s="13"/>
      <c r="V89" s="1"/>
    </row>
    <row r="90" spans="1:22" ht="18.75" customHeight="1" x14ac:dyDescent="0.25">
      <c r="A90" s="13"/>
      <c r="B90" s="307"/>
      <c r="C90" s="348"/>
      <c r="D90" s="245" t="str">
        <f>D54</f>
        <v>Dumbbell Bench Press</v>
      </c>
      <c r="E90" s="245">
        <v>8</v>
      </c>
      <c r="F90" s="44"/>
      <c r="G90" s="245">
        <v>8</v>
      </c>
      <c r="H90" s="44"/>
      <c r="I90" s="245">
        <v>8</v>
      </c>
      <c r="J90" s="44"/>
      <c r="K90" s="245">
        <v>8</v>
      </c>
      <c r="L90" s="44"/>
      <c r="M90" s="43"/>
      <c r="N90" s="43"/>
      <c r="O90" s="43"/>
      <c r="P90" s="43"/>
      <c r="Q90" s="295"/>
      <c r="R90" s="296"/>
      <c r="S90" s="296"/>
      <c r="T90" s="398"/>
      <c r="U90" s="13"/>
      <c r="V90" s="1"/>
    </row>
    <row r="91" spans="1:22" ht="18.75" customHeight="1" x14ac:dyDescent="0.25">
      <c r="A91" s="13"/>
      <c r="B91" s="307"/>
      <c r="C91" s="348"/>
      <c r="D91" s="245" t="str">
        <f>D55</f>
        <v>Lateral Cable Raise</v>
      </c>
      <c r="E91" s="245">
        <v>10</v>
      </c>
      <c r="F91" s="44"/>
      <c r="G91" s="245">
        <v>10</v>
      </c>
      <c r="H91" s="44"/>
      <c r="I91" s="148" t="s">
        <v>19</v>
      </c>
      <c r="J91" s="44"/>
      <c r="K91" s="43"/>
      <c r="L91" s="43"/>
      <c r="M91" s="43"/>
      <c r="N91" s="43"/>
      <c r="O91" s="43"/>
      <c r="P91" s="43"/>
      <c r="Q91" s="295" t="s">
        <v>18</v>
      </c>
      <c r="R91" s="296"/>
      <c r="S91" s="296"/>
      <c r="T91" s="256">
        <f>IFERROR(E88+G88+I88+E90+G90+I90+K90,"?")</f>
        <v>44</v>
      </c>
      <c r="U91" s="13"/>
      <c r="V91" s="1"/>
    </row>
    <row r="92" spans="1:22" ht="18.75" customHeight="1" x14ac:dyDescent="0.25">
      <c r="A92" s="13"/>
      <c r="B92" s="307"/>
      <c r="C92" s="348"/>
      <c r="D92" s="245" t="str">
        <f>D56</f>
        <v>Cable Rear Lateral Raise</v>
      </c>
      <c r="E92" s="245">
        <v>12</v>
      </c>
      <c r="F92" s="45"/>
      <c r="G92" s="245">
        <v>12</v>
      </c>
      <c r="H92" s="45"/>
      <c r="I92" s="148" t="s">
        <v>21</v>
      </c>
      <c r="J92" s="45"/>
      <c r="K92" s="43"/>
      <c r="L92" s="43"/>
      <c r="M92" s="43"/>
      <c r="N92" s="43"/>
      <c r="O92" s="43"/>
      <c r="P92" s="43"/>
      <c r="Q92" s="295" t="s">
        <v>20</v>
      </c>
      <c r="R92" s="296"/>
      <c r="S92" s="296"/>
      <c r="T92" s="256" t="str">
        <f>IFERROR(E89+G89+I89+E91+G91+I91+E92+G92+I92,"?")</f>
        <v>?</v>
      </c>
      <c r="U92" s="13"/>
      <c r="V92" s="1"/>
    </row>
    <row r="93" spans="1:22" ht="18.75" customHeight="1" thickBot="1" x14ac:dyDescent="0.3">
      <c r="A93" s="13"/>
      <c r="B93" s="307"/>
      <c r="C93" s="349"/>
      <c r="D93" s="252" t="str">
        <f t="shared" ref="D93" si="2">D57</f>
        <v>Cable Tricep Extensions</v>
      </c>
      <c r="E93" s="252">
        <v>12</v>
      </c>
      <c r="F93" s="55"/>
      <c r="G93" s="252">
        <v>12</v>
      </c>
      <c r="H93" s="55"/>
      <c r="I93" s="252">
        <v>12</v>
      </c>
      <c r="J93" s="55"/>
      <c r="K93" s="149" t="s">
        <v>21</v>
      </c>
      <c r="L93" s="55"/>
      <c r="M93" s="53"/>
      <c r="N93" s="53"/>
      <c r="O93" s="53"/>
      <c r="P93" s="53"/>
      <c r="Q93" s="354" t="s">
        <v>22</v>
      </c>
      <c r="R93" s="355"/>
      <c r="S93" s="355"/>
      <c r="T93" s="115" t="str">
        <f>IFERROR(E93+G93+I93+K93,"?")</f>
        <v>?</v>
      </c>
      <c r="U93" s="13"/>
      <c r="V93" s="1"/>
    </row>
    <row r="94" spans="1:22" ht="18.75" customHeight="1" x14ac:dyDescent="0.25">
      <c r="A94" s="13"/>
      <c r="B94" s="307"/>
      <c r="C94" s="297" t="s">
        <v>190</v>
      </c>
      <c r="D94" s="98" t="s">
        <v>23</v>
      </c>
      <c r="E94" s="137">
        <v>10</v>
      </c>
      <c r="F94" s="47"/>
      <c r="G94" s="137">
        <v>10</v>
      </c>
      <c r="H94" s="47"/>
      <c r="I94" s="137">
        <v>10</v>
      </c>
      <c r="J94" s="47"/>
      <c r="K94" s="48"/>
      <c r="L94" s="48"/>
      <c r="M94" s="48"/>
      <c r="N94" s="48"/>
      <c r="O94" s="48"/>
      <c r="P94" s="48"/>
      <c r="Q94" s="136"/>
      <c r="R94" s="137"/>
      <c r="S94" s="137"/>
      <c r="T94" s="49"/>
      <c r="U94" s="13"/>
      <c r="V94" s="1"/>
    </row>
    <row r="95" spans="1:22" ht="18.75" customHeight="1" x14ac:dyDescent="0.25">
      <c r="A95" s="13"/>
      <c r="B95" s="307"/>
      <c r="C95" s="298"/>
      <c r="D95" s="250" t="str">
        <f>START!$C$19</f>
        <v>Lat Pulldowns</v>
      </c>
      <c r="E95" s="250">
        <v>12</v>
      </c>
      <c r="F95" s="50"/>
      <c r="G95" s="250">
        <v>12</v>
      </c>
      <c r="H95" s="50"/>
      <c r="I95" s="250">
        <v>12</v>
      </c>
      <c r="J95" s="50"/>
      <c r="K95" s="148" t="s">
        <v>21</v>
      </c>
      <c r="L95" s="50"/>
      <c r="M95" s="43"/>
      <c r="N95" s="43"/>
      <c r="O95" s="43"/>
      <c r="P95" s="43"/>
      <c r="Q95" s="314" t="s">
        <v>24</v>
      </c>
      <c r="R95" s="315"/>
      <c r="S95" s="315"/>
      <c r="T95" s="51" t="str">
        <f>IFERROR(G95+I95+K95+E95+E96+G96+I96+K96,"?")</f>
        <v>?</v>
      </c>
      <c r="U95" s="13"/>
      <c r="V95" s="1"/>
    </row>
    <row r="96" spans="1:22" ht="18.75" customHeight="1" x14ac:dyDescent="0.25">
      <c r="A96" s="13"/>
      <c r="B96" s="307"/>
      <c r="C96" s="298"/>
      <c r="D96" s="250" t="str">
        <f>START!$C$21</f>
        <v>Machine Rows</v>
      </c>
      <c r="E96" s="250">
        <v>12</v>
      </c>
      <c r="F96" s="50"/>
      <c r="G96" s="250">
        <v>12</v>
      </c>
      <c r="H96" s="50"/>
      <c r="I96" s="250">
        <v>12</v>
      </c>
      <c r="J96" s="50"/>
      <c r="K96" s="148" t="s">
        <v>21</v>
      </c>
      <c r="L96" s="50"/>
      <c r="M96" s="43"/>
      <c r="N96" s="43"/>
      <c r="O96" s="43"/>
      <c r="P96" s="43"/>
      <c r="Q96" s="314" t="s">
        <v>25</v>
      </c>
      <c r="R96" s="315"/>
      <c r="S96" s="315"/>
      <c r="T96" s="51">
        <f>IFERROR(G94+I94+K94+E94,"?")</f>
        <v>30</v>
      </c>
      <c r="U96" s="13"/>
      <c r="V96" s="1"/>
    </row>
    <row r="97" spans="1:22" ht="18.75" customHeight="1" x14ac:dyDescent="0.25">
      <c r="A97" s="13"/>
      <c r="B97" s="307"/>
      <c r="C97" s="298"/>
      <c r="D97" s="250" t="str">
        <f>START!$C$25</f>
        <v>Dumbbell Shrugs</v>
      </c>
      <c r="E97" s="250">
        <v>12</v>
      </c>
      <c r="F97" s="50"/>
      <c r="G97" s="250">
        <v>12</v>
      </c>
      <c r="H97" s="50"/>
      <c r="I97" s="250">
        <v>12</v>
      </c>
      <c r="J97" s="50"/>
      <c r="K97" s="148" t="s">
        <v>21</v>
      </c>
      <c r="L97" s="50"/>
      <c r="M97" s="43"/>
      <c r="N97" s="43"/>
      <c r="O97" s="43"/>
      <c r="P97" s="43"/>
      <c r="Q97" s="314" t="s">
        <v>26</v>
      </c>
      <c r="R97" s="315"/>
      <c r="S97" s="315"/>
      <c r="T97" s="51" t="str">
        <f>IFERROR(E97+G97+I97+K97,"?")</f>
        <v>?</v>
      </c>
      <c r="U97" s="13"/>
      <c r="V97" s="1"/>
    </row>
    <row r="98" spans="1:22" ht="18.75" customHeight="1" thickBot="1" x14ac:dyDescent="0.3">
      <c r="A98" s="13"/>
      <c r="B98" s="307"/>
      <c r="C98" s="299"/>
      <c r="D98" s="243" t="str">
        <f>START!$C$23</f>
        <v>Dumbbell Curls</v>
      </c>
      <c r="E98" s="243">
        <v>12</v>
      </c>
      <c r="F98" s="52"/>
      <c r="G98" s="243">
        <v>12</v>
      </c>
      <c r="H98" s="52"/>
      <c r="I98" s="243">
        <v>12</v>
      </c>
      <c r="J98" s="52"/>
      <c r="K98" s="149" t="s">
        <v>21</v>
      </c>
      <c r="L98" s="52"/>
      <c r="M98" s="53"/>
      <c r="N98" s="53"/>
      <c r="O98" s="53"/>
      <c r="P98" s="53"/>
      <c r="Q98" s="293" t="s">
        <v>27</v>
      </c>
      <c r="R98" s="294"/>
      <c r="S98" s="294"/>
      <c r="T98" s="54" t="str">
        <f>IFERROR(E98+G98+I98+K98,"?")</f>
        <v>?</v>
      </c>
      <c r="U98" s="13"/>
      <c r="V98" s="1"/>
    </row>
    <row r="99" spans="1:22" ht="18.75" customHeight="1" x14ac:dyDescent="0.25">
      <c r="A99" s="13"/>
      <c r="B99" s="307"/>
      <c r="C99" s="290" t="s">
        <v>93</v>
      </c>
      <c r="D99" s="251" t="str">
        <f>D27</f>
        <v>Squat</v>
      </c>
      <c r="E99" s="251">
        <f>$G$9</f>
        <v>4</v>
      </c>
      <c r="F99" s="251">
        <f>MROUND($C$5*$H$9,$C$9)</f>
        <v>135</v>
      </c>
      <c r="G99" s="251">
        <f>$I$9</f>
        <v>4</v>
      </c>
      <c r="H99" s="251">
        <f>MROUND($C$5*$J$9,$C$9)</f>
        <v>135</v>
      </c>
      <c r="I99" s="251">
        <f>$K$9</f>
        <v>4</v>
      </c>
      <c r="J99" s="251">
        <f>MROUND($C$5*$L$9,$C$9)</f>
        <v>135</v>
      </c>
      <c r="K99" s="251">
        <f>$M$9</f>
        <v>4</v>
      </c>
      <c r="L99" s="251">
        <f>MROUND($C$5*$N$9,$C$9)</f>
        <v>135</v>
      </c>
      <c r="M99" s="251">
        <f>$O$9</f>
        <v>4</v>
      </c>
      <c r="N99" s="251">
        <f>MROUND($C$5*$P$9,$C$9)</f>
        <v>135</v>
      </c>
      <c r="O99" s="48"/>
      <c r="P99" s="48"/>
      <c r="Q99" s="130"/>
      <c r="R99" s="131"/>
      <c r="S99" s="131"/>
      <c r="T99" s="132"/>
      <c r="U99" s="13"/>
      <c r="V99" s="1"/>
    </row>
    <row r="100" spans="1:22" ht="18.75" customHeight="1" x14ac:dyDescent="0.25">
      <c r="A100" s="13"/>
      <c r="B100" s="307"/>
      <c r="C100" s="291"/>
      <c r="D100" s="247" t="str">
        <f>START!$C$26</f>
        <v>Leg Press</v>
      </c>
      <c r="E100" s="247">
        <v>10</v>
      </c>
      <c r="F100" s="44"/>
      <c r="G100" s="247">
        <v>10</v>
      </c>
      <c r="H100" s="44"/>
      <c r="I100" s="148" t="s">
        <v>19</v>
      </c>
      <c r="J100" s="44"/>
      <c r="K100" s="43"/>
      <c r="L100" s="43"/>
      <c r="M100" s="43"/>
      <c r="N100" s="43"/>
      <c r="O100" s="43"/>
      <c r="P100" s="43"/>
      <c r="Q100" s="179"/>
      <c r="R100" s="180"/>
      <c r="S100" s="180"/>
      <c r="T100" s="181"/>
      <c r="U100" s="13"/>
      <c r="V100" s="1"/>
    </row>
    <row r="101" spans="1:22" ht="18.75" customHeight="1" x14ac:dyDescent="0.25">
      <c r="A101" s="13"/>
      <c r="B101" s="307"/>
      <c r="C101" s="291"/>
      <c r="D101" s="247" t="str">
        <f>START!$C$28</f>
        <v>Lying Leg Curls</v>
      </c>
      <c r="E101" s="247">
        <v>12</v>
      </c>
      <c r="F101" s="44"/>
      <c r="G101" s="247">
        <v>12</v>
      </c>
      <c r="H101" s="44"/>
      <c r="I101" s="247">
        <v>12</v>
      </c>
      <c r="J101" s="44"/>
      <c r="K101" s="148" t="s">
        <v>21</v>
      </c>
      <c r="L101" s="44"/>
      <c r="M101" s="43"/>
      <c r="N101" s="43"/>
      <c r="O101" s="43"/>
      <c r="P101" s="43"/>
      <c r="Q101" s="310" t="s">
        <v>28</v>
      </c>
      <c r="R101" s="311"/>
      <c r="S101" s="311"/>
      <c r="T101" s="117" t="str">
        <f>IFERROR(E99+G99+I99+E100+G100+I100,"?")</f>
        <v>?</v>
      </c>
      <c r="U101" s="13"/>
      <c r="V101" s="1"/>
    </row>
    <row r="102" spans="1:22" ht="18.75" customHeight="1" x14ac:dyDescent="0.25">
      <c r="A102" s="13"/>
      <c r="B102" s="307"/>
      <c r="C102" s="291"/>
      <c r="D102" s="247" t="str">
        <f>START!$C$30</f>
        <v>Standing Calve Raises</v>
      </c>
      <c r="E102" s="247">
        <v>12</v>
      </c>
      <c r="F102" s="44"/>
      <c r="G102" s="247">
        <v>12</v>
      </c>
      <c r="H102" s="44"/>
      <c r="I102" s="247">
        <v>12</v>
      </c>
      <c r="J102" s="44"/>
      <c r="K102" s="148" t="s">
        <v>21</v>
      </c>
      <c r="L102" s="44"/>
      <c r="M102" s="43"/>
      <c r="N102" s="43"/>
      <c r="O102" s="43"/>
      <c r="P102" s="43"/>
      <c r="Q102" s="310" t="s">
        <v>29</v>
      </c>
      <c r="R102" s="311"/>
      <c r="S102" s="311"/>
      <c r="T102" s="117" t="str">
        <f>IFERROR(E101+G101+I101+K101,"?")</f>
        <v>?</v>
      </c>
      <c r="U102" s="13"/>
      <c r="V102" s="1"/>
    </row>
    <row r="103" spans="1:22" ht="18.75" customHeight="1" thickBot="1" x14ac:dyDescent="0.3">
      <c r="A103" s="13"/>
      <c r="B103" s="307"/>
      <c r="C103" s="292"/>
      <c r="D103" s="249"/>
      <c r="E103" s="249"/>
      <c r="F103" s="249"/>
      <c r="G103" s="249"/>
      <c r="H103" s="249"/>
      <c r="I103" s="249"/>
      <c r="J103" s="249"/>
      <c r="K103" s="249"/>
      <c r="L103" s="249"/>
      <c r="M103" s="53"/>
      <c r="N103" s="53"/>
      <c r="O103" s="53"/>
      <c r="P103" s="53"/>
      <c r="Q103" s="312" t="s">
        <v>30</v>
      </c>
      <c r="R103" s="313"/>
      <c r="S103" s="313"/>
      <c r="T103" s="118" t="str">
        <f>IFERROR(E102+G102+I102+K102,"?")</f>
        <v>?</v>
      </c>
      <c r="U103" s="13"/>
      <c r="V103" s="1"/>
    </row>
    <row r="104" spans="1:22" ht="18.75" customHeight="1" x14ac:dyDescent="0.25">
      <c r="A104" s="13"/>
      <c r="B104" s="307"/>
      <c r="C104" s="345" t="s">
        <v>31</v>
      </c>
      <c r="D104" s="345"/>
      <c r="E104" s="345"/>
      <c r="F104" s="345"/>
      <c r="G104" s="345"/>
      <c r="H104" s="345"/>
      <c r="I104" s="345"/>
      <c r="J104" s="345"/>
      <c r="K104" s="345"/>
      <c r="L104" s="345"/>
      <c r="M104" s="345"/>
      <c r="N104" s="345"/>
      <c r="O104" s="345"/>
      <c r="P104" s="345"/>
      <c r="Q104" s="345"/>
      <c r="R104" s="345"/>
      <c r="S104" s="345"/>
      <c r="T104" s="346"/>
      <c r="U104" s="13"/>
      <c r="V104" s="1"/>
    </row>
    <row r="105" spans="1:22" ht="18.75" customHeight="1" thickBot="1" x14ac:dyDescent="0.3">
      <c r="A105" s="13"/>
      <c r="B105" s="307"/>
      <c r="C105" s="345"/>
      <c r="D105" s="345"/>
      <c r="E105" s="345"/>
      <c r="F105" s="345"/>
      <c r="G105" s="345"/>
      <c r="H105" s="345"/>
      <c r="I105" s="345"/>
      <c r="J105" s="345"/>
      <c r="K105" s="345"/>
      <c r="L105" s="345"/>
      <c r="M105" s="345"/>
      <c r="N105" s="345"/>
      <c r="O105" s="345"/>
      <c r="P105" s="345"/>
      <c r="Q105" s="345"/>
      <c r="R105" s="345"/>
      <c r="S105" s="345"/>
      <c r="T105" s="346"/>
      <c r="U105" s="13"/>
      <c r="V105" s="1"/>
    </row>
    <row r="106" spans="1:22" ht="18.75" customHeight="1" x14ac:dyDescent="0.25">
      <c r="A106" s="13"/>
      <c r="B106" s="307"/>
      <c r="C106" s="347" t="s">
        <v>32</v>
      </c>
      <c r="D106" s="253" t="str">
        <f>D17</f>
        <v>Seated OHP</v>
      </c>
      <c r="E106" s="253">
        <f>$G$9</f>
        <v>4</v>
      </c>
      <c r="F106" s="253">
        <f>MROUND($C$7*$H$9,$C$9)</f>
        <v>70</v>
      </c>
      <c r="G106" s="253">
        <f>$I$9</f>
        <v>4</v>
      </c>
      <c r="H106" s="253">
        <f>MROUND($C$7*$J$9,$C$9)</f>
        <v>70</v>
      </c>
      <c r="I106" s="253">
        <f>$K$9</f>
        <v>4</v>
      </c>
      <c r="J106" s="253">
        <f>MROUND($C$7*$L$9,$C$9)</f>
        <v>70</v>
      </c>
      <c r="K106" s="253">
        <f>$M$9</f>
        <v>4</v>
      </c>
      <c r="L106" s="253">
        <f>MROUND($C$7*$N$9,$C$9)</f>
        <v>70</v>
      </c>
      <c r="M106" s="253">
        <f>$O$9</f>
        <v>4</v>
      </c>
      <c r="N106" s="253">
        <f>MROUND($C$7*$P$9,$C$9)</f>
        <v>70</v>
      </c>
      <c r="O106" s="48"/>
      <c r="P106" s="48"/>
      <c r="Q106" s="120"/>
      <c r="R106" s="121"/>
      <c r="S106" s="121"/>
      <c r="T106" s="122"/>
      <c r="U106" s="13"/>
      <c r="V106" s="1"/>
    </row>
    <row r="107" spans="1:22" ht="18.75" customHeight="1" x14ac:dyDescent="0.25">
      <c r="A107" s="13"/>
      <c r="B107" s="307"/>
      <c r="C107" s="363"/>
      <c r="D107" s="245" t="str">
        <f>START!$C$11</f>
        <v>Incline Bench Press</v>
      </c>
      <c r="E107" s="245">
        <f>$G$4</f>
        <v>10</v>
      </c>
      <c r="F107" s="245">
        <f>IF(D35="Bench Press",MROUND($C$4*$H$8,$C$9),MROUND($C$4*$H$8*85%,$C$9))</f>
        <v>65</v>
      </c>
      <c r="G107" s="245">
        <f>$I$4</f>
        <v>10</v>
      </c>
      <c r="H107" s="245">
        <f>IF(D35="Bench Press",MROUND($C$4*$J$8,$C$9),MROUND($C$4*$J$8*85%,$C$9))</f>
        <v>65</v>
      </c>
      <c r="I107" s="245">
        <f>$K$4</f>
        <v>10</v>
      </c>
      <c r="J107" s="245">
        <f>IF(D35="Bench Press",MROUND($C$4*$L$8,$C$9),MROUND($C$4*$L$8*85%,$C$9))</f>
        <v>65</v>
      </c>
      <c r="K107" s="43"/>
      <c r="L107" s="43"/>
      <c r="M107" s="43"/>
      <c r="N107" s="43"/>
      <c r="O107" s="43"/>
      <c r="P107" s="43"/>
      <c r="Q107" s="123"/>
      <c r="R107" s="124"/>
      <c r="S107" s="124"/>
      <c r="T107" s="125"/>
      <c r="U107" s="13"/>
      <c r="V107" s="1"/>
    </row>
    <row r="108" spans="1:22" ht="18.75" customHeight="1" x14ac:dyDescent="0.25">
      <c r="A108" s="13"/>
      <c r="B108" s="307"/>
      <c r="C108" s="363"/>
      <c r="D108" s="245" t="str">
        <f>START!$C$15</f>
        <v>Lateral Dumbbell Raise</v>
      </c>
      <c r="E108" s="245">
        <v>10</v>
      </c>
      <c r="F108" s="44"/>
      <c r="G108" s="245">
        <v>10</v>
      </c>
      <c r="H108" s="44"/>
      <c r="I108" s="245">
        <v>10</v>
      </c>
      <c r="J108" s="44"/>
      <c r="K108" s="148" t="s">
        <v>19</v>
      </c>
      <c r="L108" s="44"/>
      <c r="M108" s="43"/>
      <c r="N108" s="43"/>
      <c r="O108" s="43"/>
      <c r="P108" s="43"/>
      <c r="Q108" s="295" t="s">
        <v>18</v>
      </c>
      <c r="R108" s="296"/>
      <c r="S108" s="296"/>
      <c r="T108" s="256" t="str">
        <f>IFERROR(E107+G107+I107+E109+G109+I109+K109,"?")</f>
        <v>?</v>
      </c>
      <c r="U108" s="13"/>
      <c r="V108" s="1"/>
    </row>
    <row r="109" spans="1:22" ht="18.75" customHeight="1" x14ac:dyDescent="0.25">
      <c r="A109" s="13"/>
      <c r="B109" s="307"/>
      <c r="C109" s="363"/>
      <c r="D109" s="245" t="str">
        <f>START!$C$12</f>
        <v>Cable Crossovers</v>
      </c>
      <c r="E109" s="245">
        <v>12</v>
      </c>
      <c r="F109" s="44"/>
      <c r="G109" s="245">
        <v>12</v>
      </c>
      <c r="H109" s="44"/>
      <c r="I109" s="245">
        <v>12</v>
      </c>
      <c r="J109" s="44"/>
      <c r="K109" s="148" t="s">
        <v>21</v>
      </c>
      <c r="L109" s="44"/>
      <c r="M109" s="43"/>
      <c r="N109" s="43"/>
      <c r="O109" s="43"/>
      <c r="P109" s="43"/>
      <c r="Q109" s="295" t="s">
        <v>20</v>
      </c>
      <c r="R109" s="296"/>
      <c r="S109" s="296"/>
      <c r="T109" s="256" t="str">
        <f>IFERROR(E106+G106+I106+E108+G108+I108+K108,"?")</f>
        <v>?</v>
      </c>
      <c r="U109" s="13"/>
      <c r="V109" s="1"/>
    </row>
    <row r="110" spans="1:22" ht="18.75" customHeight="1" thickBot="1" x14ac:dyDescent="0.3">
      <c r="A110" s="13"/>
      <c r="B110" s="307"/>
      <c r="C110" s="364"/>
      <c r="D110" s="252" t="str">
        <f>START!$C$13</f>
        <v>Dips</v>
      </c>
      <c r="E110" s="252">
        <v>12</v>
      </c>
      <c r="F110" s="52"/>
      <c r="G110" s="252">
        <v>12</v>
      </c>
      <c r="H110" s="52"/>
      <c r="I110" s="252">
        <v>12</v>
      </c>
      <c r="J110" s="52"/>
      <c r="K110" s="149" t="s">
        <v>21</v>
      </c>
      <c r="L110" s="52"/>
      <c r="M110" s="53"/>
      <c r="N110" s="53"/>
      <c r="O110" s="53"/>
      <c r="P110" s="53"/>
      <c r="Q110" s="354" t="s">
        <v>22</v>
      </c>
      <c r="R110" s="355"/>
      <c r="S110" s="355"/>
      <c r="T110" s="115" t="str">
        <f>IFERROR(E110+G110+I110+K110,"?")</f>
        <v>?</v>
      </c>
      <c r="U110" s="13"/>
      <c r="V110" s="1"/>
    </row>
    <row r="111" spans="1:22" ht="18.75" customHeight="1" x14ac:dyDescent="0.25">
      <c r="A111" s="13"/>
      <c r="B111" s="307"/>
      <c r="C111" s="297" t="s">
        <v>191</v>
      </c>
      <c r="D111" s="137" t="str">
        <f>START!$F$11</f>
        <v>Deadlift</v>
      </c>
      <c r="E111" s="137">
        <f>$G$9</f>
        <v>4</v>
      </c>
      <c r="F111" s="137">
        <f>MROUND($C$6*$H$9,$C$9)</f>
        <v>140</v>
      </c>
      <c r="G111" s="137">
        <f>$I$9</f>
        <v>4</v>
      </c>
      <c r="H111" s="137">
        <f>MROUND($C$6*$J$9,$C$9)</f>
        <v>140</v>
      </c>
      <c r="I111" s="137">
        <f>$K$9</f>
        <v>4</v>
      </c>
      <c r="J111" s="137">
        <f>MROUND($C$6*$L$9,$C$9)</f>
        <v>140</v>
      </c>
      <c r="K111" s="137">
        <f>$M$9</f>
        <v>4</v>
      </c>
      <c r="L111" s="137">
        <f>MROUND($C$6*$N$9,$C$9)</f>
        <v>140</v>
      </c>
      <c r="M111" s="137">
        <f>$O$9</f>
        <v>4</v>
      </c>
      <c r="N111" s="137">
        <f>MROUND($C$6*$P$9,$C$9)</f>
        <v>140</v>
      </c>
      <c r="O111" s="48"/>
      <c r="P111" s="48"/>
      <c r="Q111" s="182"/>
      <c r="R111" s="183"/>
      <c r="S111" s="183"/>
      <c r="T111" s="184"/>
      <c r="U111" s="13"/>
      <c r="V111" s="1"/>
    </row>
    <row r="112" spans="1:22" ht="18.75" customHeight="1" x14ac:dyDescent="0.25">
      <c r="A112" s="13"/>
      <c r="B112" s="307"/>
      <c r="C112" s="298"/>
      <c r="D112" s="250" t="str">
        <f>START!$C$24</f>
        <v>Barbell Shrugs</v>
      </c>
      <c r="E112" s="250">
        <v>8</v>
      </c>
      <c r="F112" s="44"/>
      <c r="G112" s="250">
        <v>8</v>
      </c>
      <c r="H112" s="44"/>
      <c r="I112" s="250">
        <v>8</v>
      </c>
      <c r="J112" s="44"/>
      <c r="K112" s="43"/>
      <c r="L112" s="43"/>
      <c r="M112" s="43"/>
      <c r="N112" s="43"/>
      <c r="O112" s="43"/>
      <c r="P112" s="43"/>
      <c r="Q112" s="185"/>
      <c r="R112" s="186"/>
      <c r="S112" s="186"/>
      <c r="T112" s="187"/>
      <c r="U112" s="13"/>
      <c r="V112" s="1"/>
    </row>
    <row r="113" spans="1:22" ht="18.75" customHeight="1" x14ac:dyDescent="0.25">
      <c r="A113" s="13"/>
      <c r="B113" s="307"/>
      <c r="C113" s="298"/>
      <c r="D113" s="250" t="str">
        <f>START!$C$18</f>
        <v>Pull-Ups</v>
      </c>
      <c r="E113" s="250">
        <v>10</v>
      </c>
      <c r="F113" s="44"/>
      <c r="G113" s="148" t="s">
        <v>19</v>
      </c>
      <c r="H113" s="44"/>
      <c r="I113" s="43"/>
      <c r="J113" s="43"/>
      <c r="K113" s="43"/>
      <c r="L113" s="43"/>
      <c r="M113" s="43"/>
      <c r="N113" s="43"/>
      <c r="O113" s="43"/>
      <c r="P113" s="43"/>
      <c r="Q113" s="316" t="s">
        <v>24</v>
      </c>
      <c r="R113" s="315"/>
      <c r="S113" s="315"/>
      <c r="T113" s="51" t="str">
        <f>IFERROR(+G114+E114+E113+G113,"?")</f>
        <v>?</v>
      </c>
      <c r="U113" s="13"/>
      <c r="V113" s="1"/>
    </row>
    <row r="114" spans="1:22" ht="18.75" customHeight="1" x14ac:dyDescent="0.25">
      <c r="A114" s="13"/>
      <c r="B114" s="307"/>
      <c r="C114" s="298"/>
      <c r="D114" s="250" t="str">
        <f>START!$C$20</f>
        <v>T-Bar Rows</v>
      </c>
      <c r="E114" s="250">
        <v>10</v>
      </c>
      <c r="F114" s="44"/>
      <c r="G114" s="148" t="s">
        <v>19</v>
      </c>
      <c r="H114" s="44"/>
      <c r="I114" s="43"/>
      <c r="J114" s="43"/>
      <c r="K114" s="43"/>
      <c r="L114" s="43"/>
      <c r="M114" s="43"/>
      <c r="N114" s="43"/>
      <c r="O114" s="43"/>
      <c r="P114" s="43"/>
      <c r="Q114" s="314" t="s">
        <v>26</v>
      </c>
      <c r="R114" s="315"/>
      <c r="S114" s="315"/>
      <c r="T114" s="51">
        <f>IFERROR(E112+G112+I112,"?")</f>
        <v>24</v>
      </c>
      <c r="U114" s="13"/>
      <c r="V114" s="1"/>
    </row>
    <row r="115" spans="1:22" ht="18.75" customHeight="1" thickBot="1" x14ac:dyDescent="0.3">
      <c r="A115" s="13"/>
      <c r="B115" s="307"/>
      <c r="C115" s="299"/>
      <c r="D115" s="243" t="str">
        <f>START!$C$22</f>
        <v>Preacher Curls</v>
      </c>
      <c r="E115" s="243">
        <v>12</v>
      </c>
      <c r="F115" s="52"/>
      <c r="G115" s="243">
        <v>12</v>
      </c>
      <c r="H115" s="52"/>
      <c r="I115" s="243">
        <v>12</v>
      </c>
      <c r="J115" s="52"/>
      <c r="K115" s="149" t="s">
        <v>21</v>
      </c>
      <c r="L115" s="52"/>
      <c r="M115" s="53"/>
      <c r="N115" s="53"/>
      <c r="O115" s="53"/>
      <c r="P115" s="53"/>
      <c r="Q115" s="293" t="s">
        <v>27</v>
      </c>
      <c r="R115" s="294"/>
      <c r="S115" s="294"/>
      <c r="T115" s="54" t="str">
        <f>IFERROR(E115+G115+I115+K115,"?")</f>
        <v>?</v>
      </c>
      <c r="U115" s="13"/>
      <c r="V115" s="1"/>
    </row>
    <row r="116" spans="1:22" ht="18.75" customHeight="1" x14ac:dyDescent="0.25">
      <c r="A116" s="13"/>
      <c r="B116" s="307"/>
      <c r="C116" s="290" t="s">
        <v>94</v>
      </c>
      <c r="D116" s="251" t="str">
        <f>D27</f>
        <v>Squat</v>
      </c>
      <c r="E116" s="251">
        <f>$G$10</f>
        <v>10</v>
      </c>
      <c r="F116" s="251">
        <f>MROUND($C$5*$H$10,$C$9)</f>
        <v>95</v>
      </c>
      <c r="G116" s="251">
        <f>$I$10</f>
        <v>10</v>
      </c>
      <c r="H116" s="251">
        <f>MROUND($C$5*$J$10,$C$9)</f>
        <v>95</v>
      </c>
      <c r="I116" s="251">
        <f>$K$10</f>
        <v>10</v>
      </c>
      <c r="J116" s="251">
        <f>MROUND($C$5*$L$10,$C$9)</f>
        <v>95</v>
      </c>
      <c r="K116" s="48"/>
      <c r="L116" s="48"/>
      <c r="M116" s="48"/>
      <c r="N116" s="48"/>
      <c r="O116" s="48"/>
      <c r="P116" s="48"/>
      <c r="Q116" s="336"/>
      <c r="R116" s="337"/>
      <c r="S116" s="337"/>
      <c r="T116" s="129"/>
      <c r="U116" s="13"/>
      <c r="V116" s="1"/>
    </row>
    <row r="117" spans="1:22" ht="18.75" customHeight="1" x14ac:dyDescent="0.25">
      <c r="A117" s="13"/>
      <c r="B117" s="307"/>
      <c r="C117" s="291"/>
      <c r="D117" s="247" t="str">
        <f>START!$C$29</f>
        <v>Stiff-Leg Deadlifts</v>
      </c>
      <c r="E117" s="247">
        <v>10</v>
      </c>
      <c r="F117" s="44"/>
      <c r="G117" s="247">
        <v>10</v>
      </c>
      <c r="H117" s="44"/>
      <c r="I117" s="148" t="s">
        <v>19</v>
      </c>
      <c r="J117" s="44"/>
      <c r="K117" s="43"/>
      <c r="L117" s="43"/>
      <c r="M117" s="43"/>
      <c r="N117" s="43"/>
      <c r="O117" s="43"/>
      <c r="P117" s="43"/>
      <c r="Q117" s="310" t="s">
        <v>28</v>
      </c>
      <c r="R117" s="311"/>
      <c r="S117" s="311"/>
      <c r="T117" s="117" t="str">
        <f>IFERROR(G118+I118+K118+E116+G116+I116+E118,"?")</f>
        <v>?</v>
      </c>
      <c r="U117" s="13"/>
      <c r="V117" s="1"/>
    </row>
    <row r="118" spans="1:22" ht="18.75" customHeight="1" x14ac:dyDescent="0.25">
      <c r="A118" s="13"/>
      <c r="B118" s="307"/>
      <c r="C118" s="291"/>
      <c r="D118" s="247" t="str">
        <f>START!$C$27</f>
        <v>Leg Extensions</v>
      </c>
      <c r="E118" s="247">
        <v>12</v>
      </c>
      <c r="F118" s="44"/>
      <c r="G118" s="247">
        <v>12</v>
      </c>
      <c r="H118" s="44"/>
      <c r="I118" s="247">
        <v>12</v>
      </c>
      <c r="J118" s="44"/>
      <c r="K118" s="148" t="s">
        <v>21</v>
      </c>
      <c r="L118" s="44"/>
      <c r="M118" s="43"/>
      <c r="N118" s="43"/>
      <c r="O118" s="43"/>
      <c r="P118" s="43"/>
      <c r="Q118" s="310" t="s">
        <v>29</v>
      </c>
      <c r="R118" s="311"/>
      <c r="S118" s="311"/>
      <c r="T118" s="117" t="str">
        <f>IFERROR(E119+G119+I119+K119+E117+G117+I117+K117,"?")</f>
        <v>?</v>
      </c>
      <c r="U118" s="13"/>
      <c r="V118" s="1"/>
    </row>
    <row r="119" spans="1:22" ht="18.75" customHeight="1" x14ac:dyDescent="0.25">
      <c r="A119" s="13"/>
      <c r="B119" s="307"/>
      <c r="C119" s="291"/>
      <c r="D119" s="247" t="str">
        <f>START!$C$28</f>
        <v>Lying Leg Curls</v>
      </c>
      <c r="E119" s="247">
        <v>12</v>
      </c>
      <c r="F119" s="44"/>
      <c r="G119" s="247">
        <v>12</v>
      </c>
      <c r="H119" s="44"/>
      <c r="I119" s="247">
        <v>12</v>
      </c>
      <c r="J119" s="45"/>
      <c r="K119" s="148" t="s">
        <v>21</v>
      </c>
      <c r="L119" s="45"/>
      <c r="M119" s="43"/>
      <c r="N119" s="43"/>
      <c r="O119" s="43"/>
      <c r="P119" s="43"/>
      <c r="Q119" s="310" t="s">
        <v>30</v>
      </c>
      <c r="R119" s="311"/>
      <c r="S119" s="311"/>
      <c r="T119" s="117" t="str">
        <f>IFERROR(E120+G120+I120+K120,"?")</f>
        <v>?</v>
      </c>
      <c r="U119" s="13"/>
      <c r="V119" s="1"/>
    </row>
    <row r="120" spans="1:22" ht="18.75" customHeight="1" thickBot="1" x14ac:dyDescent="0.3">
      <c r="A120" s="13"/>
      <c r="B120" s="307"/>
      <c r="C120" s="292"/>
      <c r="D120" s="249" t="str">
        <f>START!$C$30</f>
        <v>Standing Calve Raises</v>
      </c>
      <c r="E120" s="249">
        <v>12</v>
      </c>
      <c r="F120" s="55"/>
      <c r="G120" s="249">
        <v>12</v>
      </c>
      <c r="H120" s="55"/>
      <c r="I120" s="249">
        <v>12</v>
      </c>
      <c r="J120" s="55"/>
      <c r="K120" s="149" t="s">
        <v>21</v>
      </c>
      <c r="L120" s="55"/>
      <c r="M120" s="53"/>
      <c r="N120" s="53"/>
      <c r="O120" s="53"/>
      <c r="P120" s="53"/>
      <c r="Q120" s="248"/>
      <c r="R120" s="249"/>
      <c r="S120" s="249"/>
      <c r="T120" s="118"/>
      <c r="U120" s="13"/>
      <c r="V120" s="1"/>
    </row>
    <row r="121" spans="1:22" ht="18.75" customHeight="1" x14ac:dyDescent="0.25">
      <c r="A121" s="13"/>
      <c r="B121" s="307"/>
      <c r="C121" s="344" t="s">
        <v>31</v>
      </c>
      <c r="D121" s="345"/>
      <c r="E121" s="345"/>
      <c r="F121" s="345"/>
      <c r="G121" s="345"/>
      <c r="H121" s="345"/>
      <c r="I121" s="345"/>
      <c r="J121" s="345"/>
      <c r="K121" s="345"/>
      <c r="L121" s="345"/>
      <c r="M121" s="345"/>
      <c r="N121" s="345"/>
      <c r="O121" s="345"/>
      <c r="P121" s="345"/>
      <c r="Q121" s="345"/>
      <c r="R121" s="345"/>
      <c r="S121" s="345"/>
      <c r="T121" s="346"/>
      <c r="U121" s="13"/>
      <c r="V121" s="1"/>
    </row>
    <row r="122" spans="1:22" ht="18.75" customHeight="1" thickBot="1" x14ac:dyDescent="0.3">
      <c r="A122" s="13"/>
      <c r="B122" s="308"/>
      <c r="C122" s="341"/>
      <c r="D122" s="342"/>
      <c r="E122" s="342"/>
      <c r="F122" s="342"/>
      <c r="G122" s="342"/>
      <c r="H122" s="342"/>
      <c r="I122" s="342"/>
      <c r="J122" s="342"/>
      <c r="K122" s="342"/>
      <c r="L122" s="342"/>
      <c r="M122" s="342"/>
      <c r="N122" s="342"/>
      <c r="O122" s="342"/>
      <c r="P122" s="342"/>
      <c r="Q122" s="342"/>
      <c r="R122" s="342"/>
      <c r="S122" s="342"/>
      <c r="T122" s="343"/>
      <c r="U122" s="13"/>
      <c r="V122" s="1"/>
    </row>
    <row r="123" spans="1:22" ht="18.75" customHeight="1" thickBot="1" x14ac:dyDescent="0.35">
      <c r="A123" s="13"/>
      <c r="B123" s="57" t="s">
        <v>114</v>
      </c>
      <c r="C123" s="246" t="s">
        <v>15</v>
      </c>
      <c r="D123" s="246" t="s">
        <v>16</v>
      </c>
      <c r="E123" s="309" t="s">
        <v>0</v>
      </c>
      <c r="F123" s="309"/>
      <c r="G123" s="309" t="s">
        <v>1</v>
      </c>
      <c r="H123" s="309"/>
      <c r="I123" s="309" t="s">
        <v>2</v>
      </c>
      <c r="J123" s="309"/>
      <c r="K123" s="309" t="s">
        <v>3</v>
      </c>
      <c r="L123" s="309"/>
      <c r="M123" s="309" t="s">
        <v>4</v>
      </c>
      <c r="N123" s="309"/>
      <c r="O123" s="309" t="s">
        <v>5</v>
      </c>
      <c r="P123" s="309"/>
      <c r="Q123" s="309"/>
      <c r="R123" s="309"/>
      <c r="S123" s="309"/>
      <c r="T123" s="335"/>
      <c r="U123" s="13"/>
      <c r="V123" s="1"/>
    </row>
    <row r="124" spans="1:22" ht="18.75" customHeight="1" x14ac:dyDescent="0.25">
      <c r="A124" s="13"/>
      <c r="B124" s="306" t="s">
        <v>118</v>
      </c>
      <c r="C124" s="347" t="s">
        <v>92</v>
      </c>
      <c r="D124" s="253" t="str">
        <f>D16</f>
        <v>Bench Press</v>
      </c>
      <c r="E124" s="151" t="str">
        <f>$G$11</f>
        <v>2+</v>
      </c>
      <c r="F124" s="253">
        <f>MROUND($C$4*$H$11,$C$9)</f>
        <v>115</v>
      </c>
      <c r="G124" s="253">
        <f>$I$11</f>
        <v>2</v>
      </c>
      <c r="H124" s="253">
        <f>MROUND($C$4*$J$11,$C$9)</f>
        <v>115</v>
      </c>
      <c r="I124" s="253">
        <f>$K$11</f>
        <v>2</v>
      </c>
      <c r="J124" s="253">
        <f>MROUND($C$4*$L$11,$C$9)</f>
        <v>105</v>
      </c>
      <c r="K124" s="253">
        <f>$M$11</f>
        <v>2</v>
      </c>
      <c r="L124" s="253">
        <f>MROUND($C$4*$N$11,$C$9)</f>
        <v>105</v>
      </c>
      <c r="M124" s="253">
        <f>$O$11</f>
        <v>2</v>
      </c>
      <c r="N124" s="253">
        <f>MROUND($C$4*$P$11,$C$9)</f>
        <v>105</v>
      </c>
      <c r="O124" s="253">
        <f>$Q$11</f>
        <v>2</v>
      </c>
      <c r="P124" s="253">
        <f>MROUND($C$4*$R$11,$C$9)</f>
        <v>105</v>
      </c>
      <c r="Q124" s="350" t="s">
        <v>11</v>
      </c>
      <c r="R124" s="351"/>
      <c r="S124" s="321" t="str">
        <f>IFERROR(F124/VLOOKUP(E124,Config!$C:$G,5,FALSE),"?")</f>
        <v>?</v>
      </c>
      <c r="T124" s="322"/>
      <c r="U124" s="13"/>
      <c r="V124" s="1"/>
    </row>
    <row r="125" spans="1:22" ht="18.75" customHeight="1" thickBot="1" x14ac:dyDescent="0.3">
      <c r="A125" s="13"/>
      <c r="B125" s="307"/>
      <c r="C125" s="348"/>
      <c r="D125" s="245" t="str">
        <f>D17</f>
        <v>Seated OHP</v>
      </c>
      <c r="E125" s="245">
        <f>$G$10</f>
        <v>10</v>
      </c>
      <c r="F125" s="245">
        <f>MROUND($C$7*$H$10,$C$9)</f>
        <v>50</v>
      </c>
      <c r="G125" s="245">
        <f>$I$10</f>
        <v>10</v>
      </c>
      <c r="H125" s="245">
        <f>MROUND($C$7*$J$10,$C$9)</f>
        <v>50</v>
      </c>
      <c r="I125" s="245">
        <f>$K$10</f>
        <v>10</v>
      </c>
      <c r="J125" s="245">
        <f>MROUND($C$7*$L$10,$C$9)</f>
        <v>50</v>
      </c>
      <c r="K125" s="43"/>
      <c r="L125" s="43"/>
      <c r="M125" s="43"/>
      <c r="N125" s="43"/>
      <c r="O125" s="43"/>
      <c r="P125" s="43"/>
      <c r="Q125" s="352"/>
      <c r="R125" s="353"/>
      <c r="S125" s="323"/>
      <c r="T125" s="324"/>
      <c r="U125" s="13"/>
      <c r="V125" s="1"/>
    </row>
    <row r="126" spans="1:22" ht="18.75" customHeight="1" x14ac:dyDescent="0.25">
      <c r="A126" s="13"/>
      <c r="B126" s="307"/>
      <c r="C126" s="348"/>
      <c r="D126" s="245" t="str">
        <f>D90</f>
        <v>Dumbbell Bench Press</v>
      </c>
      <c r="E126" s="245">
        <v>8</v>
      </c>
      <c r="F126" s="44"/>
      <c r="G126" s="245">
        <v>8</v>
      </c>
      <c r="H126" s="44"/>
      <c r="I126" s="245">
        <v>8</v>
      </c>
      <c r="J126" s="44"/>
      <c r="K126" s="245">
        <v>8</v>
      </c>
      <c r="L126" s="44"/>
      <c r="M126" s="43"/>
      <c r="N126" s="43"/>
      <c r="O126" s="43"/>
      <c r="P126" s="43"/>
      <c r="Q126" s="360"/>
      <c r="R126" s="361"/>
      <c r="S126" s="361"/>
      <c r="T126" s="362"/>
      <c r="U126" s="13"/>
      <c r="V126" s="1"/>
    </row>
    <row r="127" spans="1:22" ht="18.75" customHeight="1" x14ac:dyDescent="0.25">
      <c r="A127" s="13"/>
      <c r="B127" s="307"/>
      <c r="C127" s="348"/>
      <c r="D127" s="245" t="str">
        <f t="shared" ref="D127:D129" si="3">D91</f>
        <v>Lateral Cable Raise</v>
      </c>
      <c r="E127" s="245">
        <v>10</v>
      </c>
      <c r="F127" s="44"/>
      <c r="G127" s="245">
        <v>10</v>
      </c>
      <c r="H127" s="44"/>
      <c r="I127" s="148" t="s">
        <v>19</v>
      </c>
      <c r="J127" s="44"/>
      <c r="K127" s="43"/>
      <c r="L127" s="43"/>
      <c r="M127" s="43"/>
      <c r="N127" s="43"/>
      <c r="O127" s="43"/>
      <c r="P127" s="43"/>
      <c r="Q127" s="295" t="s">
        <v>18</v>
      </c>
      <c r="R127" s="296"/>
      <c r="S127" s="296"/>
      <c r="T127" s="256" t="str">
        <f>IFERROR(E124+G124+I124+E126+G126+I126+K126,"?")</f>
        <v>?</v>
      </c>
      <c r="U127" s="13"/>
      <c r="V127" s="1"/>
    </row>
    <row r="128" spans="1:22" ht="18.75" customHeight="1" x14ac:dyDescent="0.25">
      <c r="A128" s="13"/>
      <c r="B128" s="307"/>
      <c r="C128" s="348"/>
      <c r="D128" s="245" t="str">
        <f t="shared" si="3"/>
        <v>Cable Rear Lateral Raise</v>
      </c>
      <c r="E128" s="245">
        <v>12</v>
      </c>
      <c r="F128" s="45"/>
      <c r="G128" s="245">
        <v>12</v>
      </c>
      <c r="H128" s="45"/>
      <c r="I128" s="148" t="s">
        <v>21</v>
      </c>
      <c r="J128" s="45"/>
      <c r="K128" s="43"/>
      <c r="L128" s="43"/>
      <c r="M128" s="43"/>
      <c r="N128" s="43"/>
      <c r="O128" s="43"/>
      <c r="P128" s="43"/>
      <c r="Q128" s="295" t="s">
        <v>20</v>
      </c>
      <c r="R128" s="296"/>
      <c r="S128" s="296"/>
      <c r="T128" s="256" t="str">
        <f>IFERROR(E125+G125+I125+E127+G127+I127+E128+G128+I128,"?")</f>
        <v>?</v>
      </c>
      <c r="U128" s="13"/>
      <c r="V128" s="1"/>
    </row>
    <row r="129" spans="1:22" ht="18.75" customHeight="1" thickBot="1" x14ac:dyDescent="0.3">
      <c r="A129" s="13"/>
      <c r="B129" s="307"/>
      <c r="C129" s="349"/>
      <c r="D129" s="252" t="str">
        <f t="shared" si="3"/>
        <v>Cable Tricep Extensions</v>
      </c>
      <c r="E129" s="252">
        <v>12</v>
      </c>
      <c r="F129" s="55"/>
      <c r="G129" s="252">
        <v>12</v>
      </c>
      <c r="H129" s="55"/>
      <c r="I129" s="252">
        <v>12</v>
      </c>
      <c r="J129" s="55"/>
      <c r="K129" s="149" t="s">
        <v>21</v>
      </c>
      <c r="L129" s="55"/>
      <c r="M129" s="53"/>
      <c r="N129" s="53"/>
      <c r="O129" s="53"/>
      <c r="P129" s="53"/>
      <c r="Q129" s="354" t="s">
        <v>22</v>
      </c>
      <c r="R129" s="355"/>
      <c r="S129" s="355"/>
      <c r="T129" s="115" t="str">
        <f>IFERROR(E129+G129+I129+K129,"?")</f>
        <v>?</v>
      </c>
      <c r="U129" s="13"/>
      <c r="V129" s="1"/>
    </row>
    <row r="130" spans="1:22" ht="18.75" customHeight="1" x14ac:dyDescent="0.25">
      <c r="A130" s="13"/>
      <c r="B130" s="307"/>
      <c r="C130" s="297" t="s">
        <v>190</v>
      </c>
      <c r="D130" s="98" t="s">
        <v>23</v>
      </c>
      <c r="E130" s="137">
        <v>10</v>
      </c>
      <c r="F130" s="47"/>
      <c r="G130" s="137">
        <v>10</v>
      </c>
      <c r="H130" s="47"/>
      <c r="I130" s="137">
        <v>10</v>
      </c>
      <c r="J130" s="47"/>
      <c r="K130" s="48"/>
      <c r="L130" s="48"/>
      <c r="M130" s="48"/>
      <c r="N130" s="48"/>
      <c r="O130" s="48"/>
      <c r="P130" s="48"/>
      <c r="Q130" s="136"/>
      <c r="R130" s="137"/>
      <c r="S130" s="137"/>
      <c r="T130" s="49"/>
      <c r="U130" s="13"/>
      <c r="V130" s="1"/>
    </row>
    <row r="131" spans="1:22" ht="18.75" customHeight="1" x14ac:dyDescent="0.25">
      <c r="A131" s="13"/>
      <c r="B131" s="307"/>
      <c r="C131" s="298"/>
      <c r="D131" s="250" t="str">
        <f>START!$C$19</f>
        <v>Lat Pulldowns</v>
      </c>
      <c r="E131" s="250">
        <v>12</v>
      </c>
      <c r="F131" s="50"/>
      <c r="G131" s="250">
        <v>12</v>
      </c>
      <c r="H131" s="50"/>
      <c r="I131" s="250">
        <v>12</v>
      </c>
      <c r="J131" s="50"/>
      <c r="K131" s="148" t="s">
        <v>21</v>
      </c>
      <c r="L131" s="50"/>
      <c r="M131" s="43"/>
      <c r="N131" s="43"/>
      <c r="O131" s="43"/>
      <c r="P131" s="43"/>
      <c r="Q131" s="314" t="s">
        <v>24</v>
      </c>
      <c r="R131" s="315"/>
      <c r="S131" s="315"/>
      <c r="T131" s="51" t="str">
        <f>IFERROR(G131+I131+K131+E131+E132+G132+I132+K132,"?")</f>
        <v>?</v>
      </c>
      <c r="U131" s="13"/>
      <c r="V131" s="1"/>
    </row>
    <row r="132" spans="1:22" ht="18.75" customHeight="1" x14ac:dyDescent="0.25">
      <c r="A132" s="13"/>
      <c r="B132" s="307"/>
      <c r="C132" s="298"/>
      <c r="D132" s="250" t="str">
        <f>START!$C$21</f>
        <v>Machine Rows</v>
      </c>
      <c r="E132" s="250">
        <v>12</v>
      </c>
      <c r="F132" s="50"/>
      <c r="G132" s="250">
        <v>12</v>
      </c>
      <c r="H132" s="50"/>
      <c r="I132" s="250">
        <v>12</v>
      </c>
      <c r="J132" s="50"/>
      <c r="K132" s="148" t="s">
        <v>21</v>
      </c>
      <c r="L132" s="50"/>
      <c r="M132" s="43"/>
      <c r="N132" s="43"/>
      <c r="O132" s="43"/>
      <c r="P132" s="43"/>
      <c r="Q132" s="314" t="s">
        <v>25</v>
      </c>
      <c r="R132" s="315"/>
      <c r="S132" s="315"/>
      <c r="T132" s="51">
        <f>IFERROR(G130+I130+K130+E130,"?")</f>
        <v>30</v>
      </c>
      <c r="U132" s="13"/>
      <c r="V132" s="1"/>
    </row>
    <row r="133" spans="1:22" ht="18.75" customHeight="1" x14ac:dyDescent="0.25">
      <c r="A133" s="13"/>
      <c r="B133" s="307"/>
      <c r="C133" s="298"/>
      <c r="D133" s="250" t="str">
        <f>START!$C$25</f>
        <v>Dumbbell Shrugs</v>
      </c>
      <c r="E133" s="250">
        <v>12</v>
      </c>
      <c r="F133" s="50"/>
      <c r="G133" s="250">
        <v>12</v>
      </c>
      <c r="H133" s="50"/>
      <c r="I133" s="250">
        <v>12</v>
      </c>
      <c r="J133" s="50"/>
      <c r="K133" s="148" t="s">
        <v>21</v>
      </c>
      <c r="L133" s="50"/>
      <c r="M133" s="43"/>
      <c r="N133" s="43"/>
      <c r="O133" s="43"/>
      <c r="P133" s="43"/>
      <c r="Q133" s="314" t="s">
        <v>26</v>
      </c>
      <c r="R133" s="315"/>
      <c r="S133" s="315"/>
      <c r="T133" s="51" t="str">
        <f>IFERROR(E133+G133+I133+K133,"?")</f>
        <v>?</v>
      </c>
      <c r="U133" s="13"/>
      <c r="V133" s="1"/>
    </row>
    <row r="134" spans="1:22" ht="18.75" customHeight="1" thickBot="1" x14ac:dyDescent="0.3">
      <c r="A134" s="13"/>
      <c r="B134" s="307"/>
      <c r="C134" s="299"/>
      <c r="D134" s="243" t="str">
        <f>START!$C$23</f>
        <v>Dumbbell Curls</v>
      </c>
      <c r="E134" s="243">
        <v>12</v>
      </c>
      <c r="F134" s="52"/>
      <c r="G134" s="243">
        <v>12</v>
      </c>
      <c r="H134" s="52"/>
      <c r="I134" s="243">
        <v>12</v>
      </c>
      <c r="J134" s="52"/>
      <c r="K134" s="149" t="s">
        <v>21</v>
      </c>
      <c r="L134" s="52"/>
      <c r="M134" s="53"/>
      <c r="N134" s="53"/>
      <c r="O134" s="53"/>
      <c r="P134" s="53"/>
      <c r="Q134" s="293" t="s">
        <v>27</v>
      </c>
      <c r="R134" s="294"/>
      <c r="S134" s="294"/>
      <c r="T134" s="54" t="str">
        <f>IFERROR(E134+G134+I134+K134,"?")</f>
        <v>?</v>
      </c>
      <c r="U134" s="13"/>
      <c r="V134" s="1"/>
    </row>
    <row r="135" spans="1:22" ht="18.75" customHeight="1" x14ac:dyDescent="0.25">
      <c r="A135" s="13"/>
      <c r="B135" s="307"/>
      <c r="C135" s="290" t="s">
        <v>93</v>
      </c>
      <c r="D135" s="251" t="str">
        <f>D27</f>
        <v>Squat</v>
      </c>
      <c r="E135" s="151" t="str">
        <f>$G$11</f>
        <v>2+</v>
      </c>
      <c r="F135" s="251">
        <f>MROUND($C$5*$H$11,$C$9)</f>
        <v>140</v>
      </c>
      <c r="G135" s="251">
        <f>$I$11</f>
        <v>2</v>
      </c>
      <c r="H135" s="251">
        <f>MROUND($C$5*$J$11,$C$9)</f>
        <v>140</v>
      </c>
      <c r="I135" s="251">
        <f>$K$11</f>
        <v>2</v>
      </c>
      <c r="J135" s="251">
        <f>MROUND($C$5*$L$11,$C$9)</f>
        <v>135</v>
      </c>
      <c r="K135" s="251">
        <f>$M$11</f>
        <v>2</v>
      </c>
      <c r="L135" s="251">
        <f>MROUND($C$5*$N$11,$C$9)</f>
        <v>135</v>
      </c>
      <c r="M135" s="251">
        <f>$O$11</f>
        <v>2</v>
      </c>
      <c r="N135" s="251">
        <f>MROUND($C$5*$P$11,$C$9)</f>
        <v>135</v>
      </c>
      <c r="O135" s="251">
        <f>$Q$11</f>
        <v>2</v>
      </c>
      <c r="P135" s="251">
        <f>MROUND($C$5*$R$11,$C$9)</f>
        <v>135</v>
      </c>
      <c r="Q135" s="356" t="s">
        <v>11</v>
      </c>
      <c r="R135" s="357"/>
      <c r="S135" s="321" t="str">
        <f>IFERROR(F135/VLOOKUP(E135,Config!$C:$G,5,FALSE),"?")</f>
        <v>?</v>
      </c>
      <c r="T135" s="322"/>
      <c r="U135" s="13"/>
      <c r="V135" s="1"/>
    </row>
    <row r="136" spans="1:22" ht="18.75" customHeight="1" thickBot="1" x14ac:dyDescent="0.3">
      <c r="A136" s="13"/>
      <c r="B136" s="307"/>
      <c r="C136" s="291"/>
      <c r="D136" s="247" t="str">
        <f>START!$C$26</f>
        <v>Leg Press</v>
      </c>
      <c r="E136" s="247">
        <v>10</v>
      </c>
      <c r="F136" s="44"/>
      <c r="G136" s="247">
        <v>10</v>
      </c>
      <c r="H136" s="44"/>
      <c r="I136" s="148" t="s">
        <v>19</v>
      </c>
      <c r="J136" s="44"/>
      <c r="K136" s="43"/>
      <c r="L136" s="43"/>
      <c r="M136" s="43"/>
      <c r="N136" s="43"/>
      <c r="O136" s="43"/>
      <c r="P136" s="43"/>
      <c r="Q136" s="358"/>
      <c r="R136" s="359"/>
      <c r="S136" s="323"/>
      <c r="T136" s="324"/>
      <c r="U136" s="13"/>
      <c r="V136" s="1"/>
    </row>
    <row r="137" spans="1:22" ht="18.75" customHeight="1" x14ac:dyDescent="0.25">
      <c r="A137" s="13"/>
      <c r="B137" s="307"/>
      <c r="C137" s="291"/>
      <c r="D137" s="247" t="str">
        <f>START!$C$28</f>
        <v>Lying Leg Curls</v>
      </c>
      <c r="E137" s="247">
        <v>12</v>
      </c>
      <c r="F137" s="44"/>
      <c r="G137" s="247">
        <v>12</v>
      </c>
      <c r="H137" s="44"/>
      <c r="I137" s="247">
        <v>12</v>
      </c>
      <c r="J137" s="44"/>
      <c r="K137" s="148" t="s">
        <v>21</v>
      </c>
      <c r="L137" s="44"/>
      <c r="M137" s="43"/>
      <c r="N137" s="43"/>
      <c r="O137" s="43"/>
      <c r="P137" s="43"/>
      <c r="Q137" s="336" t="s">
        <v>28</v>
      </c>
      <c r="R137" s="337"/>
      <c r="S137" s="337"/>
      <c r="T137" s="129" t="str">
        <f>IFERROR(E135+G135+I135+E136+G136+I136,"?")</f>
        <v>?</v>
      </c>
      <c r="U137" s="13"/>
      <c r="V137" s="1"/>
    </row>
    <row r="138" spans="1:22" ht="18.75" customHeight="1" x14ac:dyDescent="0.25">
      <c r="A138" s="13"/>
      <c r="B138" s="307"/>
      <c r="C138" s="291"/>
      <c r="D138" s="247" t="str">
        <f>START!$C$30</f>
        <v>Standing Calve Raises</v>
      </c>
      <c r="E138" s="247">
        <v>12</v>
      </c>
      <c r="F138" s="44"/>
      <c r="G138" s="247">
        <v>12</v>
      </c>
      <c r="H138" s="44"/>
      <c r="I138" s="247">
        <v>12</v>
      </c>
      <c r="J138" s="44"/>
      <c r="K138" s="148" t="s">
        <v>21</v>
      </c>
      <c r="L138" s="44"/>
      <c r="M138" s="43"/>
      <c r="N138" s="43"/>
      <c r="O138" s="43"/>
      <c r="P138" s="43"/>
      <c r="Q138" s="310" t="s">
        <v>29</v>
      </c>
      <c r="R138" s="311"/>
      <c r="S138" s="311"/>
      <c r="T138" s="117" t="str">
        <f>IFERROR(E137+G137+I137+K137,"?")</f>
        <v>?</v>
      </c>
      <c r="U138" s="13"/>
      <c r="V138" s="1"/>
    </row>
    <row r="139" spans="1:22" ht="18.75" customHeight="1" thickBot="1" x14ac:dyDescent="0.3">
      <c r="A139" s="13"/>
      <c r="B139" s="307"/>
      <c r="C139" s="292"/>
      <c r="D139" s="249"/>
      <c r="E139" s="249"/>
      <c r="F139" s="249"/>
      <c r="G139" s="249"/>
      <c r="H139" s="249"/>
      <c r="I139" s="249"/>
      <c r="J139" s="249"/>
      <c r="K139" s="249"/>
      <c r="L139" s="249"/>
      <c r="M139" s="53"/>
      <c r="N139" s="53"/>
      <c r="O139" s="53"/>
      <c r="P139" s="53"/>
      <c r="Q139" s="312" t="s">
        <v>30</v>
      </c>
      <c r="R139" s="313"/>
      <c r="S139" s="313"/>
      <c r="T139" s="118" t="str">
        <f>IFERROR(E138+G138+I138+K138,"?")</f>
        <v>?</v>
      </c>
      <c r="U139" s="13"/>
      <c r="V139" s="1"/>
    </row>
    <row r="140" spans="1:22" ht="18.75" customHeight="1" x14ac:dyDescent="0.25">
      <c r="A140" s="13"/>
      <c r="B140" s="307"/>
      <c r="C140" s="344" t="s">
        <v>31</v>
      </c>
      <c r="D140" s="345"/>
      <c r="E140" s="345"/>
      <c r="F140" s="345"/>
      <c r="G140" s="345"/>
      <c r="H140" s="345"/>
      <c r="I140" s="345"/>
      <c r="J140" s="345"/>
      <c r="K140" s="345"/>
      <c r="L140" s="345"/>
      <c r="M140" s="345"/>
      <c r="N140" s="345"/>
      <c r="O140" s="345"/>
      <c r="P140" s="345"/>
      <c r="Q140" s="345"/>
      <c r="R140" s="345"/>
      <c r="S140" s="345"/>
      <c r="T140" s="346"/>
      <c r="U140" s="13"/>
      <c r="V140" s="1"/>
    </row>
    <row r="141" spans="1:22" ht="18.75" customHeight="1" thickBot="1" x14ac:dyDescent="0.3">
      <c r="A141" s="13"/>
      <c r="B141" s="307"/>
      <c r="C141" s="341"/>
      <c r="D141" s="342"/>
      <c r="E141" s="342"/>
      <c r="F141" s="342"/>
      <c r="G141" s="342"/>
      <c r="H141" s="342"/>
      <c r="I141" s="342"/>
      <c r="J141" s="342"/>
      <c r="K141" s="342"/>
      <c r="L141" s="342"/>
      <c r="M141" s="342"/>
      <c r="N141" s="342"/>
      <c r="O141" s="342"/>
      <c r="P141" s="342"/>
      <c r="Q141" s="342"/>
      <c r="R141" s="342"/>
      <c r="S141" s="342"/>
      <c r="T141" s="343"/>
      <c r="U141" s="13"/>
      <c r="V141" s="1"/>
    </row>
    <row r="142" spans="1:22" ht="18.75" customHeight="1" x14ac:dyDescent="0.25">
      <c r="A142" s="13"/>
      <c r="B142" s="307"/>
      <c r="C142" s="347" t="s">
        <v>32</v>
      </c>
      <c r="D142" s="253" t="str">
        <f>D17</f>
        <v>Seated OHP</v>
      </c>
      <c r="E142" s="151" t="str">
        <f>$G$11</f>
        <v>2+</v>
      </c>
      <c r="F142" s="253">
        <f>MROUND($C$7*$H$11,$C$9)</f>
        <v>70</v>
      </c>
      <c r="G142" s="253">
        <f>$I$11</f>
        <v>2</v>
      </c>
      <c r="H142" s="253">
        <f>MROUND($C$7*$J$11,$C$9)</f>
        <v>70</v>
      </c>
      <c r="I142" s="253">
        <f>$K$11</f>
        <v>2</v>
      </c>
      <c r="J142" s="253">
        <f>MROUND($C$7*$L$11,$C$9)</f>
        <v>70</v>
      </c>
      <c r="K142" s="253">
        <f>$M$11</f>
        <v>2</v>
      </c>
      <c r="L142" s="253">
        <f>MROUND($C$7*$N$11,$C$9)</f>
        <v>70</v>
      </c>
      <c r="M142" s="253">
        <f>$O$11</f>
        <v>2</v>
      </c>
      <c r="N142" s="253">
        <f>MROUND($C$7*$P$11,$C$9)</f>
        <v>70</v>
      </c>
      <c r="O142" s="253">
        <f>$Q$11</f>
        <v>2</v>
      </c>
      <c r="P142" s="253">
        <f>MROUND($C$7*$R$11,$C$9)</f>
        <v>70</v>
      </c>
      <c r="Q142" s="350" t="s">
        <v>11</v>
      </c>
      <c r="R142" s="351"/>
      <c r="S142" s="321" t="str">
        <f>IFERROR(F142/VLOOKUP(E142,Config!$C:$G,5,FALSE),"?")</f>
        <v>?</v>
      </c>
      <c r="T142" s="322"/>
      <c r="U142" s="13"/>
      <c r="V142" s="1"/>
    </row>
    <row r="143" spans="1:22" ht="18.75" customHeight="1" thickBot="1" x14ac:dyDescent="0.3">
      <c r="A143" s="13"/>
      <c r="B143" s="307"/>
      <c r="C143" s="363"/>
      <c r="D143" s="245" t="str">
        <f>START!$C$11</f>
        <v>Incline Bench Press</v>
      </c>
      <c r="E143" s="245">
        <f>$G$4</f>
        <v>10</v>
      </c>
      <c r="F143" s="245">
        <f>IF(D35="Bench Press",MROUND($C$4*$H$10,$C$9),MROUND($C$4*$H$10*85%,$C$9))</f>
        <v>65</v>
      </c>
      <c r="G143" s="245">
        <f>$I$4</f>
        <v>10</v>
      </c>
      <c r="H143" s="245">
        <f>IF(D35="Bench Press",MROUND($C$4*$J$8,$C$9),MROUND($C$4*$J$8*85%,$C$9))</f>
        <v>65</v>
      </c>
      <c r="I143" s="245">
        <f>$K$4</f>
        <v>10</v>
      </c>
      <c r="J143" s="245">
        <f>IF(D35="Bench Press",MROUND($C$4*$L$10,$C$9),MROUND($C$4*$L$10*85%,$C$9))</f>
        <v>65</v>
      </c>
      <c r="K143" s="43"/>
      <c r="L143" s="43"/>
      <c r="M143" s="43"/>
      <c r="N143" s="43"/>
      <c r="O143" s="43"/>
      <c r="P143" s="43"/>
      <c r="Q143" s="352"/>
      <c r="R143" s="353"/>
      <c r="S143" s="323"/>
      <c r="T143" s="324"/>
      <c r="U143" s="13"/>
      <c r="V143" s="1"/>
    </row>
    <row r="144" spans="1:22" ht="18.75" customHeight="1" x14ac:dyDescent="0.25">
      <c r="A144" s="13"/>
      <c r="B144" s="307"/>
      <c r="C144" s="363"/>
      <c r="D144" s="245" t="str">
        <f>START!$C$15</f>
        <v>Lateral Dumbbell Raise</v>
      </c>
      <c r="E144" s="245">
        <v>10</v>
      </c>
      <c r="F144" s="44"/>
      <c r="G144" s="245">
        <v>10</v>
      </c>
      <c r="H144" s="44"/>
      <c r="I144" s="245">
        <v>10</v>
      </c>
      <c r="J144" s="44"/>
      <c r="K144" s="148" t="s">
        <v>19</v>
      </c>
      <c r="L144" s="44"/>
      <c r="M144" s="43"/>
      <c r="N144" s="43"/>
      <c r="O144" s="43"/>
      <c r="P144" s="43"/>
      <c r="Q144" s="360" t="s">
        <v>18</v>
      </c>
      <c r="R144" s="361"/>
      <c r="S144" s="361"/>
      <c r="T144" s="254" t="str">
        <f>IFERROR(E143+G143+I143+E145+G145+I145+K145,"?")</f>
        <v>?</v>
      </c>
      <c r="U144" s="13"/>
      <c r="V144" s="1"/>
    </row>
    <row r="145" spans="1:22" ht="18.75" customHeight="1" x14ac:dyDescent="0.25">
      <c r="A145" s="13"/>
      <c r="B145" s="307"/>
      <c r="C145" s="363"/>
      <c r="D145" s="245" t="str">
        <f>START!$C$12</f>
        <v>Cable Crossovers</v>
      </c>
      <c r="E145" s="245">
        <v>12</v>
      </c>
      <c r="F145" s="44"/>
      <c r="G145" s="245">
        <v>12</v>
      </c>
      <c r="H145" s="44"/>
      <c r="I145" s="245">
        <v>12</v>
      </c>
      <c r="J145" s="44"/>
      <c r="K145" s="148" t="s">
        <v>21</v>
      </c>
      <c r="L145" s="44"/>
      <c r="M145" s="43"/>
      <c r="N145" s="43"/>
      <c r="O145" s="43"/>
      <c r="P145" s="43"/>
      <c r="Q145" s="295" t="s">
        <v>20</v>
      </c>
      <c r="R145" s="296"/>
      <c r="S145" s="296"/>
      <c r="T145" s="256" t="str">
        <f>IFERROR(E142+G142+I142+E144+G144+I144+K144,"?")</f>
        <v>?</v>
      </c>
      <c r="U145" s="13"/>
      <c r="V145" s="1"/>
    </row>
    <row r="146" spans="1:22" ht="18.75" customHeight="1" thickBot="1" x14ac:dyDescent="0.3">
      <c r="A146" s="13"/>
      <c r="B146" s="307"/>
      <c r="C146" s="364"/>
      <c r="D146" s="252" t="str">
        <f>START!$C$13</f>
        <v>Dips</v>
      </c>
      <c r="E146" s="252">
        <v>12</v>
      </c>
      <c r="F146" s="52"/>
      <c r="G146" s="252">
        <v>12</v>
      </c>
      <c r="H146" s="52"/>
      <c r="I146" s="252">
        <v>12</v>
      </c>
      <c r="J146" s="52"/>
      <c r="K146" s="149" t="s">
        <v>21</v>
      </c>
      <c r="L146" s="52"/>
      <c r="M146" s="53"/>
      <c r="N146" s="53"/>
      <c r="O146" s="53"/>
      <c r="P146" s="53"/>
      <c r="Q146" s="354" t="s">
        <v>22</v>
      </c>
      <c r="R146" s="355"/>
      <c r="S146" s="355"/>
      <c r="T146" s="115" t="str">
        <f>IFERROR(E146+G146+I146+K146,"?")</f>
        <v>?</v>
      </c>
      <c r="U146" s="13"/>
      <c r="V146" s="1"/>
    </row>
    <row r="147" spans="1:22" ht="18.75" customHeight="1" x14ac:dyDescent="0.25">
      <c r="A147" s="13"/>
      <c r="B147" s="307"/>
      <c r="C147" s="297" t="s">
        <v>191</v>
      </c>
      <c r="D147" s="137" t="str">
        <f>START!$F$11</f>
        <v>Deadlift</v>
      </c>
      <c r="E147" s="151" t="str">
        <f>$G$11</f>
        <v>2+</v>
      </c>
      <c r="F147" s="137">
        <f>MROUND($C$6*$H$11,$C$9)</f>
        <v>150</v>
      </c>
      <c r="G147" s="137">
        <f>$I$11</f>
        <v>2</v>
      </c>
      <c r="H147" s="137">
        <f>MROUND($C$6*$J$11,$C$9)</f>
        <v>150</v>
      </c>
      <c r="I147" s="137">
        <f>$K$11</f>
        <v>2</v>
      </c>
      <c r="J147" s="137">
        <f>MROUND($C$6*$L$11,$C$9)</f>
        <v>140</v>
      </c>
      <c r="K147" s="137">
        <f>$M$11</f>
        <v>2</v>
      </c>
      <c r="L147" s="137">
        <f>MROUND($C$6*$N$11,$C$9)</f>
        <v>140</v>
      </c>
      <c r="M147" s="137">
        <f>$O$11</f>
        <v>2</v>
      </c>
      <c r="N147" s="137">
        <f>MROUND($C$6*$P$11,$C$9)</f>
        <v>140</v>
      </c>
      <c r="O147" s="137">
        <f>$Q$11</f>
        <v>2</v>
      </c>
      <c r="P147" s="137">
        <f>MROUND($C$6*$R$11,$C$9)</f>
        <v>140</v>
      </c>
      <c r="Q147" s="300" t="s">
        <v>11</v>
      </c>
      <c r="R147" s="302"/>
      <c r="S147" s="321" t="str">
        <f>IFERROR(F147/VLOOKUP(E147,Config!$C:$G,5,FALSE),"?")</f>
        <v>?</v>
      </c>
      <c r="T147" s="322"/>
      <c r="U147" s="13"/>
      <c r="V147" s="1"/>
    </row>
    <row r="148" spans="1:22" ht="18.75" customHeight="1" thickBot="1" x14ac:dyDescent="0.3">
      <c r="A148" s="13"/>
      <c r="B148" s="307"/>
      <c r="C148" s="298"/>
      <c r="D148" s="250" t="str">
        <f>START!$C$24</f>
        <v>Barbell Shrugs</v>
      </c>
      <c r="E148" s="250">
        <v>8</v>
      </c>
      <c r="F148" s="44"/>
      <c r="G148" s="250">
        <v>8</v>
      </c>
      <c r="H148" s="44"/>
      <c r="I148" s="250">
        <v>8</v>
      </c>
      <c r="J148" s="44"/>
      <c r="K148" s="43"/>
      <c r="L148" s="43"/>
      <c r="M148" s="43"/>
      <c r="N148" s="43"/>
      <c r="O148" s="43"/>
      <c r="P148" s="43"/>
      <c r="Q148" s="365"/>
      <c r="R148" s="366"/>
      <c r="S148" s="323"/>
      <c r="T148" s="324"/>
      <c r="U148" s="13"/>
      <c r="V148" s="1"/>
    </row>
    <row r="149" spans="1:22" ht="18.75" customHeight="1" x14ac:dyDescent="0.25">
      <c r="A149" s="13"/>
      <c r="B149" s="307"/>
      <c r="C149" s="298"/>
      <c r="D149" s="250" t="str">
        <f>START!$C$18</f>
        <v>Pull-Ups</v>
      </c>
      <c r="E149" s="250">
        <v>10</v>
      </c>
      <c r="F149" s="44"/>
      <c r="G149" s="148" t="s">
        <v>19</v>
      </c>
      <c r="H149" s="44"/>
      <c r="I149" s="43"/>
      <c r="J149" s="43"/>
      <c r="K149" s="43"/>
      <c r="L149" s="43"/>
      <c r="M149" s="43"/>
      <c r="N149" s="43"/>
      <c r="O149" s="43"/>
      <c r="P149" s="43"/>
      <c r="Q149" s="316" t="s">
        <v>24</v>
      </c>
      <c r="R149" s="315"/>
      <c r="S149" s="315"/>
      <c r="T149" s="51" t="str">
        <f>IFERROR(+G150+E150+E149+G149,"?")</f>
        <v>?</v>
      </c>
      <c r="U149" s="13"/>
      <c r="V149" s="1"/>
    </row>
    <row r="150" spans="1:22" ht="18.75" customHeight="1" x14ac:dyDescent="0.25">
      <c r="A150" s="13"/>
      <c r="B150" s="307"/>
      <c r="C150" s="298"/>
      <c r="D150" s="250" t="str">
        <f>START!$C$20</f>
        <v>T-Bar Rows</v>
      </c>
      <c r="E150" s="250">
        <v>10</v>
      </c>
      <c r="F150" s="44"/>
      <c r="G150" s="148" t="s">
        <v>19</v>
      </c>
      <c r="H150" s="44"/>
      <c r="I150" s="43"/>
      <c r="J150" s="43"/>
      <c r="K150" s="43"/>
      <c r="L150" s="43"/>
      <c r="M150" s="43"/>
      <c r="N150" s="43"/>
      <c r="O150" s="43"/>
      <c r="P150" s="43"/>
      <c r="Q150" s="314" t="s">
        <v>26</v>
      </c>
      <c r="R150" s="315"/>
      <c r="S150" s="315"/>
      <c r="T150" s="51">
        <f>IFERROR(E148+G148+I148,"?")</f>
        <v>24</v>
      </c>
      <c r="U150" s="13"/>
      <c r="V150" s="1"/>
    </row>
    <row r="151" spans="1:22" ht="18.75" customHeight="1" thickBot="1" x14ac:dyDescent="0.3">
      <c r="A151" s="13"/>
      <c r="B151" s="307"/>
      <c r="C151" s="299"/>
      <c r="D151" s="243" t="str">
        <f>START!$C$22</f>
        <v>Preacher Curls</v>
      </c>
      <c r="E151" s="243">
        <v>12</v>
      </c>
      <c r="F151" s="52"/>
      <c r="G151" s="243">
        <v>12</v>
      </c>
      <c r="H151" s="52"/>
      <c r="I151" s="243">
        <v>12</v>
      </c>
      <c r="J151" s="52"/>
      <c r="K151" s="149" t="s">
        <v>21</v>
      </c>
      <c r="L151" s="52"/>
      <c r="M151" s="53"/>
      <c r="N151" s="53"/>
      <c r="O151" s="53"/>
      <c r="P151" s="53"/>
      <c r="Q151" s="293" t="s">
        <v>27</v>
      </c>
      <c r="R151" s="294"/>
      <c r="S151" s="294"/>
      <c r="T151" s="54" t="str">
        <f>IFERROR(E151+G151+I151+K151,"?")</f>
        <v>?</v>
      </c>
      <c r="U151" s="13"/>
      <c r="V151" s="1"/>
    </row>
    <row r="152" spans="1:22" ht="18.75" customHeight="1" x14ac:dyDescent="0.25">
      <c r="A152" s="13"/>
      <c r="B152" s="307"/>
      <c r="C152" s="290" t="s">
        <v>94</v>
      </c>
      <c r="D152" s="251" t="str">
        <f>D27</f>
        <v>Squat</v>
      </c>
      <c r="E152" s="251">
        <f>$G$10</f>
        <v>10</v>
      </c>
      <c r="F152" s="251">
        <f>MROUND($C$5*$H$10,$C$9)</f>
        <v>95</v>
      </c>
      <c r="G152" s="251">
        <f>$I$10</f>
        <v>10</v>
      </c>
      <c r="H152" s="251">
        <f>MROUND($C$5*$J$10,$C$9)</f>
        <v>95</v>
      </c>
      <c r="I152" s="251">
        <f>$K$10</f>
        <v>10</v>
      </c>
      <c r="J152" s="251">
        <f>MROUND($C$5*$L$10,$C$9)</f>
        <v>95</v>
      </c>
      <c r="K152" s="48"/>
      <c r="L152" s="48"/>
      <c r="M152" s="48"/>
      <c r="N152" s="48"/>
      <c r="O152" s="48"/>
      <c r="P152" s="48"/>
      <c r="Q152" s="336"/>
      <c r="R152" s="337"/>
      <c r="S152" s="337"/>
      <c r="T152" s="129"/>
      <c r="U152" s="13"/>
      <c r="V152" s="1"/>
    </row>
    <row r="153" spans="1:22" ht="18.75" customHeight="1" x14ac:dyDescent="0.25">
      <c r="A153" s="13"/>
      <c r="B153" s="307"/>
      <c r="C153" s="291"/>
      <c r="D153" s="247" t="str">
        <f>START!$C$29</f>
        <v>Stiff-Leg Deadlifts</v>
      </c>
      <c r="E153" s="247">
        <v>10</v>
      </c>
      <c r="F153" s="44"/>
      <c r="G153" s="247">
        <v>10</v>
      </c>
      <c r="H153" s="44"/>
      <c r="I153" s="148" t="s">
        <v>19</v>
      </c>
      <c r="J153" s="44"/>
      <c r="K153" s="43"/>
      <c r="L153" s="43"/>
      <c r="M153" s="43"/>
      <c r="N153" s="43"/>
      <c r="O153" s="43"/>
      <c r="P153" s="43"/>
      <c r="Q153" s="310" t="s">
        <v>28</v>
      </c>
      <c r="R153" s="311"/>
      <c r="S153" s="311"/>
      <c r="T153" s="117" t="str">
        <f>IFERROR(G154+I154+K154+E152+G152+I152+E154,"?")</f>
        <v>?</v>
      </c>
      <c r="U153" s="13"/>
      <c r="V153" s="1"/>
    </row>
    <row r="154" spans="1:22" ht="18.75" customHeight="1" x14ac:dyDescent="0.25">
      <c r="A154" s="13"/>
      <c r="B154" s="307"/>
      <c r="C154" s="291"/>
      <c r="D154" s="247" t="str">
        <f>START!$C$27</f>
        <v>Leg Extensions</v>
      </c>
      <c r="E154" s="247">
        <v>12</v>
      </c>
      <c r="F154" s="44"/>
      <c r="G154" s="247">
        <v>12</v>
      </c>
      <c r="H154" s="44"/>
      <c r="I154" s="247">
        <v>12</v>
      </c>
      <c r="J154" s="44"/>
      <c r="K154" s="148" t="s">
        <v>21</v>
      </c>
      <c r="L154" s="44"/>
      <c r="M154" s="43"/>
      <c r="N154" s="43"/>
      <c r="O154" s="43"/>
      <c r="P154" s="43"/>
      <c r="Q154" s="310" t="s">
        <v>29</v>
      </c>
      <c r="R154" s="311"/>
      <c r="S154" s="311"/>
      <c r="T154" s="117" t="str">
        <f>IFERROR(E155+G155+I155+K155+E153+G153+I153+K153,"?")</f>
        <v>?</v>
      </c>
      <c r="U154" s="13"/>
      <c r="V154" s="1"/>
    </row>
    <row r="155" spans="1:22" ht="18.75" customHeight="1" x14ac:dyDescent="0.25">
      <c r="A155" s="13"/>
      <c r="B155" s="307"/>
      <c r="C155" s="291"/>
      <c r="D155" s="247" t="str">
        <f>START!$C$28</f>
        <v>Lying Leg Curls</v>
      </c>
      <c r="E155" s="247">
        <v>12</v>
      </c>
      <c r="F155" s="44"/>
      <c r="G155" s="247">
        <v>12</v>
      </c>
      <c r="H155" s="44"/>
      <c r="I155" s="247">
        <v>12</v>
      </c>
      <c r="J155" s="45"/>
      <c r="K155" s="148" t="s">
        <v>21</v>
      </c>
      <c r="L155" s="45"/>
      <c r="M155" s="43"/>
      <c r="N155" s="43"/>
      <c r="O155" s="43"/>
      <c r="P155" s="43"/>
      <c r="Q155" s="310" t="s">
        <v>30</v>
      </c>
      <c r="R155" s="311"/>
      <c r="S155" s="311"/>
      <c r="T155" s="117" t="str">
        <f>IFERROR(E156+G156+I156+K156,"?")</f>
        <v>?</v>
      </c>
      <c r="U155" s="13"/>
      <c r="V155" s="1"/>
    </row>
    <row r="156" spans="1:22" ht="18.75" customHeight="1" thickBot="1" x14ac:dyDescent="0.3">
      <c r="A156" s="13"/>
      <c r="B156" s="307"/>
      <c r="C156" s="292"/>
      <c r="D156" s="249" t="str">
        <f>START!$C$30</f>
        <v>Standing Calve Raises</v>
      </c>
      <c r="E156" s="249">
        <v>12</v>
      </c>
      <c r="F156" s="55"/>
      <c r="G156" s="249">
        <v>12</v>
      </c>
      <c r="H156" s="55"/>
      <c r="I156" s="249">
        <v>12</v>
      </c>
      <c r="J156" s="55"/>
      <c r="K156" s="149" t="s">
        <v>21</v>
      </c>
      <c r="L156" s="55"/>
      <c r="M156" s="53"/>
      <c r="N156" s="53"/>
      <c r="O156" s="53"/>
      <c r="P156" s="53"/>
      <c r="Q156" s="248"/>
      <c r="R156" s="249"/>
      <c r="S156" s="249"/>
      <c r="T156" s="118"/>
      <c r="U156" s="13"/>
      <c r="V156" s="1"/>
    </row>
    <row r="157" spans="1:22" ht="18.75" customHeight="1" x14ac:dyDescent="0.25">
      <c r="A157" s="13"/>
      <c r="B157" s="307"/>
      <c r="C157" s="338" t="s">
        <v>31</v>
      </c>
      <c r="D157" s="339"/>
      <c r="E157" s="339"/>
      <c r="F157" s="339"/>
      <c r="G157" s="339"/>
      <c r="H157" s="339"/>
      <c r="I157" s="339"/>
      <c r="J157" s="339"/>
      <c r="K157" s="339"/>
      <c r="L157" s="339"/>
      <c r="M157" s="339"/>
      <c r="N157" s="339"/>
      <c r="O157" s="339"/>
      <c r="P157" s="339"/>
      <c r="Q157" s="339"/>
      <c r="R157" s="339"/>
      <c r="S157" s="339"/>
      <c r="T157" s="340"/>
      <c r="U157" s="13"/>
      <c r="V157" s="1"/>
    </row>
    <row r="158" spans="1:22" ht="18.75" customHeight="1" thickBot="1" x14ac:dyDescent="0.3">
      <c r="A158" s="13"/>
      <c r="B158" s="308"/>
      <c r="C158" s="341"/>
      <c r="D158" s="342"/>
      <c r="E158" s="342"/>
      <c r="F158" s="342"/>
      <c r="G158" s="342"/>
      <c r="H158" s="342"/>
      <c r="I158" s="342"/>
      <c r="J158" s="342"/>
      <c r="K158" s="342"/>
      <c r="L158" s="342"/>
      <c r="M158" s="342"/>
      <c r="N158" s="342"/>
      <c r="O158" s="342"/>
      <c r="P158" s="342"/>
      <c r="Q158" s="342"/>
      <c r="R158" s="342"/>
      <c r="S158" s="342"/>
      <c r="T158" s="343"/>
      <c r="U158" s="13"/>
      <c r="V158" s="1"/>
    </row>
    <row r="159" spans="1:22" ht="18.75" customHeight="1" x14ac:dyDescent="0.25">
      <c r="A159" s="13"/>
      <c r="B159" s="389" t="s">
        <v>120</v>
      </c>
      <c r="C159" s="338" t="s">
        <v>31</v>
      </c>
      <c r="D159" s="339"/>
      <c r="E159" s="339"/>
      <c r="F159" s="339"/>
      <c r="G159" s="339"/>
      <c r="H159" s="339"/>
      <c r="I159" s="339"/>
      <c r="J159" s="339"/>
      <c r="K159" s="339"/>
      <c r="L159" s="339"/>
      <c r="M159" s="339"/>
      <c r="N159" s="339"/>
      <c r="O159" s="339"/>
      <c r="P159" s="339"/>
      <c r="Q159" s="339"/>
      <c r="R159" s="339"/>
      <c r="S159" s="339"/>
      <c r="T159" s="340"/>
      <c r="U159" s="13"/>
      <c r="V159" s="1"/>
    </row>
    <row r="160" spans="1:22" ht="18.75" customHeight="1" thickBot="1" x14ac:dyDescent="0.3">
      <c r="A160" s="13"/>
      <c r="B160" s="390"/>
      <c r="C160" s="341"/>
      <c r="D160" s="342"/>
      <c r="E160" s="342"/>
      <c r="F160" s="342"/>
      <c r="G160" s="342"/>
      <c r="H160" s="342"/>
      <c r="I160" s="342"/>
      <c r="J160" s="342"/>
      <c r="K160" s="342"/>
      <c r="L160" s="342"/>
      <c r="M160" s="342"/>
      <c r="N160" s="342"/>
      <c r="O160" s="342"/>
      <c r="P160" s="342"/>
      <c r="Q160" s="342"/>
      <c r="R160" s="342"/>
      <c r="S160" s="342"/>
      <c r="T160" s="343"/>
      <c r="U160" s="13"/>
      <c r="V160" s="1"/>
    </row>
    <row r="161" spans="1:22" ht="18.75" customHeight="1" x14ac:dyDescent="0.25">
      <c r="A161" s="13"/>
      <c r="B161" s="390"/>
      <c r="C161" s="347" t="s">
        <v>124</v>
      </c>
      <c r="D161" s="253" t="str">
        <f>$D$16</f>
        <v>Bench Press</v>
      </c>
      <c r="E161" s="253">
        <v>8</v>
      </c>
      <c r="F161" s="253">
        <f>MROUND($C$4*MID($G$12,9,3),$C$9)</f>
        <v>80</v>
      </c>
      <c r="G161" s="253">
        <v>8</v>
      </c>
      <c r="H161" s="253">
        <f>MROUND($C$4*MID($G$12,9,3),$C$9)</f>
        <v>80</v>
      </c>
      <c r="I161" s="253">
        <v>8</v>
      </c>
      <c r="J161" s="253">
        <f>MROUND($C$4*MID($G$12,9,3),$C$9)</f>
        <v>80</v>
      </c>
      <c r="K161" s="48"/>
      <c r="L161" s="48"/>
      <c r="M161" s="48"/>
      <c r="N161" s="48"/>
      <c r="O161" s="48"/>
      <c r="P161" s="48"/>
      <c r="Q161" s="360" t="s">
        <v>18</v>
      </c>
      <c r="R161" s="361"/>
      <c r="S161" s="361"/>
      <c r="T161" s="254">
        <f t="shared" ref="T161:T166" si="4">IFERROR(E161+G161+I161,"?")</f>
        <v>24</v>
      </c>
      <c r="U161" s="13"/>
      <c r="V161" s="1"/>
    </row>
    <row r="162" spans="1:22" ht="18.75" customHeight="1" x14ac:dyDescent="0.25">
      <c r="A162" s="13"/>
      <c r="B162" s="390"/>
      <c r="C162" s="348"/>
      <c r="D162" s="113" t="s">
        <v>129</v>
      </c>
      <c r="E162" s="245">
        <v>10</v>
      </c>
      <c r="F162" s="44"/>
      <c r="G162" s="245">
        <v>10</v>
      </c>
      <c r="H162" s="44"/>
      <c r="I162" s="245">
        <v>10</v>
      </c>
      <c r="J162" s="44"/>
      <c r="K162" s="43"/>
      <c r="L162" s="43"/>
      <c r="M162" s="43"/>
      <c r="N162" s="43"/>
      <c r="O162" s="43"/>
      <c r="P162" s="43"/>
      <c r="Q162" s="295" t="s">
        <v>20</v>
      </c>
      <c r="R162" s="296"/>
      <c r="S162" s="296"/>
      <c r="T162" s="256">
        <f t="shared" si="4"/>
        <v>30</v>
      </c>
      <c r="U162" s="13"/>
      <c r="V162" s="1"/>
    </row>
    <row r="163" spans="1:22" ht="18.75" customHeight="1" thickBot="1" x14ac:dyDescent="0.3">
      <c r="A163" s="13"/>
      <c r="B163" s="390"/>
      <c r="C163" s="348"/>
      <c r="D163" s="245" t="str">
        <f>$D$21</f>
        <v>Cable Tricep Extensions</v>
      </c>
      <c r="E163" s="245">
        <v>10</v>
      </c>
      <c r="F163" s="52"/>
      <c r="G163" s="245">
        <v>10</v>
      </c>
      <c r="H163" s="52"/>
      <c r="I163" s="245">
        <v>10</v>
      </c>
      <c r="J163" s="52"/>
      <c r="K163" s="43"/>
      <c r="L163" s="43"/>
      <c r="M163" s="43"/>
      <c r="N163" s="43"/>
      <c r="O163" s="43"/>
      <c r="P163" s="43"/>
      <c r="Q163" s="354" t="s">
        <v>22</v>
      </c>
      <c r="R163" s="355"/>
      <c r="S163" s="355"/>
      <c r="T163" s="115">
        <f t="shared" si="4"/>
        <v>30</v>
      </c>
      <c r="U163" s="13"/>
      <c r="V163" s="1"/>
    </row>
    <row r="164" spans="1:22" ht="18.75" customHeight="1" x14ac:dyDescent="0.25">
      <c r="A164" s="13"/>
      <c r="B164" s="390"/>
      <c r="C164" s="297" t="s">
        <v>125</v>
      </c>
      <c r="D164" s="137" t="str">
        <f>$D$39</f>
        <v>Deadlift</v>
      </c>
      <c r="E164" s="137">
        <v>8</v>
      </c>
      <c r="F164" s="137">
        <f>MROUND($C$6*MID($G$12,9,3),$C$9)</f>
        <v>110</v>
      </c>
      <c r="G164" s="137">
        <v>8</v>
      </c>
      <c r="H164" s="137">
        <f>MROUND($C$6*MID($G$12,9,3),$C$9)</f>
        <v>110</v>
      </c>
      <c r="I164" s="137">
        <v>8</v>
      </c>
      <c r="J164" s="137">
        <f>MROUND($C$6*MID($G$12,9,3),$C$9)</f>
        <v>110</v>
      </c>
      <c r="K164" s="110"/>
      <c r="L164" s="110"/>
      <c r="M164" s="48"/>
      <c r="N164" s="48"/>
      <c r="O164" s="48"/>
      <c r="P164" s="48"/>
      <c r="Q164" s="314" t="s">
        <v>25</v>
      </c>
      <c r="R164" s="315"/>
      <c r="S164" s="315"/>
      <c r="T164" s="51">
        <f t="shared" si="4"/>
        <v>24</v>
      </c>
      <c r="U164" s="13"/>
      <c r="V164" s="1"/>
    </row>
    <row r="165" spans="1:22" ht="18.75" customHeight="1" x14ac:dyDescent="0.25">
      <c r="A165" s="13"/>
      <c r="B165" s="390"/>
      <c r="C165" s="298"/>
      <c r="D165" s="250" t="str">
        <f>$D$41</f>
        <v>Pull-Ups</v>
      </c>
      <c r="E165" s="250">
        <v>10</v>
      </c>
      <c r="F165" s="44"/>
      <c r="G165" s="250">
        <v>10</v>
      </c>
      <c r="H165" s="44"/>
      <c r="I165" s="250">
        <v>10</v>
      </c>
      <c r="J165" s="44"/>
      <c r="K165" s="111"/>
      <c r="L165" s="111"/>
      <c r="M165" s="43"/>
      <c r="N165" s="43"/>
      <c r="O165" s="43"/>
      <c r="P165" s="43"/>
      <c r="Q165" s="314" t="s">
        <v>24</v>
      </c>
      <c r="R165" s="315"/>
      <c r="S165" s="315"/>
      <c r="T165" s="51">
        <f t="shared" si="4"/>
        <v>30</v>
      </c>
      <c r="U165" s="13"/>
      <c r="V165" s="1"/>
    </row>
    <row r="166" spans="1:22" ht="18.75" customHeight="1" thickBot="1" x14ac:dyDescent="0.3">
      <c r="A166" s="13"/>
      <c r="B166" s="390"/>
      <c r="C166" s="298"/>
      <c r="D166" s="250" t="str">
        <f>$D$26</f>
        <v>Dumbbell Curls</v>
      </c>
      <c r="E166" s="250">
        <v>10</v>
      </c>
      <c r="F166" s="55"/>
      <c r="G166" s="250">
        <v>10</v>
      </c>
      <c r="H166" s="55"/>
      <c r="I166" s="250">
        <v>10</v>
      </c>
      <c r="J166" s="55"/>
      <c r="K166" s="111"/>
      <c r="L166" s="111"/>
      <c r="M166" s="43"/>
      <c r="N166" s="43"/>
      <c r="O166" s="43"/>
      <c r="P166" s="43"/>
      <c r="Q166" s="293" t="s">
        <v>27</v>
      </c>
      <c r="R166" s="294"/>
      <c r="S166" s="294"/>
      <c r="T166" s="54">
        <f t="shared" si="4"/>
        <v>30</v>
      </c>
      <c r="U166" s="13"/>
      <c r="V166" s="1"/>
    </row>
    <row r="167" spans="1:22" ht="18.75" customHeight="1" x14ac:dyDescent="0.25">
      <c r="A167" s="13"/>
      <c r="B167" s="390"/>
      <c r="C167" s="338" t="s">
        <v>31</v>
      </c>
      <c r="D167" s="339"/>
      <c r="E167" s="339"/>
      <c r="F167" s="339"/>
      <c r="G167" s="339"/>
      <c r="H167" s="339"/>
      <c r="I167" s="339"/>
      <c r="J167" s="339"/>
      <c r="K167" s="339"/>
      <c r="L167" s="339"/>
      <c r="M167" s="339"/>
      <c r="N167" s="339"/>
      <c r="O167" s="339"/>
      <c r="P167" s="339"/>
      <c r="Q167" s="339"/>
      <c r="R167" s="339"/>
      <c r="S167" s="339"/>
      <c r="T167" s="340"/>
      <c r="U167" s="13"/>
      <c r="V167" s="1"/>
    </row>
    <row r="168" spans="1:22" ht="18.75" customHeight="1" thickBot="1" x14ac:dyDescent="0.3">
      <c r="A168" s="13"/>
      <c r="B168" s="390"/>
      <c r="C168" s="341"/>
      <c r="D168" s="342"/>
      <c r="E168" s="342"/>
      <c r="F168" s="342"/>
      <c r="G168" s="342"/>
      <c r="H168" s="342"/>
      <c r="I168" s="342"/>
      <c r="J168" s="342"/>
      <c r="K168" s="342"/>
      <c r="L168" s="342"/>
      <c r="M168" s="342"/>
      <c r="N168" s="342"/>
      <c r="O168" s="342"/>
      <c r="P168" s="342"/>
      <c r="Q168" s="342"/>
      <c r="R168" s="342"/>
      <c r="S168" s="342"/>
      <c r="T168" s="343"/>
      <c r="U168" s="13"/>
      <c r="V168" s="1"/>
    </row>
    <row r="169" spans="1:22" ht="18.75" customHeight="1" x14ac:dyDescent="0.25">
      <c r="A169" s="13"/>
      <c r="B169" s="390"/>
      <c r="C169" s="290" t="s">
        <v>126</v>
      </c>
      <c r="D169" s="247" t="str">
        <f>$D$27</f>
        <v>Squat</v>
      </c>
      <c r="E169" s="247">
        <v>8</v>
      </c>
      <c r="F169" s="247">
        <f>MROUND($C$5*MID($G$12,9,3),$C$9)</f>
        <v>105</v>
      </c>
      <c r="G169" s="247">
        <v>8</v>
      </c>
      <c r="H169" s="247">
        <f>MROUND($C$5*MID($G$12,9,3),$C$9)</f>
        <v>105</v>
      </c>
      <c r="I169" s="247">
        <v>8</v>
      </c>
      <c r="J169" s="247">
        <f>MROUND($C$5*MID($G$12,9,3),$C$9)</f>
        <v>105</v>
      </c>
      <c r="K169" s="43"/>
      <c r="L169" s="43"/>
      <c r="M169" s="48"/>
      <c r="N169" s="48"/>
      <c r="O169" s="48"/>
      <c r="P169" s="48"/>
      <c r="Q169" s="336" t="s">
        <v>28</v>
      </c>
      <c r="R169" s="337"/>
      <c r="S169" s="337"/>
      <c r="T169" s="129">
        <f>IFERROR(+E169+G169+I169,"?")</f>
        <v>24</v>
      </c>
      <c r="U169" s="13"/>
      <c r="V169" s="1"/>
    </row>
    <row r="170" spans="1:22" ht="18.75" customHeight="1" x14ac:dyDescent="0.25">
      <c r="A170" s="13"/>
      <c r="B170" s="390"/>
      <c r="C170" s="291"/>
      <c r="D170" s="247" t="str">
        <f>$D$29</f>
        <v>Lying Leg Curls</v>
      </c>
      <c r="E170" s="247">
        <v>10</v>
      </c>
      <c r="F170" s="44"/>
      <c r="G170" s="247">
        <v>10</v>
      </c>
      <c r="H170" s="44"/>
      <c r="I170" s="247">
        <v>10</v>
      </c>
      <c r="J170" s="44"/>
      <c r="K170" s="43"/>
      <c r="L170" s="43"/>
      <c r="M170" s="43"/>
      <c r="N170" s="43"/>
      <c r="O170" s="43"/>
      <c r="P170" s="43"/>
      <c r="Q170" s="310" t="s">
        <v>29</v>
      </c>
      <c r="R170" s="311"/>
      <c r="S170" s="311"/>
      <c r="T170" s="117">
        <f>IFERROR(+E170+G170+I170,"?")</f>
        <v>30</v>
      </c>
      <c r="U170" s="13"/>
      <c r="V170" s="1"/>
    </row>
    <row r="171" spans="1:22" ht="18.75" customHeight="1" thickBot="1" x14ac:dyDescent="0.3">
      <c r="A171" s="13"/>
      <c r="B171" s="390"/>
      <c r="C171" s="291"/>
      <c r="D171" s="247" t="str">
        <f>$D$30</f>
        <v>Standing Calve Raises</v>
      </c>
      <c r="E171" s="247">
        <v>10</v>
      </c>
      <c r="F171" s="52"/>
      <c r="G171" s="247">
        <v>10</v>
      </c>
      <c r="H171" s="52"/>
      <c r="I171" s="247">
        <v>10</v>
      </c>
      <c r="J171" s="52"/>
      <c r="K171" s="43"/>
      <c r="L171" s="43"/>
      <c r="M171" s="43"/>
      <c r="N171" s="43"/>
      <c r="O171" s="43"/>
      <c r="P171" s="43"/>
      <c r="Q171" s="310" t="s">
        <v>30</v>
      </c>
      <c r="R171" s="311"/>
      <c r="S171" s="311"/>
      <c r="T171" s="117">
        <f>IFERROR(+E171+G171+I171,"?")</f>
        <v>30</v>
      </c>
      <c r="U171" s="13"/>
      <c r="V171" s="1"/>
    </row>
    <row r="172" spans="1:22" ht="18.75" customHeight="1" x14ac:dyDescent="0.25">
      <c r="A172" s="13"/>
      <c r="B172" s="390"/>
      <c r="C172" s="347" t="s">
        <v>127</v>
      </c>
      <c r="D172" s="253" t="str">
        <f>$D$17</f>
        <v>Seated OHP</v>
      </c>
      <c r="E172" s="253">
        <v>8</v>
      </c>
      <c r="F172" s="253">
        <f>MROUND($C$7*MID($G$12,9,3),$C$9)</f>
        <v>55</v>
      </c>
      <c r="G172" s="253">
        <v>8</v>
      </c>
      <c r="H172" s="253">
        <f>MROUND($C$7*MID($G$12,9,3),$C$9)</f>
        <v>55</v>
      </c>
      <c r="I172" s="253">
        <v>8</v>
      </c>
      <c r="J172" s="253">
        <f>MROUND($C$7*MID($G$12,9,3),$C$9)</f>
        <v>55</v>
      </c>
      <c r="K172" s="48"/>
      <c r="L172" s="48"/>
      <c r="M172" s="48"/>
      <c r="N172" s="48"/>
      <c r="O172" s="48"/>
      <c r="P172" s="48"/>
      <c r="Q172" s="360" t="s">
        <v>18</v>
      </c>
      <c r="R172" s="361"/>
      <c r="S172" s="361"/>
      <c r="T172" s="254">
        <f>IFERROR(E172+G172+I172,"?")</f>
        <v>24</v>
      </c>
      <c r="U172" s="13"/>
      <c r="V172" s="1"/>
    </row>
    <row r="173" spans="1:22" ht="18.75" customHeight="1" x14ac:dyDescent="0.25">
      <c r="A173" s="13"/>
      <c r="B173" s="390"/>
      <c r="C173" s="363"/>
      <c r="D173" s="245" t="str">
        <f>$D$18</f>
        <v>Dumbbell Bench Press</v>
      </c>
      <c r="E173" s="245">
        <v>10</v>
      </c>
      <c r="F173" s="44"/>
      <c r="G173" s="245">
        <v>10</v>
      </c>
      <c r="H173" s="44"/>
      <c r="I173" s="245">
        <v>10</v>
      </c>
      <c r="J173" s="44"/>
      <c r="K173" s="43"/>
      <c r="L173" s="43"/>
      <c r="M173" s="43"/>
      <c r="N173" s="43"/>
      <c r="O173" s="43"/>
      <c r="P173" s="43"/>
      <c r="Q173" s="295" t="s">
        <v>20</v>
      </c>
      <c r="R173" s="296"/>
      <c r="S173" s="296"/>
      <c r="T173" s="256">
        <f>IFERROR(E173+G173+I173,"?")</f>
        <v>30</v>
      </c>
      <c r="U173" s="13"/>
      <c r="V173" s="1"/>
    </row>
    <row r="174" spans="1:22" ht="18.75" customHeight="1" thickBot="1" x14ac:dyDescent="0.3">
      <c r="A174" s="13"/>
      <c r="B174" s="390"/>
      <c r="C174" s="363"/>
      <c r="D174" s="245" t="str">
        <f>$D$38</f>
        <v>Dips</v>
      </c>
      <c r="E174" s="245">
        <v>10</v>
      </c>
      <c r="F174" s="52"/>
      <c r="G174" s="245">
        <v>10</v>
      </c>
      <c r="H174" s="52"/>
      <c r="I174" s="245">
        <v>10</v>
      </c>
      <c r="J174" s="52"/>
      <c r="K174" s="43"/>
      <c r="L174" s="43"/>
      <c r="M174" s="43"/>
      <c r="N174" s="43"/>
      <c r="O174" s="43"/>
      <c r="P174" s="43"/>
      <c r="Q174" s="295" t="s">
        <v>22</v>
      </c>
      <c r="R174" s="296"/>
      <c r="S174" s="296"/>
      <c r="T174" s="256">
        <f>IFERROR(E174+G174+I174,"?")</f>
        <v>30</v>
      </c>
      <c r="U174" s="13"/>
      <c r="V174" s="1"/>
    </row>
    <row r="175" spans="1:22" ht="18.75" customHeight="1" x14ac:dyDescent="0.25">
      <c r="A175" s="13"/>
      <c r="B175" s="390"/>
      <c r="C175" s="338" t="s">
        <v>31</v>
      </c>
      <c r="D175" s="339"/>
      <c r="E175" s="339"/>
      <c r="F175" s="339"/>
      <c r="G175" s="339"/>
      <c r="H175" s="339"/>
      <c r="I175" s="339"/>
      <c r="J175" s="339"/>
      <c r="K175" s="339"/>
      <c r="L175" s="339"/>
      <c r="M175" s="339"/>
      <c r="N175" s="339"/>
      <c r="O175" s="339"/>
      <c r="P175" s="339"/>
      <c r="Q175" s="339"/>
      <c r="R175" s="339"/>
      <c r="S175" s="339"/>
      <c r="T175" s="340"/>
      <c r="U175" s="13"/>
      <c r="V175" s="1"/>
    </row>
    <row r="176" spans="1:22" ht="18.75" customHeight="1" thickBot="1" x14ac:dyDescent="0.3">
      <c r="A176" s="13"/>
      <c r="B176" s="390"/>
      <c r="C176" s="341"/>
      <c r="D176" s="342"/>
      <c r="E176" s="342"/>
      <c r="F176" s="342"/>
      <c r="G176" s="342"/>
      <c r="H176" s="342"/>
      <c r="I176" s="342"/>
      <c r="J176" s="342"/>
      <c r="K176" s="342"/>
      <c r="L176" s="342"/>
      <c r="M176" s="342"/>
      <c r="N176" s="342"/>
      <c r="O176" s="342"/>
      <c r="P176" s="342"/>
      <c r="Q176" s="342"/>
      <c r="R176" s="342"/>
      <c r="S176" s="342"/>
      <c r="T176" s="343"/>
      <c r="U176" s="13"/>
      <c r="V176" s="1"/>
    </row>
    <row r="177" spans="1:22" ht="18.75" customHeight="1" x14ac:dyDescent="0.25">
      <c r="A177" s="13"/>
      <c r="B177" s="390"/>
      <c r="C177" s="338" t="s">
        <v>31</v>
      </c>
      <c r="D177" s="339"/>
      <c r="E177" s="339"/>
      <c r="F177" s="339"/>
      <c r="G177" s="339"/>
      <c r="H177" s="339"/>
      <c r="I177" s="339"/>
      <c r="J177" s="339"/>
      <c r="K177" s="339"/>
      <c r="L177" s="339"/>
      <c r="M177" s="339"/>
      <c r="N177" s="339"/>
      <c r="O177" s="339"/>
      <c r="P177" s="339"/>
      <c r="Q177" s="339"/>
      <c r="R177" s="339"/>
      <c r="S177" s="339"/>
      <c r="T177" s="340"/>
      <c r="U177" s="13"/>
      <c r="V177" s="1"/>
    </row>
    <row r="178" spans="1:22" ht="18.75" customHeight="1" thickBot="1" x14ac:dyDescent="0.3">
      <c r="A178" s="13"/>
      <c r="B178" s="391"/>
      <c r="C178" s="341"/>
      <c r="D178" s="342"/>
      <c r="E178" s="342"/>
      <c r="F178" s="342"/>
      <c r="G178" s="342"/>
      <c r="H178" s="342"/>
      <c r="I178" s="342"/>
      <c r="J178" s="342"/>
      <c r="K178" s="342"/>
      <c r="L178" s="342"/>
      <c r="M178" s="342"/>
      <c r="N178" s="342"/>
      <c r="O178" s="342"/>
      <c r="P178" s="342"/>
      <c r="Q178" s="342"/>
      <c r="R178" s="342"/>
      <c r="S178" s="342"/>
      <c r="T178" s="343"/>
      <c r="U178" s="13"/>
      <c r="V178" s="1"/>
    </row>
    <row r="179" spans="1:22" ht="18.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
    </row>
    <row r="180" spans="1:22" ht="18.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
    </row>
    <row r="181" spans="1:22" ht="18.75" customHeight="1" x14ac:dyDescent="0.25">
      <c r="B181" s="1"/>
      <c r="C181" s="133"/>
      <c r="D181" s="1"/>
      <c r="E181" s="1"/>
      <c r="F181" s="1"/>
      <c r="G181" s="1"/>
      <c r="H181" s="1"/>
      <c r="I181" s="1"/>
      <c r="J181" s="1"/>
      <c r="K181" s="1"/>
      <c r="L181" s="1"/>
      <c r="M181" s="1"/>
      <c r="N181" s="1"/>
      <c r="O181" s="1"/>
      <c r="P181" s="1"/>
      <c r="Q181" s="1"/>
      <c r="R181" s="1"/>
      <c r="S181" s="1"/>
      <c r="T181" s="1"/>
      <c r="U181" s="1"/>
      <c r="V181" s="1"/>
    </row>
    <row r="182" spans="1:22" ht="18.75" customHeight="1" x14ac:dyDescent="0.25">
      <c r="B182" s="1"/>
      <c r="C182" s="133"/>
      <c r="D182" s="1"/>
      <c r="E182" s="1"/>
      <c r="F182" s="1"/>
      <c r="G182" s="1"/>
      <c r="H182" s="1"/>
      <c r="I182" s="1"/>
      <c r="J182" s="1"/>
      <c r="K182" s="1"/>
      <c r="L182" s="1"/>
      <c r="M182" s="1"/>
      <c r="N182" s="1"/>
      <c r="O182" s="1"/>
      <c r="P182" s="1"/>
      <c r="Q182" s="1"/>
      <c r="R182" s="1"/>
      <c r="S182" s="1"/>
      <c r="T182" s="1"/>
      <c r="U182" s="1"/>
      <c r="V182" s="1"/>
    </row>
    <row r="183" spans="1:22" ht="18.75" customHeight="1" x14ac:dyDescent="0.25">
      <c r="B183" s="1"/>
      <c r="C183" s="133"/>
      <c r="D183" s="1"/>
      <c r="E183" s="1"/>
      <c r="F183" s="1"/>
      <c r="G183" s="1"/>
      <c r="H183" s="1"/>
      <c r="I183" s="1"/>
      <c r="J183" s="1"/>
      <c r="K183" s="1"/>
      <c r="L183" s="1"/>
      <c r="M183" s="1"/>
      <c r="N183" s="1"/>
      <c r="O183" s="1"/>
      <c r="P183" s="1"/>
      <c r="Q183" s="1"/>
      <c r="R183" s="1"/>
      <c r="S183" s="1"/>
      <c r="T183" s="1"/>
      <c r="U183" s="1"/>
      <c r="V183" s="1"/>
    </row>
    <row r="184" spans="1:22" ht="18.75" customHeight="1" x14ac:dyDescent="0.25">
      <c r="B184" s="1"/>
      <c r="C184" s="133"/>
      <c r="D184" s="1"/>
      <c r="E184" s="1"/>
      <c r="F184" s="1"/>
      <c r="G184" s="1"/>
      <c r="H184" s="1"/>
      <c r="I184" s="1"/>
      <c r="J184" s="1"/>
      <c r="K184" s="1"/>
      <c r="L184" s="1"/>
      <c r="M184" s="1"/>
      <c r="N184" s="1"/>
      <c r="O184" s="1"/>
      <c r="P184" s="1"/>
      <c r="Q184" s="1"/>
      <c r="R184" s="1"/>
      <c r="S184" s="1"/>
      <c r="T184" s="1"/>
      <c r="U184" s="1"/>
      <c r="V184" s="1"/>
    </row>
    <row r="185" spans="1:22" ht="18.75" customHeight="1" x14ac:dyDescent="0.25">
      <c r="B185" s="1"/>
      <c r="C185" s="133"/>
      <c r="D185" s="1"/>
      <c r="E185" s="1"/>
      <c r="F185" s="1"/>
      <c r="G185" s="1"/>
      <c r="H185" s="1"/>
      <c r="I185" s="1"/>
      <c r="J185" s="1"/>
      <c r="K185" s="1"/>
      <c r="L185" s="1"/>
      <c r="M185" s="1"/>
      <c r="N185" s="1"/>
      <c r="O185" s="1"/>
      <c r="P185" s="1"/>
      <c r="Q185" s="1"/>
      <c r="R185" s="1"/>
      <c r="S185" s="1"/>
      <c r="T185" s="1"/>
      <c r="U185" s="1"/>
      <c r="V185" s="1"/>
    </row>
    <row r="186" spans="1:22" ht="18.75" customHeight="1" x14ac:dyDescent="0.25">
      <c r="B186" s="1"/>
      <c r="C186" s="133"/>
      <c r="D186" s="1"/>
      <c r="E186" s="1"/>
      <c r="F186" s="1"/>
      <c r="G186" s="1"/>
      <c r="H186" s="1"/>
      <c r="I186" s="1"/>
      <c r="J186" s="1"/>
      <c r="K186" s="1"/>
      <c r="L186" s="1"/>
      <c r="M186" s="1"/>
      <c r="N186" s="1"/>
      <c r="O186" s="1"/>
      <c r="P186" s="1"/>
      <c r="Q186" s="1"/>
      <c r="R186" s="1"/>
      <c r="S186" s="1"/>
      <c r="T186" s="1"/>
      <c r="U186" s="1"/>
      <c r="V186" s="1"/>
    </row>
    <row r="187" spans="1:22" ht="18.75" customHeight="1" x14ac:dyDescent="0.25">
      <c r="B187" s="1"/>
      <c r="C187" s="133"/>
      <c r="D187" s="1"/>
      <c r="E187" s="1"/>
      <c r="F187" s="1"/>
      <c r="G187" s="1"/>
      <c r="H187" s="1"/>
      <c r="I187" s="1"/>
      <c r="J187" s="1"/>
      <c r="K187" s="1"/>
      <c r="L187" s="1"/>
      <c r="M187" s="1"/>
      <c r="N187" s="1"/>
      <c r="O187" s="1"/>
      <c r="P187" s="1"/>
      <c r="Q187" s="1"/>
      <c r="R187" s="1"/>
      <c r="S187" s="1"/>
      <c r="T187" s="1"/>
      <c r="U187" s="1"/>
      <c r="V187" s="1"/>
    </row>
    <row r="188" spans="1:22" ht="18.75" customHeight="1" x14ac:dyDescent="0.25">
      <c r="B188" s="1"/>
      <c r="C188" s="133"/>
      <c r="D188" s="1"/>
      <c r="E188" s="1"/>
      <c r="F188" s="1"/>
      <c r="G188" s="1"/>
      <c r="H188" s="1"/>
      <c r="I188" s="1"/>
      <c r="J188" s="1"/>
      <c r="K188" s="1"/>
      <c r="L188" s="1"/>
      <c r="M188" s="1"/>
      <c r="N188" s="1"/>
      <c r="O188" s="1"/>
      <c r="P188" s="1"/>
      <c r="Q188" s="1"/>
      <c r="R188" s="1"/>
      <c r="S188" s="1"/>
      <c r="T188" s="1"/>
      <c r="U188" s="1"/>
      <c r="V188" s="1"/>
    </row>
    <row r="189" spans="1:22" ht="18.75" customHeight="1" x14ac:dyDescent="0.25">
      <c r="B189" s="1"/>
      <c r="C189" s="133"/>
      <c r="D189" s="1"/>
      <c r="E189" s="1"/>
      <c r="F189" s="1"/>
      <c r="G189" s="1"/>
      <c r="H189" s="1"/>
      <c r="I189" s="1"/>
      <c r="J189" s="1"/>
      <c r="K189" s="1"/>
      <c r="L189" s="1"/>
      <c r="M189" s="1"/>
      <c r="N189" s="1"/>
      <c r="O189" s="1"/>
      <c r="P189" s="1"/>
      <c r="Q189" s="1"/>
      <c r="R189" s="1"/>
      <c r="S189" s="1"/>
      <c r="T189" s="1"/>
      <c r="U189" s="1"/>
      <c r="V189" s="1"/>
    </row>
    <row r="190" spans="1:22" ht="18.75" customHeight="1" x14ac:dyDescent="0.25">
      <c r="B190" s="1"/>
      <c r="C190" s="133"/>
      <c r="D190" s="1"/>
      <c r="E190" s="1"/>
      <c r="F190" s="1"/>
      <c r="G190" s="1"/>
      <c r="H190" s="1"/>
      <c r="I190" s="1"/>
      <c r="J190" s="1"/>
      <c r="K190" s="1"/>
      <c r="L190" s="1"/>
      <c r="M190" s="1"/>
      <c r="N190" s="1"/>
      <c r="O190" s="1"/>
      <c r="P190" s="1"/>
      <c r="Q190" s="1"/>
      <c r="R190" s="1"/>
      <c r="S190" s="1"/>
      <c r="T190" s="1"/>
      <c r="U190" s="1"/>
      <c r="V190" s="1"/>
    </row>
    <row r="191" spans="1:22" ht="18.75" customHeight="1" x14ac:dyDescent="0.25">
      <c r="B191" s="1"/>
      <c r="C191" s="133"/>
      <c r="D191" s="1"/>
      <c r="E191" s="1"/>
      <c r="F191" s="1"/>
      <c r="G191" s="1"/>
      <c r="H191" s="1"/>
      <c r="I191" s="1"/>
      <c r="J191" s="1"/>
      <c r="K191" s="1"/>
      <c r="L191" s="1"/>
      <c r="M191" s="1"/>
      <c r="N191" s="1"/>
      <c r="O191" s="1"/>
      <c r="P191" s="1"/>
      <c r="Q191" s="1"/>
      <c r="R191" s="1"/>
      <c r="S191" s="1"/>
      <c r="T191" s="1"/>
      <c r="U191" s="1"/>
      <c r="V191" s="1"/>
    </row>
    <row r="192" spans="1:22" ht="18.75" customHeight="1" x14ac:dyDescent="0.25">
      <c r="B192" s="1"/>
      <c r="C192" s="133"/>
      <c r="D192" s="1"/>
      <c r="E192" s="1"/>
      <c r="F192" s="1"/>
      <c r="G192" s="1"/>
      <c r="H192" s="1"/>
      <c r="I192" s="1"/>
      <c r="J192" s="1"/>
      <c r="K192" s="1"/>
      <c r="L192" s="1"/>
      <c r="M192" s="1"/>
      <c r="N192" s="1"/>
      <c r="O192" s="1"/>
      <c r="P192" s="1"/>
      <c r="Q192" s="1"/>
      <c r="R192" s="1"/>
      <c r="S192" s="1"/>
      <c r="T192" s="1"/>
      <c r="U192" s="1"/>
      <c r="V192" s="1"/>
    </row>
    <row r="193" spans="2:22" ht="18.75" customHeight="1" x14ac:dyDescent="0.25">
      <c r="B193" s="1"/>
      <c r="C193" s="133"/>
      <c r="D193" s="1"/>
      <c r="E193" s="1"/>
      <c r="F193" s="1"/>
      <c r="G193" s="1"/>
      <c r="H193" s="1"/>
      <c r="I193" s="1"/>
      <c r="J193" s="1"/>
      <c r="K193" s="1"/>
      <c r="L193" s="1"/>
      <c r="M193" s="1"/>
      <c r="N193" s="1"/>
      <c r="O193" s="1"/>
      <c r="P193" s="1"/>
      <c r="Q193" s="1"/>
      <c r="R193" s="1"/>
      <c r="S193" s="1"/>
      <c r="T193" s="1"/>
      <c r="U193" s="1"/>
      <c r="V193" s="1"/>
    </row>
    <row r="194" spans="2:22" ht="18.75" customHeight="1" x14ac:dyDescent="0.25">
      <c r="B194" s="1"/>
      <c r="C194" s="133"/>
      <c r="D194" s="1"/>
      <c r="E194" s="1"/>
      <c r="F194" s="1"/>
      <c r="G194" s="1"/>
      <c r="H194" s="1"/>
      <c r="I194" s="1"/>
      <c r="J194" s="1"/>
      <c r="K194" s="1"/>
      <c r="L194" s="1"/>
      <c r="M194" s="1"/>
      <c r="N194" s="1"/>
      <c r="O194" s="1"/>
      <c r="P194" s="1"/>
      <c r="Q194" s="1"/>
      <c r="R194" s="1"/>
      <c r="S194" s="1"/>
      <c r="T194" s="1"/>
      <c r="U194" s="1"/>
      <c r="V194" s="1"/>
    </row>
    <row r="195" spans="2:22" ht="18.75" customHeight="1" x14ac:dyDescent="0.25">
      <c r="B195" s="1"/>
      <c r="C195" s="133"/>
      <c r="D195" s="1"/>
      <c r="E195" s="1"/>
      <c r="F195" s="1"/>
      <c r="G195" s="1"/>
      <c r="H195" s="1"/>
      <c r="I195" s="1"/>
      <c r="J195" s="1"/>
      <c r="K195" s="1"/>
      <c r="L195" s="1"/>
      <c r="M195" s="1"/>
      <c r="N195" s="1"/>
      <c r="O195" s="1"/>
      <c r="P195" s="1"/>
      <c r="Q195" s="1"/>
      <c r="R195" s="1"/>
      <c r="S195" s="1"/>
      <c r="T195" s="1"/>
      <c r="U195" s="1"/>
      <c r="V195" s="1"/>
    </row>
    <row r="196" spans="2:22" ht="18.75" customHeight="1" x14ac:dyDescent="0.25">
      <c r="B196" s="1"/>
      <c r="C196" s="133"/>
      <c r="D196" s="1"/>
      <c r="E196" s="1"/>
      <c r="F196" s="1"/>
      <c r="G196" s="1"/>
      <c r="H196" s="1"/>
      <c r="I196" s="1"/>
      <c r="J196" s="1"/>
      <c r="K196" s="1"/>
      <c r="L196" s="1"/>
      <c r="M196" s="1"/>
      <c r="N196" s="1"/>
      <c r="O196" s="1"/>
      <c r="P196" s="1"/>
      <c r="Q196" s="1"/>
      <c r="R196" s="1"/>
      <c r="S196" s="1"/>
      <c r="T196" s="1"/>
      <c r="U196" s="1"/>
      <c r="V196" s="1"/>
    </row>
    <row r="197" spans="2:22" ht="18.75" customHeight="1" x14ac:dyDescent="0.25">
      <c r="B197" s="1"/>
      <c r="C197" s="133"/>
      <c r="D197" s="1"/>
      <c r="E197" s="1"/>
      <c r="F197" s="1"/>
      <c r="G197" s="1"/>
      <c r="H197" s="1"/>
      <c r="I197" s="1"/>
      <c r="J197" s="1"/>
      <c r="K197" s="1"/>
      <c r="L197" s="1"/>
      <c r="M197" s="1"/>
      <c r="N197" s="1"/>
      <c r="O197" s="1"/>
      <c r="P197" s="1"/>
      <c r="Q197" s="1"/>
      <c r="R197" s="1"/>
      <c r="S197" s="1"/>
      <c r="T197" s="1"/>
      <c r="U197" s="1"/>
      <c r="V197" s="1"/>
    </row>
    <row r="198" spans="2:22" ht="18.75" customHeight="1" x14ac:dyDescent="0.25">
      <c r="B198" s="1"/>
      <c r="C198" s="133"/>
      <c r="D198" s="1"/>
      <c r="E198" s="1"/>
      <c r="F198" s="1"/>
      <c r="G198" s="1"/>
      <c r="H198" s="1"/>
      <c r="I198" s="1"/>
      <c r="J198" s="1"/>
      <c r="K198" s="1"/>
      <c r="L198" s="1"/>
      <c r="M198" s="1"/>
      <c r="N198" s="1"/>
      <c r="O198" s="1"/>
      <c r="P198" s="1"/>
      <c r="Q198" s="1"/>
      <c r="R198" s="1"/>
      <c r="S198" s="1"/>
      <c r="T198" s="1"/>
      <c r="U198" s="1"/>
      <c r="V198" s="1"/>
    </row>
    <row r="199" spans="2:22" ht="18.75" customHeight="1" x14ac:dyDescent="0.25">
      <c r="B199" s="1"/>
      <c r="C199" s="133"/>
      <c r="D199" s="1"/>
      <c r="E199" s="1"/>
      <c r="F199" s="1"/>
      <c r="G199" s="1"/>
      <c r="H199" s="1"/>
      <c r="I199" s="1"/>
      <c r="J199" s="1"/>
      <c r="K199" s="1"/>
      <c r="L199" s="1"/>
      <c r="M199" s="1"/>
      <c r="N199" s="1"/>
      <c r="O199" s="1"/>
      <c r="P199" s="1"/>
      <c r="Q199" s="1"/>
      <c r="R199" s="1"/>
      <c r="S199" s="1"/>
      <c r="T199" s="1"/>
      <c r="U199" s="1"/>
      <c r="V199" s="1"/>
    </row>
    <row r="200" spans="2:22" ht="18.75" customHeight="1" x14ac:dyDescent="0.25">
      <c r="B200" s="1"/>
      <c r="C200" s="133"/>
      <c r="D200" s="1"/>
      <c r="E200" s="1"/>
      <c r="F200" s="1"/>
      <c r="G200" s="1"/>
      <c r="H200" s="1"/>
      <c r="I200" s="1"/>
      <c r="J200" s="1"/>
      <c r="K200" s="1"/>
      <c r="L200" s="1"/>
      <c r="M200" s="1"/>
      <c r="N200" s="1"/>
      <c r="O200" s="1"/>
      <c r="P200" s="1"/>
      <c r="Q200" s="1"/>
      <c r="R200" s="1"/>
      <c r="S200" s="1"/>
      <c r="T200" s="1"/>
      <c r="U200" s="1"/>
      <c r="V200" s="1"/>
    </row>
    <row r="201" spans="2:22" ht="18.75" customHeight="1" x14ac:dyDescent="0.25">
      <c r="B201" s="1"/>
      <c r="C201" s="133"/>
      <c r="D201" s="1"/>
      <c r="E201" s="1"/>
      <c r="F201" s="1"/>
      <c r="G201" s="1"/>
      <c r="H201" s="1"/>
      <c r="I201" s="1"/>
      <c r="J201" s="1"/>
      <c r="K201" s="1"/>
      <c r="L201" s="1"/>
      <c r="M201" s="1"/>
      <c r="N201" s="1"/>
      <c r="O201" s="1"/>
      <c r="P201" s="1"/>
      <c r="Q201" s="1"/>
      <c r="R201" s="1"/>
      <c r="S201" s="1"/>
      <c r="T201" s="1"/>
      <c r="U201" s="1"/>
      <c r="V201" s="1"/>
    </row>
    <row r="202" spans="2:22" ht="18.75" customHeight="1" x14ac:dyDescent="0.25">
      <c r="B202" s="1"/>
      <c r="C202" s="133"/>
      <c r="D202" s="1"/>
      <c r="E202" s="1"/>
      <c r="F202" s="1"/>
      <c r="G202" s="1"/>
      <c r="H202" s="1"/>
      <c r="I202" s="1"/>
      <c r="J202" s="1"/>
      <c r="K202" s="1"/>
      <c r="L202" s="1"/>
      <c r="M202" s="1"/>
      <c r="N202" s="1"/>
      <c r="O202" s="1"/>
      <c r="P202" s="1"/>
      <c r="Q202" s="1"/>
      <c r="R202" s="1"/>
      <c r="S202" s="1"/>
      <c r="T202" s="1"/>
      <c r="U202" s="1"/>
      <c r="V202" s="1"/>
    </row>
    <row r="203" spans="2:22" ht="18.75" customHeight="1" x14ac:dyDescent="0.25">
      <c r="B203" s="1"/>
      <c r="C203" s="133"/>
      <c r="D203" s="1"/>
      <c r="E203" s="1"/>
      <c r="F203" s="1"/>
      <c r="G203" s="1"/>
      <c r="H203" s="1"/>
      <c r="I203" s="1"/>
      <c r="J203" s="1"/>
      <c r="K203" s="1"/>
      <c r="L203" s="1"/>
      <c r="M203" s="1"/>
      <c r="N203" s="1"/>
      <c r="O203" s="1"/>
      <c r="P203" s="1"/>
      <c r="Q203" s="1"/>
      <c r="R203" s="1"/>
      <c r="S203" s="1"/>
      <c r="T203" s="1"/>
      <c r="U203" s="1"/>
      <c r="V203" s="1"/>
    </row>
    <row r="204" spans="2:22" ht="18.75" customHeight="1" x14ac:dyDescent="0.25">
      <c r="B204" s="1"/>
      <c r="C204" s="133"/>
      <c r="D204" s="1"/>
      <c r="E204" s="1"/>
      <c r="F204" s="1"/>
      <c r="G204" s="1"/>
      <c r="H204" s="1"/>
      <c r="I204" s="1"/>
      <c r="J204" s="1"/>
      <c r="K204" s="1"/>
      <c r="L204" s="1"/>
      <c r="M204" s="1"/>
      <c r="N204" s="1"/>
      <c r="O204" s="1"/>
      <c r="P204" s="1"/>
      <c r="Q204" s="1"/>
      <c r="R204" s="1"/>
      <c r="S204" s="1"/>
      <c r="T204" s="1"/>
      <c r="U204" s="1"/>
      <c r="V204" s="1"/>
    </row>
    <row r="205" spans="2:22" ht="18.75" customHeight="1" x14ac:dyDescent="0.25">
      <c r="B205" s="1"/>
      <c r="C205" s="133"/>
      <c r="D205" s="1"/>
      <c r="E205" s="1"/>
      <c r="F205" s="1"/>
      <c r="G205" s="1"/>
      <c r="H205" s="1"/>
      <c r="I205" s="1"/>
      <c r="J205" s="1"/>
      <c r="K205" s="1"/>
      <c r="L205" s="1"/>
      <c r="M205" s="1"/>
      <c r="N205" s="1"/>
      <c r="O205" s="1"/>
      <c r="P205" s="1"/>
      <c r="Q205" s="1"/>
      <c r="R205" s="1"/>
      <c r="S205" s="1"/>
      <c r="T205" s="1"/>
      <c r="U205" s="1"/>
      <c r="V205" s="1"/>
    </row>
    <row r="206" spans="2:22" ht="18.75" customHeight="1" x14ac:dyDescent="0.25">
      <c r="B206" s="1"/>
      <c r="C206" s="133"/>
      <c r="D206" s="1"/>
      <c r="E206" s="1"/>
      <c r="F206" s="1"/>
      <c r="G206" s="1"/>
      <c r="H206" s="1"/>
      <c r="I206" s="1"/>
      <c r="J206" s="1"/>
      <c r="K206" s="1"/>
      <c r="L206" s="1"/>
      <c r="M206" s="1"/>
      <c r="N206" s="1"/>
      <c r="O206" s="1"/>
      <c r="P206" s="1"/>
      <c r="Q206" s="1"/>
      <c r="R206" s="1"/>
      <c r="S206" s="1"/>
      <c r="T206" s="1"/>
      <c r="U206" s="1"/>
      <c r="V206" s="1"/>
    </row>
    <row r="207" spans="2:22" ht="18.75" customHeight="1" x14ac:dyDescent="0.25">
      <c r="B207" s="1"/>
      <c r="C207" s="133"/>
      <c r="D207" s="1"/>
      <c r="E207" s="1"/>
      <c r="F207" s="1"/>
      <c r="G207" s="1"/>
      <c r="H207" s="1"/>
      <c r="I207" s="1"/>
      <c r="J207" s="1"/>
      <c r="K207" s="1"/>
      <c r="L207" s="1"/>
      <c r="M207" s="1"/>
      <c r="N207" s="1"/>
      <c r="O207" s="1"/>
      <c r="P207" s="1"/>
      <c r="Q207" s="1"/>
      <c r="R207" s="1"/>
      <c r="S207" s="1"/>
      <c r="T207" s="1"/>
      <c r="U207" s="1"/>
      <c r="V207" s="1"/>
    </row>
    <row r="208" spans="2:22" ht="18.75" customHeight="1" x14ac:dyDescent="0.25">
      <c r="B208" s="1"/>
      <c r="C208" s="133"/>
      <c r="D208" s="1"/>
      <c r="E208" s="1"/>
      <c r="F208" s="1"/>
      <c r="G208" s="1"/>
      <c r="H208" s="1"/>
      <c r="I208" s="1"/>
      <c r="J208" s="1"/>
      <c r="K208" s="1"/>
      <c r="L208" s="1"/>
      <c r="M208" s="1"/>
      <c r="N208" s="1"/>
      <c r="O208" s="1"/>
      <c r="P208" s="1"/>
      <c r="Q208" s="1"/>
      <c r="R208" s="1"/>
      <c r="S208" s="1"/>
      <c r="T208" s="1"/>
      <c r="U208" s="1"/>
      <c r="V208" s="1"/>
    </row>
    <row r="209" spans="2:22" ht="18.75" customHeight="1" x14ac:dyDescent="0.25">
      <c r="B209" s="1"/>
      <c r="C209" s="133"/>
      <c r="D209" s="1"/>
      <c r="E209" s="1"/>
      <c r="F209" s="1"/>
      <c r="G209" s="1"/>
      <c r="H209" s="1"/>
      <c r="I209" s="1"/>
      <c r="J209" s="1"/>
      <c r="K209" s="1"/>
      <c r="L209" s="1"/>
      <c r="M209" s="1"/>
      <c r="N209" s="1"/>
      <c r="O209" s="1"/>
      <c r="P209" s="1"/>
      <c r="Q209" s="1"/>
      <c r="R209" s="1"/>
      <c r="S209" s="1"/>
      <c r="T209" s="1"/>
      <c r="U209" s="1"/>
      <c r="V209" s="1"/>
    </row>
    <row r="210" spans="2:22" ht="18.75" customHeight="1" x14ac:dyDescent="0.25">
      <c r="B210" s="1"/>
      <c r="C210" s="133"/>
      <c r="D210" s="1"/>
      <c r="E210" s="1"/>
      <c r="F210" s="1"/>
      <c r="G210" s="1"/>
      <c r="H210" s="1"/>
      <c r="I210" s="1"/>
      <c r="J210" s="1"/>
      <c r="K210" s="1"/>
      <c r="L210" s="1"/>
      <c r="M210" s="1"/>
      <c r="N210" s="1"/>
      <c r="O210" s="1"/>
      <c r="P210" s="1"/>
      <c r="Q210" s="1"/>
      <c r="R210" s="1"/>
      <c r="S210" s="1"/>
      <c r="T210" s="1"/>
      <c r="U210" s="1"/>
      <c r="V210" s="1"/>
    </row>
    <row r="211" spans="2:22" ht="18.75" customHeight="1" x14ac:dyDescent="0.25">
      <c r="B211" s="1"/>
      <c r="C211" s="133"/>
      <c r="D211" s="1"/>
      <c r="E211" s="1"/>
      <c r="F211" s="1"/>
      <c r="G211" s="1"/>
      <c r="H211" s="1"/>
      <c r="I211" s="1"/>
      <c r="J211" s="1"/>
      <c r="K211" s="1"/>
      <c r="L211" s="1"/>
      <c r="M211" s="1"/>
      <c r="N211" s="1"/>
      <c r="O211" s="1"/>
      <c r="P211" s="1"/>
      <c r="Q211" s="1"/>
      <c r="R211" s="1"/>
      <c r="S211" s="1"/>
      <c r="T211" s="1"/>
      <c r="U211" s="1"/>
      <c r="V211" s="1"/>
    </row>
    <row r="212" spans="2:22" ht="18.75" customHeight="1" x14ac:dyDescent="0.25">
      <c r="B212" s="1"/>
      <c r="C212" s="133"/>
      <c r="D212" s="1"/>
      <c r="E212" s="1"/>
      <c r="F212" s="1"/>
      <c r="G212" s="1"/>
      <c r="H212" s="1"/>
      <c r="I212" s="1"/>
      <c r="J212" s="1"/>
      <c r="K212" s="1"/>
      <c r="L212" s="1"/>
      <c r="M212" s="1"/>
      <c r="N212" s="1"/>
      <c r="O212" s="1"/>
      <c r="P212" s="1"/>
      <c r="Q212" s="1"/>
      <c r="R212" s="1"/>
      <c r="S212" s="1"/>
      <c r="T212" s="1"/>
      <c r="U212" s="1"/>
      <c r="V212" s="1"/>
    </row>
    <row r="213" spans="2:22" ht="18.75" customHeight="1" x14ac:dyDescent="0.25">
      <c r="B213" s="1"/>
      <c r="C213" s="133"/>
      <c r="D213" s="1"/>
      <c r="E213" s="1"/>
      <c r="F213" s="1"/>
      <c r="G213" s="1"/>
      <c r="H213" s="1"/>
      <c r="I213" s="1"/>
      <c r="J213" s="1"/>
      <c r="K213" s="1"/>
      <c r="L213" s="1"/>
      <c r="M213" s="1"/>
      <c r="N213" s="1"/>
      <c r="O213" s="1"/>
      <c r="P213" s="1"/>
      <c r="Q213" s="1"/>
      <c r="R213" s="1"/>
      <c r="S213" s="1"/>
      <c r="T213" s="1"/>
      <c r="U213" s="1"/>
      <c r="V213" s="1"/>
    </row>
    <row r="214" spans="2:22" ht="18.75" customHeight="1" x14ac:dyDescent="0.25">
      <c r="B214" s="1"/>
      <c r="C214" s="133"/>
      <c r="D214" s="1"/>
      <c r="E214" s="1"/>
      <c r="F214" s="1"/>
      <c r="G214" s="1"/>
      <c r="H214" s="1"/>
      <c r="I214" s="1"/>
      <c r="J214" s="1"/>
      <c r="K214" s="1"/>
      <c r="L214" s="1"/>
      <c r="M214" s="1"/>
      <c r="N214" s="1"/>
      <c r="O214" s="1"/>
      <c r="P214" s="1"/>
      <c r="Q214" s="1"/>
      <c r="R214" s="1"/>
      <c r="S214" s="1"/>
      <c r="T214" s="1"/>
      <c r="U214" s="1"/>
      <c r="V214" s="1"/>
    </row>
    <row r="215" spans="2:22" ht="18.75" customHeight="1" x14ac:dyDescent="0.25">
      <c r="B215" s="1"/>
      <c r="C215" s="133"/>
      <c r="D215" s="1"/>
      <c r="E215" s="1"/>
      <c r="F215" s="1"/>
      <c r="G215" s="1"/>
      <c r="H215" s="1"/>
      <c r="I215" s="1"/>
      <c r="J215" s="1"/>
      <c r="K215" s="1"/>
      <c r="L215" s="1"/>
      <c r="M215" s="1"/>
      <c r="N215" s="1"/>
      <c r="O215" s="1"/>
      <c r="P215" s="1"/>
      <c r="Q215" s="1"/>
      <c r="R215" s="1"/>
      <c r="S215" s="1"/>
      <c r="T215" s="1"/>
      <c r="U215" s="1"/>
      <c r="V215" s="1"/>
    </row>
    <row r="216" spans="2:22" ht="18.75" customHeight="1" x14ac:dyDescent="0.25">
      <c r="B216" s="1"/>
      <c r="C216" s="133"/>
      <c r="D216" s="1"/>
      <c r="E216" s="1"/>
      <c r="F216" s="1"/>
      <c r="G216" s="1"/>
      <c r="H216" s="1"/>
      <c r="I216" s="1"/>
      <c r="J216" s="1"/>
      <c r="K216" s="1"/>
      <c r="L216" s="1"/>
      <c r="M216" s="1"/>
      <c r="N216" s="1"/>
      <c r="O216" s="1"/>
      <c r="P216" s="1"/>
      <c r="Q216" s="1"/>
      <c r="R216" s="1"/>
      <c r="S216" s="1"/>
      <c r="T216" s="1"/>
      <c r="U216" s="1"/>
      <c r="V216" s="1"/>
    </row>
    <row r="217" spans="2:22" ht="18.75" customHeight="1" x14ac:dyDescent="0.25">
      <c r="B217" s="1"/>
      <c r="C217" s="133"/>
      <c r="D217" s="1"/>
      <c r="E217" s="1"/>
      <c r="F217" s="1"/>
      <c r="G217" s="1"/>
      <c r="H217" s="1"/>
      <c r="I217" s="1"/>
      <c r="J217" s="1"/>
      <c r="K217" s="1"/>
      <c r="L217" s="1"/>
      <c r="M217" s="1"/>
      <c r="N217" s="1"/>
      <c r="O217" s="1"/>
      <c r="P217" s="1"/>
      <c r="Q217" s="1"/>
      <c r="R217" s="1"/>
      <c r="S217" s="1"/>
      <c r="T217" s="1"/>
      <c r="U217" s="1"/>
      <c r="V217" s="1"/>
    </row>
    <row r="218" spans="2:22" ht="18.75" customHeight="1" x14ac:dyDescent="0.25">
      <c r="B218" s="1"/>
      <c r="C218" s="133"/>
      <c r="D218" s="1"/>
      <c r="E218" s="1"/>
      <c r="F218" s="1"/>
      <c r="G218" s="1"/>
      <c r="H218" s="1"/>
      <c r="I218" s="1"/>
      <c r="J218" s="1"/>
      <c r="K218" s="1"/>
      <c r="L218" s="1"/>
      <c r="M218" s="1"/>
      <c r="N218" s="1"/>
      <c r="O218" s="1"/>
      <c r="P218" s="1"/>
      <c r="Q218" s="1"/>
      <c r="R218" s="1"/>
      <c r="S218" s="1"/>
      <c r="T218" s="1"/>
      <c r="U218" s="1"/>
      <c r="V218" s="1"/>
    </row>
    <row r="219" spans="2:22" ht="18.75" customHeight="1" x14ac:dyDescent="0.25">
      <c r="B219" s="1"/>
      <c r="C219" s="133"/>
      <c r="D219" s="1"/>
      <c r="E219" s="1"/>
      <c r="F219" s="1"/>
      <c r="G219" s="1"/>
      <c r="H219" s="1"/>
      <c r="I219" s="1"/>
      <c r="J219" s="1"/>
      <c r="K219" s="1"/>
      <c r="L219" s="1"/>
      <c r="M219" s="1"/>
      <c r="N219" s="1"/>
      <c r="O219" s="1"/>
      <c r="P219" s="1"/>
      <c r="Q219" s="1"/>
      <c r="R219" s="1"/>
      <c r="S219" s="1"/>
      <c r="T219" s="1"/>
      <c r="U219" s="1"/>
      <c r="V219" s="1"/>
    </row>
    <row r="220" spans="2:22" ht="18.75" customHeight="1" x14ac:dyDescent="0.25">
      <c r="B220" s="1"/>
      <c r="C220" s="133"/>
      <c r="D220" s="1"/>
      <c r="E220" s="1"/>
      <c r="F220" s="1"/>
      <c r="G220" s="1"/>
      <c r="H220" s="1"/>
      <c r="I220" s="1"/>
      <c r="J220" s="1"/>
      <c r="K220" s="1"/>
      <c r="L220" s="1"/>
      <c r="M220" s="1"/>
      <c r="N220" s="1"/>
      <c r="O220" s="1"/>
      <c r="P220" s="1"/>
      <c r="Q220" s="1"/>
      <c r="R220" s="1"/>
      <c r="S220" s="1"/>
      <c r="T220" s="1"/>
      <c r="U220" s="1"/>
      <c r="V220" s="1"/>
    </row>
    <row r="221" spans="2:22" ht="18.75" customHeight="1" x14ac:dyDescent="0.25">
      <c r="B221" s="1"/>
      <c r="C221" s="133"/>
      <c r="D221" s="1"/>
      <c r="E221" s="1"/>
      <c r="F221" s="1"/>
      <c r="G221" s="1"/>
      <c r="H221" s="1"/>
      <c r="I221" s="1"/>
      <c r="J221" s="1"/>
      <c r="K221" s="1"/>
      <c r="L221" s="1"/>
      <c r="M221" s="1"/>
      <c r="N221" s="1"/>
      <c r="O221" s="1"/>
      <c r="P221" s="1"/>
      <c r="Q221" s="1"/>
      <c r="R221" s="1"/>
      <c r="S221" s="1"/>
      <c r="T221" s="1"/>
      <c r="U221" s="1"/>
      <c r="V221" s="1"/>
    </row>
    <row r="222" spans="2:22" ht="18.75" customHeight="1" x14ac:dyDescent="0.25">
      <c r="B222" s="1"/>
      <c r="C222" s="133"/>
      <c r="D222" s="1"/>
      <c r="E222" s="1"/>
      <c r="F222" s="1"/>
      <c r="G222" s="1"/>
      <c r="H222" s="1"/>
      <c r="I222" s="1"/>
      <c r="J222" s="1"/>
      <c r="K222" s="1"/>
      <c r="L222" s="1"/>
      <c r="M222" s="1"/>
      <c r="N222" s="1"/>
      <c r="O222" s="1"/>
      <c r="P222" s="1"/>
      <c r="Q222" s="1"/>
      <c r="R222" s="1"/>
      <c r="S222" s="1"/>
      <c r="T222" s="1"/>
      <c r="U222" s="1"/>
      <c r="V222" s="1"/>
    </row>
    <row r="223" spans="2:22" ht="18.75" customHeight="1" x14ac:dyDescent="0.25">
      <c r="B223" s="1"/>
      <c r="C223" s="133"/>
      <c r="D223" s="1"/>
      <c r="E223" s="1"/>
      <c r="F223" s="1"/>
      <c r="G223" s="1"/>
      <c r="H223" s="1"/>
      <c r="I223" s="1"/>
      <c r="J223" s="1"/>
      <c r="K223" s="1"/>
      <c r="L223" s="1"/>
      <c r="M223" s="1"/>
      <c r="N223" s="1"/>
      <c r="O223" s="1"/>
      <c r="P223" s="1"/>
      <c r="Q223" s="1"/>
      <c r="R223" s="1"/>
      <c r="S223" s="1"/>
      <c r="T223" s="1"/>
      <c r="U223" s="1"/>
      <c r="V223" s="1"/>
    </row>
    <row r="224" spans="2:22" ht="18.75" customHeight="1" x14ac:dyDescent="0.25">
      <c r="B224" s="1"/>
      <c r="C224" s="133"/>
      <c r="D224" s="1"/>
      <c r="E224" s="1"/>
      <c r="F224" s="1"/>
      <c r="G224" s="1"/>
      <c r="H224" s="1"/>
      <c r="I224" s="1"/>
      <c r="J224" s="1"/>
      <c r="K224" s="1"/>
      <c r="L224" s="1"/>
      <c r="M224" s="1"/>
      <c r="N224" s="1"/>
      <c r="O224" s="1"/>
      <c r="P224" s="1"/>
      <c r="Q224" s="1"/>
      <c r="R224" s="1"/>
      <c r="S224" s="1"/>
      <c r="T224" s="1"/>
      <c r="U224" s="1"/>
      <c r="V224" s="1"/>
    </row>
    <row r="225" spans="2:22" ht="18.75" customHeight="1" x14ac:dyDescent="0.25">
      <c r="B225" s="1"/>
      <c r="C225" s="133"/>
      <c r="D225" s="1"/>
      <c r="E225" s="1"/>
      <c r="F225" s="1"/>
      <c r="G225" s="1"/>
      <c r="H225" s="1"/>
      <c r="I225" s="1"/>
      <c r="J225" s="1"/>
      <c r="K225" s="1"/>
      <c r="L225" s="1"/>
      <c r="M225" s="1"/>
      <c r="N225" s="1"/>
      <c r="O225" s="1"/>
      <c r="P225" s="1"/>
      <c r="Q225" s="1"/>
      <c r="R225" s="1"/>
      <c r="S225" s="1"/>
      <c r="T225" s="1"/>
      <c r="U225" s="1"/>
      <c r="V225" s="1"/>
    </row>
    <row r="226" spans="2:22" ht="18.75" customHeight="1" x14ac:dyDescent="0.25">
      <c r="B226" s="1"/>
      <c r="C226" s="133"/>
      <c r="D226" s="1"/>
      <c r="E226" s="1"/>
      <c r="F226" s="1"/>
      <c r="G226" s="1"/>
      <c r="H226" s="1"/>
      <c r="I226" s="1"/>
      <c r="J226" s="1"/>
      <c r="K226" s="1"/>
      <c r="L226" s="1"/>
      <c r="M226" s="1"/>
      <c r="N226" s="1"/>
      <c r="O226" s="1"/>
      <c r="P226" s="1"/>
      <c r="Q226" s="1"/>
      <c r="R226" s="1"/>
      <c r="S226" s="1"/>
      <c r="T226" s="1"/>
      <c r="U226" s="1"/>
      <c r="V226" s="1"/>
    </row>
    <row r="227" spans="2:22" ht="18.75" customHeight="1" x14ac:dyDescent="0.25">
      <c r="B227" s="1"/>
      <c r="C227" s="133"/>
      <c r="D227" s="1"/>
      <c r="E227" s="1"/>
      <c r="F227" s="1"/>
      <c r="G227" s="1"/>
      <c r="H227" s="1"/>
      <c r="I227" s="1"/>
      <c r="J227" s="1"/>
      <c r="K227" s="1"/>
      <c r="L227" s="1"/>
      <c r="M227" s="1"/>
      <c r="N227" s="1"/>
      <c r="O227" s="1"/>
      <c r="P227" s="1"/>
      <c r="Q227" s="1"/>
      <c r="R227" s="1"/>
      <c r="S227" s="1"/>
      <c r="T227" s="1"/>
      <c r="U227" s="1"/>
      <c r="V227" s="1"/>
    </row>
    <row r="228" spans="2:22" ht="18.75" customHeight="1" x14ac:dyDescent="0.25">
      <c r="B228" s="1"/>
      <c r="C228" s="133"/>
      <c r="D228" s="1"/>
      <c r="E228" s="1"/>
      <c r="F228" s="1"/>
      <c r="G228" s="1"/>
      <c r="H228" s="1"/>
      <c r="I228" s="1"/>
      <c r="J228" s="1"/>
      <c r="K228" s="1"/>
      <c r="L228" s="1"/>
      <c r="M228" s="1"/>
      <c r="N228" s="1"/>
      <c r="O228" s="1"/>
      <c r="P228" s="1"/>
      <c r="Q228" s="1"/>
      <c r="R228" s="1"/>
      <c r="S228" s="1"/>
      <c r="T228" s="1"/>
      <c r="U228" s="1"/>
      <c r="V228" s="1"/>
    </row>
    <row r="229" spans="2:22" ht="18.75" customHeight="1" x14ac:dyDescent="0.25">
      <c r="B229" s="1"/>
      <c r="C229" s="133"/>
      <c r="D229" s="1"/>
      <c r="E229" s="1"/>
      <c r="F229" s="1"/>
      <c r="G229" s="1"/>
      <c r="H229" s="1"/>
      <c r="I229" s="1"/>
      <c r="J229" s="1"/>
      <c r="K229" s="1"/>
      <c r="L229" s="1"/>
      <c r="M229" s="1"/>
      <c r="N229" s="1"/>
      <c r="O229" s="1"/>
      <c r="P229" s="1"/>
      <c r="Q229" s="1"/>
      <c r="R229" s="1"/>
      <c r="S229" s="1"/>
      <c r="T229" s="1"/>
      <c r="U229" s="1"/>
      <c r="V229" s="1"/>
    </row>
    <row r="230" spans="2:22" ht="18.75" customHeight="1" x14ac:dyDescent="0.25">
      <c r="B230" s="1"/>
      <c r="C230" s="133"/>
      <c r="D230" s="1"/>
      <c r="E230" s="1"/>
      <c r="F230" s="1"/>
      <c r="G230" s="1"/>
      <c r="H230" s="1"/>
      <c r="I230" s="1"/>
      <c r="J230" s="1"/>
      <c r="K230" s="1"/>
      <c r="L230" s="1"/>
      <c r="M230" s="1"/>
      <c r="N230" s="1"/>
      <c r="O230" s="1"/>
      <c r="P230" s="1"/>
      <c r="Q230" s="1"/>
      <c r="R230" s="1"/>
      <c r="S230" s="1"/>
      <c r="T230" s="1"/>
      <c r="U230" s="1"/>
      <c r="V230" s="1"/>
    </row>
    <row r="231" spans="2:22" ht="18.75" customHeight="1" x14ac:dyDescent="0.25">
      <c r="B231" s="1"/>
      <c r="C231" s="133"/>
      <c r="D231" s="1"/>
      <c r="E231" s="1"/>
      <c r="F231" s="1"/>
      <c r="G231" s="1"/>
      <c r="H231" s="1"/>
      <c r="I231" s="1"/>
      <c r="J231" s="1"/>
      <c r="K231" s="1"/>
      <c r="L231" s="1"/>
      <c r="M231" s="1"/>
      <c r="N231" s="1"/>
      <c r="O231" s="1"/>
      <c r="P231" s="1"/>
      <c r="Q231" s="1"/>
      <c r="R231" s="1"/>
      <c r="S231" s="1"/>
      <c r="T231" s="1"/>
      <c r="U231" s="1"/>
      <c r="V231" s="1"/>
    </row>
    <row r="232" spans="2:22" ht="18.75" customHeight="1" x14ac:dyDescent="0.25">
      <c r="B232" s="1"/>
      <c r="C232" s="133"/>
      <c r="D232" s="1"/>
      <c r="E232" s="1"/>
      <c r="F232" s="1"/>
      <c r="G232" s="1"/>
      <c r="H232" s="1"/>
      <c r="I232" s="1"/>
      <c r="J232" s="1"/>
      <c r="K232" s="1"/>
      <c r="L232" s="1"/>
      <c r="M232" s="1"/>
      <c r="N232" s="1"/>
      <c r="O232" s="1"/>
      <c r="P232" s="1"/>
      <c r="Q232" s="1"/>
      <c r="R232" s="1"/>
      <c r="S232" s="1"/>
      <c r="T232" s="1"/>
      <c r="U232" s="1"/>
      <c r="V232" s="1"/>
    </row>
    <row r="233" spans="2:22" ht="18.75" customHeight="1" x14ac:dyDescent="0.25">
      <c r="B233" s="1"/>
      <c r="C233" s="133"/>
      <c r="D233" s="1"/>
      <c r="E233" s="1"/>
      <c r="F233" s="1"/>
      <c r="G233" s="1"/>
      <c r="H233" s="1"/>
      <c r="I233" s="1"/>
      <c r="J233" s="1"/>
      <c r="K233" s="1"/>
      <c r="L233" s="1"/>
      <c r="M233" s="1"/>
      <c r="N233" s="1"/>
      <c r="O233" s="1"/>
      <c r="P233" s="1"/>
      <c r="Q233" s="1"/>
      <c r="R233" s="1"/>
      <c r="S233" s="1"/>
      <c r="T233" s="1"/>
      <c r="U233" s="1"/>
      <c r="V233" s="1"/>
    </row>
    <row r="234" spans="2:22" ht="18.75" customHeight="1" x14ac:dyDescent="0.25">
      <c r="B234" s="1"/>
      <c r="C234" s="133"/>
      <c r="D234" s="1"/>
      <c r="E234" s="1"/>
      <c r="F234" s="1"/>
      <c r="G234" s="1"/>
      <c r="H234" s="1"/>
      <c r="I234" s="1"/>
      <c r="J234" s="1"/>
      <c r="K234" s="1"/>
      <c r="L234" s="1"/>
      <c r="M234" s="1"/>
      <c r="N234" s="1"/>
      <c r="O234" s="1"/>
      <c r="P234" s="1"/>
      <c r="Q234" s="1"/>
      <c r="R234" s="1"/>
      <c r="S234" s="1"/>
      <c r="T234" s="1"/>
      <c r="U234" s="1"/>
      <c r="V234" s="1"/>
    </row>
    <row r="235" spans="2:22" ht="18.75" customHeight="1" x14ac:dyDescent="0.25">
      <c r="B235" s="1"/>
      <c r="C235" s="133"/>
      <c r="D235" s="1"/>
      <c r="E235" s="1"/>
      <c r="F235" s="1"/>
      <c r="G235" s="1"/>
      <c r="H235" s="1"/>
      <c r="I235" s="1"/>
      <c r="J235" s="1"/>
      <c r="K235" s="1"/>
      <c r="L235" s="1"/>
      <c r="M235" s="1"/>
      <c r="N235" s="1"/>
      <c r="O235" s="1"/>
      <c r="P235" s="1"/>
      <c r="Q235" s="1"/>
      <c r="R235" s="1"/>
      <c r="S235" s="1"/>
      <c r="T235" s="1"/>
      <c r="U235" s="1"/>
      <c r="V235" s="1"/>
    </row>
    <row r="236" spans="2:22" ht="18.75" customHeight="1" x14ac:dyDescent="0.25">
      <c r="B236" s="1"/>
      <c r="C236" s="133"/>
      <c r="D236" s="1"/>
      <c r="E236" s="1"/>
      <c r="F236" s="1"/>
      <c r="G236" s="1"/>
      <c r="H236" s="1"/>
      <c r="I236" s="1"/>
      <c r="J236" s="1"/>
      <c r="K236" s="1"/>
      <c r="L236" s="1"/>
      <c r="M236" s="1"/>
      <c r="N236" s="1"/>
      <c r="O236" s="1"/>
      <c r="P236" s="1"/>
      <c r="Q236" s="1"/>
      <c r="R236" s="1"/>
      <c r="S236" s="1"/>
      <c r="T236" s="1"/>
      <c r="U236" s="1"/>
      <c r="V236" s="1"/>
    </row>
    <row r="237" spans="2:22" ht="18.75" customHeight="1" x14ac:dyDescent="0.25">
      <c r="B237" s="1"/>
      <c r="C237" s="133"/>
      <c r="D237" s="1"/>
      <c r="E237" s="1"/>
      <c r="F237" s="1"/>
      <c r="G237" s="1"/>
      <c r="H237" s="1"/>
      <c r="I237" s="1"/>
      <c r="J237" s="1"/>
      <c r="K237" s="1"/>
      <c r="L237" s="1"/>
      <c r="M237" s="1"/>
      <c r="N237" s="1"/>
      <c r="O237" s="1"/>
      <c r="P237" s="1"/>
      <c r="Q237" s="1"/>
      <c r="R237" s="1"/>
      <c r="S237" s="1"/>
      <c r="T237" s="1"/>
      <c r="U237" s="1"/>
      <c r="V237" s="1"/>
    </row>
    <row r="238" spans="2:22" ht="18.75" customHeight="1" x14ac:dyDescent="0.25">
      <c r="B238" s="1"/>
      <c r="C238" s="133"/>
      <c r="D238" s="1"/>
      <c r="E238" s="1"/>
      <c r="F238" s="1"/>
      <c r="G238" s="1"/>
      <c r="H238" s="1"/>
      <c r="I238" s="1"/>
      <c r="J238" s="1"/>
      <c r="K238" s="1"/>
      <c r="L238" s="1"/>
      <c r="M238" s="1"/>
      <c r="N238" s="1"/>
      <c r="O238" s="1"/>
      <c r="P238" s="1"/>
      <c r="Q238" s="1"/>
      <c r="R238" s="1"/>
      <c r="S238" s="1"/>
      <c r="T238" s="1"/>
      <c r="U238" s="1"/>
      <c r="V238" s="1"/>
    </row>
    <row r="239" spans="2:22" ht="18.75" customHeight="1" x14ac:dyDescent="0.25">
      <c r="B239" s="1"/>
      <c r="C239" s="133"/>
      <c r="D239" s="1"/>
      <c r="E239" s="1"/>
      <c r="F239" s="1"/>
      <c r="G239" s="1"/>
      <c r="H239" s="1"/>
      <c r="I239" s="1"/>
      <c r="J239" s="1"/>
      <c r="K239" s="1"/>
      <c r="L239" s="1"/>
      <c r="M239" s="1"/>
      <c r="N239" s="1"/>
      <c r="O239" s="1"/>
      <c r="P239" s="1"/>
      <c r="Q239" s="1"/>
      <c r="R239" s="1"/>
      <c r="S239" s="1"/>
      <c r="T239" s="1"/>
      <c r="U239" s="1"/>
      <c r="V239" s="1"/>
    </row>
    <row r="240" spans="2:22" ht="18.75" customHeight="1" x14ac:dyDescent="0.25">
      <c r="B240" s="1"/>
      <c r="C240" s="133"/>
      <c r="D240" s="1"/>
      <c r="E240" s="1"/>
      <c r="F240" s="1"/>
      <c r="G240" s="1"/>
      <c r="H240" s="1"/>
      <c r="I240" s="1"/>
      <c r="J240" s="1"/>
      <c r="K240" s="1"/>
      <c r="L240" s="1"/>
      <c r="M240" s="1"/>
      <c r="N240" s="1"/>
      <c r="O240" s="1"/>
      <c r="P240" s="1"/>
      <c r="Q240" s="1"/>
      <c r="R240" s="1"/>
      <c r="S240" s="1"/>
      <c r="T240" s="1"/>
      <c r="U240" s="1"/>
      <c r="V240" s="1"/>
    </row>
    <row r="241" spans="2:22" ht="18.75" customHeight="1" x14ac:dyDescent="0.25">
      <c r="B241" s="1"/>
      <c r="C241" s="133"/>
      <c r="D241" s="1"/>
      <c r="E241" s="1"/>
      <c r="F241" s="1"/>
      <c r="G241" s="1"/>
      <c r="H241" s="1"/>
      <c r="I241" s="1"/>
      <c r="J241" s="1"/>
      <c r="K241" s="1"/>
      <c r="L241" s="1"/>
      <c r="M241" s="1"/>
      <c r="N241" s="1"/>
      <c r="O241" s="1"/>
      <c r="P241" s="1"/>
      <c r="Q241" s="1"/>
      <c r="R241" s="1"/>
      <c r="S241" s="1"/>
      <c r="T241" s="1"/>
      <c r="U241" s="1"/>
      <c r="V241" s="1"/>
    </row>
    <row r="242" spans="2:22" ht="18.75" customHeight="1" x14ac:dyDescent="0.25">
      <c r="B242" s="1"/>
      <c r="C242" s="133"/>
      <c r="D242" s="1"/>
      <c r="E242" s="1"/>
      <c r="F242" s="1"/>
      <c r="G242" s="1"/>
      <c r="H242" s="1"/>
      <c r="I242" s="1"/>
      <c r="J242" s="1"/>
      <c r="K242" s="1"/>
      <c r="L242" s="1"/>
      <c r="M242" s="1"/>
      <c r="N242" s="1"/>
      <c r="O242" s="1"/>
      <c r="P242" s="1"/>
      <c r="Q242" s="1"/>
      <c r="R242" s="1"/>
      <c r="S242" s="1"/>
      <c r="T242" s="1"/>
      <c r="U242" s="1"/>
      <c r="V242" s="1"/>
    </row>
    <row r="243" spans="2:22" ht="18.75" customHeight="1" x14ac:dyDescent="0.25">
      <c r="B243" s="1"/>
      <c r="C243" s="133"/>
      <c r="D243" s="1"/>
      <c r="E243" s="1"/>
      <c r="F243" s="1"/>
      <c r="G243" s="1"/>
      <c r="H243" s="1"/>
      <c r="I243" s="1"/>
      <c r="J243" s="1"/>
      <c r="K243" s="1"/>
      <c r="L243" s="1"/>
      <c r="M243" s="1"/>
      <c r="N243" s="1"/>
      <c r="O243" s="1"/>
      <c r="P243" s="1"/>
      <c r="Q243" s="1"/>
      <c r="R243" s="1"/>
      <c r="S243" s="1"/>
      <c r="T243" s="1"/>
      <c r="U243" s="1"/>
      <c r="V243" s="1"/>
    </row>
    <row r="244" spans="2:22" ht="18.75" customHeight="1" x14ac:dyDescent="0.25">
      <c r="B244" s="1"/>
      <c r="C244" s="133"/>
      <c r="D244" s="1"/>
      <c r="E244" s="1"/>
      <c r="F244" s="1"/>
      <c r="G244" s="1"/>
      <c r="H244" s="1"/>
      <c r="I244" s="1"/>
      <c r="J244" s="1"/>
      <c r="K244" s="1"/>
      <c r="L244" s="1"/>
      <c r="M244" s="1"/>
      <c r="N244" s="1"/>
      <c r="O244" s="1"/>
      <c r="P244" s="1"/>
      <c r="Q244" s="1"/>
      <c r="R244" s="1"/>
      <c r="S244" s="1"/>
      <c r="T244" s="1"/>
      <c r="U244" s="1"/>
      <c r="V244" s="1"/>
    </row>
    <row r="245" spans="2:22" ht="18.75" customHeight="1" x14ac:dyDescent="0.25">
      <c r="B245" s="1"/>
      <c r="C245" s="133"/>
      <c r="D245" s="1"/>
      <c r="E245" s="1"/>
      <c r="F245" s="1"/>
      <c r="G245" s="1"/>
      <c r="H245" s="1"/>
      <c r="I245" s="1"/>
      <c r="J245" s="1"/>
      <c r="K245" s="1"/>
      <c r="L245" s="1"/>
      <c r="M245" s="1"/>
      <c r="N245" s="1"/>
      <c r="O245" s="1"/>
      <c r="P245" s="1"/>
      <c r="Q245" s="1"/>
      <c r="R245" s="1"/>
      <c r="S245" s="1"/>
      <c r="T245" s="1"/>
      <c r="U245" s="1"/>
      <c r="V245" s="1"/>
    </row>
    <row r="246" spans="2:22" ht="18.75" customHeight="1" x14ac:dyDescent="0.25">
      <c r="B246" s="1"/>
      <c r="C246" s="133"/>
      <c r="D246" s="1"/>
      <c r="E246" s="1"/>
      <c r="F246" s="1"/>
      <c r="G246" s="1"/>
      <c r="H246" s="1"/>
      <c r="I246" s="1"/>
      <c r="J246" s="1"/>
      <c r="K246" s="1"/>
      <c r="L246" s="1"/>
      <c r="M246" s="1"/>
      <c r="N246" s="1"/>
      <c r="O246" s="1"/>
      <c r="P246" s="1"/>
      <c r="Q246" s="1"/>
      <c r="R246" s="1"/>
      <c r="S246" s="1"/>
      <c r="T246" s="1"/>
      <c r="U246" s="1"/>
      <c r="V246" s="1"/>
    </row>
    <row r="247" spans="2:22" ht="18.75" customHeight="1" x14ac:dyDescent="0.25">
      <c r="B247" s="1"/>
      <c r="C247" s="133"/>
      <c r="D247" s="1"/>
      <c r="E247" s="1"/>
      <c r="F247" s="1"/>
      <c r="G247" s="1"/>
      <c r="H247" s="1"/>
      <c r="I247" s="1"/>
      <c r="J247" s="1"/>
      <c r="K247" s="1"/>
      <c r="L247" s="1"/>
      <c r="M247" s="1"/>
      <c r="N247" s="1"/>
      <c r="O247" s="1"/>
      <c r="P247" s="1"/>
      <c r="Q247" s="1"/>
      <c r="R247" s="1"/>
      <c r="S247" s="1"/>
      <c r="T247" s="1"/>
      <c r="U247" s="1"/>
      <c r="V247" s="1"/>
    </row>
    <row r="248" spans="2:22" ht="18.75" customHeight="1" x14ac:dyDescent="0.25">
      <c r="B248" s="1"/>
      <c r="C248" s="133"/>
      <c r="D248" s="1"/>
      <c r="E248" s="1"/>
      <c r="F248" s="1"/>
      <c r="G248" s="1"/>
      <c r="H248" s="1"/>
      <c r="I248" s="1"/>
      <c r="J248" s="1"/>
      <c r="K248" s="1"/>
      <c r="L248" s="1"/>
      <c r="M248" s="1"/>
      <c r="N248" s="1"/>
      <c r="O248" s="1"/>
      <c r="P248" s="1"/>
      <c r="Q248" s="1"/>
      <c r="R248" s="1"/>
      <c r="S248" s="1"/>
      <c r="T248" s="1"/>
      <c r="U248" s="1"/>
      <c r="V248" s="1"/>
    </row>
    <row r="249" spans="2:22" ht="18.75" customHeight="1" x14ac:dyDescent="0.25">
      <c r="B249" s="1"/>
      <c r="C249" s="133"/>
      <c r="D249" s="1"/>
      <c r="E249" s="1"/>
      <c r="F249" s="1"/>
      <c r="G249" s="1"/>
      <c r="H249" s="1"/>
      <c r="I249" s="1"/>
      <c r="J249" s="1"/>
      <c r="K249" s="1"/>
      <c r="L249" s="1"/>
      <c r="M249" s="1"/>
      <c r="N249" s="1"/>
      <c r="O249" s="1"/>
      <c r="P249" s="1"/>
      <c r="Q249" s="1"/>
      <c r="R249" s="1"/>
      <c r="S249" s="1"/>
      <c r="T249" s="1"/>
      <c r="U249" s="1"/>
      <c r="V249" s="1"/>
    </row>
    <row r="250" spans="2:22" ht="18.75" customHeight="1" x14ac:dyDescent="0.25">
      <c r="B250" s="1"/>
      <c r="C250" s="133"/>
      <c r="D250" s="1"/>
      <c r="E250" s="1"/>
      <c r="F250" s="1"/>
      <c r="G250" s="1"/>
      <c r="H250" s="1"/>
      <c r="I250" s="1"/>
      <c r="J250" s="1"/>
      <c r="K250" s="1"/>
      <c r="L250" s="1"/>
      <c r="M250" s="1"/>
      <c r="N250" s="1"/>
      <c r="O250" s="1"/>
      <c r="P250" s="1"/>
      <c r="Q250" s="1"/>
      <c r="R250" s="1"/>
      <c r="S250" s="1"/>
      <c r="T250" s="1"/>
      <c r="U250" s="1"/>
      <c r="V250" s="1"/>
    </row>
    <row r="251" spans="2:22" ht="18.75" customHeight="1" x14ac:dyDescent="0.25">
      <c r="B251" s="1"/>
      <c r="C251" s="133"/>
      <c r="D251" s="1"/>
      <c r="E251" s="1"/>
      <c r="F251" s="1"/>
      <c r="G251" s="1"/>
      <c r="H251" s="1"/>
      <c r="I251" s="1"/>
      <c r="J251" s="1"/>
      <c r="K251" s="1"/>
      <c r="L251" s="1"/>
      <c r="M251" s="1"/>
      <c r="N251" s="1"/>
      <c r="O251" s="1"/>
      <c r="P251" s="1"/>
      <c r="Q251" s="1"/>
      <c r="R251" s="1"/>
      <c r="S251" s="1"/>
      <c r="T251" s="1"/>
      <c r="U251" s="1"/>
      <c r="V251" s="1"/>
    </row>
    <row r="252" spans="2:22" ht="18.75" customHeight="1" x14ac:dyDescent="0.25">
      <c r="B252" s="1"/>
      <c r="C252" s="133"/>
      <c r="D252" s="1"/>
      <c r="E252" s="1"/>
      <c r="F252" s="1"/>
      <c r="G252" s="1"/>
      <c r="H252" s="1"/>
      <c r="I252" s="1"/>
      <c r="J252" s="1"/>
      <c r="K252" s="1"/>
      <c r="L252" s="1"/>
      <c r="M252" s="1"/>
      <c r="N252" s="1"/>
      <c r="O252" s="1"/>
      <c r="P252" s="1"/>
      <c r="Q252" s="1"/>
      <c r="R252" s="1"/>
      <c r="S252" s="1"/>
      <c r="T252" s="1"/>
      <c r="U252" s="1"/>
      <c r="V252" s="1"/>
    </row>
    <row r="253" spans="2:22" ht="18.75" customHeight="1" x14ac:dyDescent="0.25">
      <c r="B253" s="1"/>
      <c r="C253" s="133"/>
      <c r="D253" s="1"/>
      <c r="E253" s="1"/>
      <c r="F253" s="1"/>
      <c r="G253" s="1"/>
      <c r="H253" s="1"/>
      <c r="I253" s="1"/>
      <c r="J253" s="1"/>
      <c r="K253" s="1"/>
      <c r="L253" s="1"/>
      <c r="M253" s="1"/>
      <c r="N253" s="1"/>
      <c r="O253" s="1"/>
      <c r="P253" s="1"/>
      <c r="Q253" s="1"/>
      <c r="R253" s="1"/>
      <c r="S253" s="1"/>
      <c r="T253" s="1"/>
      <c r="U253" s="1"/>
      <c r="V253" s="1"/>
    </row>
    <row r="254" spans="2:22" ht="18.75" customHeight="1" x14ac:dyDescent="0.25">
      <c r="B254" s="1"/>
      <c r="C254" s="133"/>
      <c r="D254" s="1"/>
      <c r="E254" s="1"/>
      <c r="F254" s="1"/>
      <c r="G254" s="1"/>
      <c r="H254" s="1"/>
      <c r="I254" s="1"/>
      <c r="J254" s="1"/>
      <c r="K254" s="1"/>
      <c r="L254" s="1"/>
      <c r="M254" s="1"/>
      <c r="N254" s="1"/>
      <c r="O254" s="1"/>
      <c r="P254" s="1"/>
      <c r="Q254" s="1"/>
      <c r="R254" s="1"/>
      <c r="S254" s="1"/>
      <c r="T254" s="1"/>
      <c r="U254" s="1"/>
      <c r="V254" s="1"/>
    </row>
    <row r="255" spans="2:22" ht="18.75" customHeight="1" x14ac:dyDescent="0.25">
      <c r="B255" s="1"/>
      <c r="C255" s="133"/>
      <c r="D255" s="1"/>
      <c r="E255" s="1"/>
      <c r="F255" s="1"/>
      <c r="G255" s="1"/>
      <c r="H255" s="1"/>
      <c r="I255" s="1"/>
      <c r="J255" s="1"/>
      <c r="K255" s="1"/>
      <c r="L255" s="1"/>
      <c r="M255" s="1"/>
      <c r="N255" s="1"/>
      <c r="O255" s="1"/>
      <c r="P255" s="1"/>
      <c r="Q255" s="1"/>
      <c r="R255" s="1"/>
      <c r="S255" s="1"/>
      <c r="T255" s="1"/>
      <c r="U255" s="1"/>
      <c r="V255" s="1"/>
    </row>
    <row r="256" spans="2:22" ht="18.75" customHeight="1" x14ac:dyDescent="0.25">
      <c r="B256" s="1"/>
      <c r="C256" s="133"/>
      <c r="D256" s="1"/>
      <c r="E256" s="1"/>
      <c r="F256" s="1"/>
      <c r="G256" s="1"/>
      <c r="H256" s="1"/>
      <c r="I256" s="1"/>
      <c r="J256" s="1"/>
      <c r="K256" s="1"/>
      <c r="L256" s="1"/>
      <c r="M256" s="1"/>
      <c r="N256" s="1"/>
      <c r="O256" s="1"/>
      <c r="P256" s="1"/>
      <c r="Q256" s="1"/>
      <c r="R256" s="1"/>
      <c r="S256" s="1"/>
      <c r="T256" s="1"/>
      <c r="U256" s="1"/>
      <c r="V256" s="1"/>
    </row>
    <row r="257" spans="2:22" ht="18.75" customHeight="1" x14ac:dyDescent="0.25">
      <c r="B257" s="1"/>
      <c r="C257" s="133"/>
      <c r="D257" s="1"/>
      <c r="E257" s="1"/>
      <c r="F257" s="1"/>
      <c r="G257" s="1"/>
      <c r="H257" s="1"/>
      <c r="I257" s="1"/>
      <c r="J257" s="1"/>
      <c r="K257" s="1"/>
      <c r="L257" s="1"/>
      <c r="M257" s="1"/>
      <c r="N257" s="1"/>
      <c r="O257" s="1"/>
      <c r="P257" s="1"/>
      <c r="Q257" s="1"/>
      <c r="R257" s="1"/>
      <c r="S257" s="1"/>
      <c r="T257" s="1"/>
      <c r="U257" s="1"/>
      <c r="V257" s="1"/>
    </row>
    <row r="258" spans="2:22" ht="18.75" customHeight="1" x14ac:dyDescent="0.25">
      <c r="B258" s="1"/>
      <c r="C258" s="133"/>
      <c r="D258" s="1"/>
      <c r="E258" s="1"/>
      <c r="F258" s="1"/>
      <c r="G258" s="1"/>
      <c r="H258" s="1"/>
      <c r="I258" s="1"/>
      <c r="J258" s="1"/>
      <c r="K258" s="1"/>
      <c r="L258" s="1"/>
      <c r="M258" s="1"/>
      <c r="N258" s="1"/>
      <c r="O258" s="1"/>
      <c r="P258" s="1"/>
      <c r="Q258" s="1"/>
      <c r="R258" s="1"/>
      <c r="S258" s="1"/>
      <c r="T258" s="1"/>
      <c r="U258" s="1"/>
      <c r="V258" s="1"/>
    </row>
    <row r="259" spans="2:22" ht="18.75" customHeight="1" x14ac:dyDescent="0.25">
      <c r="B259" s="1"/>
      <c r="C259" s="133"/>
      <c r="D259" s="1"/>
      <c r="E259" s="1"/>
      <c r="F259" s="1"/>
      <c r="G259" s="1"/>
      <c r="H259" s="1"/>
      <c r="I259" s="1"/>
      <c r="J259" s="1"/>
      <c r="K259" s="1"/>
      <c r="L259" s="1"/>
      <c r="M259" s="1"/>
      <c r="N259" s="1"/>
      <c r="O259" s="1"/>
      <c r="P259" s="1"/>
      <c r="Q259" s="1"/>
      <c r="R259" s="1"/>
      <c r="S259" s="1"/>
      <c r="T259" s="1"/>
      <c r="U259" s="1"/>
      <c r="V259" s="1"/>
    </row>
    <row r="260" spans="2:22" ht="18.75" customHeight="1" x14ac:dyDescent="0.25">
      <c r="B260" s="1"/>
      <c r="C260" s="133"/>
      <c r="D260" s="1"/>
      <c r="E260" s="1"/>
      <c r="F260" s="1"/>
      <c r="G260" s="1"/>
      <c r="H260" s="1"/>
      <c r="I260" s="1"/>
      <c r="J260" s="1"/>
      <c r="K260" s="1"/>
      <c r="L260" s="1"/>
      <c r="M260" s="1"/>
      <c r="N260" s="1"/>
      <c r="O260" s="1"/>
      <c r="P260" s="1"/>
      <c r="Q260" s="1"/>
      <c r="R260" s="1"/>
      <c r="S260" s="1"/>
      <c r="T260" s="1"/>
      <c r="U260" s="1"/>
      <c r="V260" s="1"/>
    </row>
    <row r="261" spans="2:22" ht="18.75" customHeight="1" x14ac:dyDescent="0.25">
      <c r="B261" s="1"/>
      <c r="C261" s="133"/>
      <c r="D261" s="1"/>
      <c r="E261" s="1"/>
      <c r="F261" s="1"/>
      <c r="G261" s="1"/>
      <c r="H261" s="1"/>
      <c r="I261" s="1"/>
      <c r="J261" s="1"/>
      <c r="K261" s="1"/>
      <c r="L261" s="1"/>
      <c r="M261" s="1"/>
      <c r="N261" s="1"/>
      <c r="O261" s="1"/>
      <c r="P261" s="1"/>
      <c r="Q261" s="1"/>
      <c r="R261" s="1"/>
      <c r="S261" s="1"/>
      <c r="T261" s="1"/>
      <c r="U261" s="1"/>
      <c r="V261" s="1"/>
    </row>
    <row r="262" spans="2:22" ht="18.75" customHeight="1" x14ac:dyDescent="0.25">
      <c r="B262" s="1"/>
      <c r="C262" s="133"/>
      <c r="D262" s="1"/>
      <c r="E262" s="1"/>
      <c r="F262" s="1"/>
      <c r="G262" s="1"/>
      <c r="H262" s="1"/>
      <c r="I262" s="1"/>
      <c r="J262" s="1"/>
      <c r="K262" s="1"/>
      <c r="L262" s="1"/>
      <c r="M262" s="1"/>
      <c r="N262" s="1"/>
      <c r="O262" s="1"/>
      <c r="P262" s="1"/>
      <c r="Q262" s="1"/>
      <c r="R262" s="1"/>
      <c r="S262" s="1"/>
      <c r="T262" s="1"/>
      <c r="U262" s="1"/>
      <c r="V262" s="1"/>
    </row>
    <row r="263" spans="2:22" ht="18.75" customHeight="1" x14ac:dyDescent="0.25">
      <c r="B263" s="1"/>
      <c r="C263" s="133"/>
      <c r="D263" s="1"/>
      <c r="E263" s="1"/>
      <c r="F263" s="1"/>
      <c r="G263" s="1"/>
      <c r="H263" s="1"/>
      <c r="I263" s="1"/>
      <c r="J263" s="1"/>
      <c r="K263" s="1"/>
      <c r="L263" s="1"/>
      <c r="M263" s="1"/>
      <c r="N263" s="1"/>
      <c r="O263" s="1"/>
      <c r="P263" s="1"/>
      <c r="Q263" s="1"/>
      <c r="R263" s="1"/>
      <c r="S263" s="1"/>
      <c r="T263" s="1"/>
      <c r="U263" s="1"/>
      <c r="V263" s="1"/>
    </row>
    <row r="264" spans="2:22" ht="18.75" customHeight="1" x14ac:dyDescent="0.25">
      <c r="B264" s="1"/>
      <c r="C264" s="133"/>
      <c r="D264" s="1"/>
      <c r="E264" s="1"/>
      <c r="F264" s="1"/>
      <c r="G264" s="1"/>
      <c r="H264" s="1"/>
      <c r="I264" s="1"/>
      <c r="J264" s="1"/>
      <c r="K264" s="1"/>
      <c r="L264" s="1"/>
      <c r="M264" s="1"/>
      <c r="N264" s="1"/>
      <c r="O264" s="1"/>
      <c r="P264" s="1"/>
      <c r="Q264" s="1"/>
      <c r="R264" s="1"/>
      <c r="S264" s="1"/>
      <c r="T264" s="1"/>
      <c r="U264" s="1"/>
      <c r="V264" s="1"/>
    </row>
    <row r="265" spans="2:22" ht="18.75" customHeight="1" x14ac:dyDescent="0.25">
      <c r="B265" s="1"/>
      <c r="C265" s="133"/>
      <c r="D265" s="1"/>
      <c r="E265" s="1"/>
      <c r="F265" s="1"/>
      <c r="G265" s="1"/>
      <c r="H265" s="1"/>
      <c r="I265" s="1"/>
      <c r="J265" s="1"/>
      <c r="K265" s="1"/>
      <c r="L265" s="1"/>
      <c r="M265" s="1"/>
      <c r="N265" s="1"/>
      <c r="O265" s="1"/>
      <c r="P265" s="1"/>
      <c r="Q265" s="1"/>
      <c r="R265" s="1"/>
      <c r="S265" s="1"/>
      <c r="T265" s="1"/>
      <c r="U265" s="1"/>
      <c r="V265" s="1"/>
    </row>
    <row r="266" spans="2:22" ht="18.75" customHeight="1" x14ac:dyDescent="0.25">
      <c r="B266" s="1"/>
      <c r="C266" s="133"/>
      <c r="D266" s="1"/>
      <c r="E266" s="1"/>
      <c r="F266" s="1"/>
      <c r="G266" s="1"/>
      <c r="H266" s="1"/>
      <c r="I266" s="1"/>
      <c r="J266" s="1"/>
      <c r="K266" s="1"/>
      <c r="L266" s="1"/>
      <c r="M266" s="1"/>
      <c r="N266" s="1"/>
      <c r="O266" s="1"/>
      <c r="P266" s="1"/>
      <c r="Q266" s="1"/>
      <c r="R266" s="1"/>
      <c r="S266" s="1"/>
      <c r="T266" s="1"/>
      <c r="U266" s="1"/>
      <c r="V266" s="1"/>
    </row>
    <row r="267" spans="2:22" ht="18.75" customHeight="1" x14ac:dyDescent="0.25">
      <c r="B267" s="1"/>
      <c r="C267" s="133"/>
      <c r="D267" s="1"/>
      <c r="E267" s="1"/>
      <c r="F267" s="1"/>
      <c r="G267" s="1"/>
      <c r="H267" s="1"/>
      <c r="I267" s="1"/>
      <c r="J267" s="1"/>
      <c r="K267" s="1"/>
      <c r="L267" s="1"/>
      <c r="M267" s="1"/>
      <c r="N267" s="1"/>
      <c r="O267" s="1"/>
      <c r="P267" s="1"/>
      <c r="Q267" s="1"/>
      <c r="R267" s="1"/>
      <c r="S267" s="1"/>
      <c r="T267" s="1"/>
      <c r="U267" s="1"/>
      <c r="V267" s="1"/>
    </row>
    <row r="268" spans="2:22" ht="18.75" customHeight="1" x14ac:dyDescent="0.25">
      <c r="B268" s="1"/>
      <c r="C268" s="133"/>
      <c r="D268" s="1"/>
      <c r="E268" s="1"/>
      <c r="F268" s="1"/>
      <c r="G268" s="1"/>
      <c r="H268" s="1"/>
      <c r="I268" s="1"/>
      <c r="J268" s="1"/>
      <c r="K268" s="1"/>
      <c r="L268" s="1"/>
      <c r="M268" s="1"/>
      <c r="N268" s="1"/>
      <c r="O268" s="1"/>
      <c r="P268" s="1"/>
      <c r="Q268" s="1"/>
      <c r="R268" s="1"/>
      <c r="S268" s="1"/>
      <c r="T268" s="1"/>
      <c r="U268" s="1"/>
      <c r="V268" s="1"/>
    </row>
    <row r="269" spans="2:22" ht="18.75" customHeight="1" x14ac:dyDescent="0.25">
      <c r="B269" s="1"/>
      <c r="C269" s="133"/>
      <c r="D269" s="1"/>
      <c r="E269" s="1"/>
      <c r="F269" s="1"/>
      <c r="G269" s="1"/>
      <c r="H269" s="1"/>
      <c r="I269" s="1"/>
      <c r="J269" s="1"/>
      <c r="K269" s="1"/>
      <c r="L269" s="1"/>
      <c r="M269" s="1"/>
      <c r="N269" s="1"/>
      <c r="O269" s="1"/>
      <c r="P269" s="1"/>
      <c r="Q269" s="1"/>
      <c r="R269" s="1"/>
      <c r="S269" s="1"/>
      <c r="T269" s="1"/>
      <c r="U269" s="1"/>
      <c r="V269" s="1"/>
    </row>
    <row r="270" spans="2:22" ht="18.75" customHeight="1" x14ac:dyDescent="0.25">
      <c r="B270" s="1"/>
      <c r="C270" s="133"/>
      <c r="D270" s="1"/>
      <c r="E270" s="1"/>
      <c r="F270" s="1"/>
      <c r="G270" s="1"/>
      <c r="H270" s="1"/>
      <c r="I270" s="1"/>
      <c r="J270" s="1"/>
      <c r="K270" s="1"/>
      <c r="L270" s="1"/>
      <c r="M270" s="1"/>
      <c r="N270" s="1"/>
      <c r="O270" s="1"/>
      <c r="P270" s="1"/>
      <c r="Q270" s="1"/>
      <c r="R270" s="1"/>
      <c r="S270" s="1"/>
      <c r="T270" s="1"/>
      <c r="U270" s="1"/>
      <c r="V270" s="1"/>
    </row>
    <row r="271" spans="2:22" ht="18.75" customHeight="1" x14ac:dyDescent="0.25">
      <c r="B271" s="1"/>
      <c r="C271" s="133"/>
      <c r="D271" s="1"/>
      <c r="E271" s="1"/>
      <c r="F271" s="1"/>
      <c r="G271" s="1"/>
      <c r="H271" s="1"/>
      <c r="I271" s="1"/>
      <c r="J271" s="1"/>
      <c r="K271" s="1"/>
      <c r="L271" s="1"/>
      <c r="M271" s="1"/>
      <c r="N271" s="1"/>
      <c r="O271" s="1"/>
      <c r="P271" s="1"/>
      <c r="Q271" s="1"/>
      <c r="R271" s="1"/>
      <c r="S271" s="1"/>
      <c r="T271" s="1"/>
      <c r="U271" s="1"/>
      <c r="V271" s="1"/>
    </row>
    <row r="272" spans="2:22" ht="18.75" customHeight="1" x14ac:dyDescent="0.25">
      <c r="B272" s="1"/>
      <c r="C272" s="133"/>
      <c r="D272" s="1"/>
      <c r="E272" s="1"/>
      <c r="F272" s="1"/>
      <c r="G272" s="1"/>
      <c r="H272" s="1"/>
      <c r="I272" s="1"/>
      <c r="J272" s="1"/>
      <c r="K272" s="1"/>
      <c r="L272" s="1"/>
      <c r="M272" s="1"/>
      <c r="N272" s="1"/>
      <c r="O272" s="1"/>
      <c r="P272" s="1"/>
      <c r="Q272" s="1"/>
      <c r="R272" s="1"/>
      <c r="S272" s="1"/>
      <c r="T272" s="1"/>
      <c r="U272" s="1"/>
      <c r="V272" s="1"/>
    </row>
    <row r="273" spans="2:22" ht="18.75" customHeight="1" x14ac:dyDescent="0.25">
      <c r="B273" s="1"/>
      <c r="C273" s="133"/>
      <c r="D273" s="1"/>
      <c r="E273" s="1"/>
      <c r="F273" s="1"/>
      <c r="G273" s="1"/>
      <c r="H273" s="1"/>
      <c r="I273" s="1"/>
      <c r="J273" s="1"/>
      <c r="K273" s="1"/>
      <c r="L273" s="1"/>
      <c r="M273" s="1"/>
      <c r="N273" s="1"/>
      <c r="O273" s="1"/>
      <c r="P273" s="1"/>
      <c r="Q273" s="1"/>
      <c r="R273" s="1"/>
      <c r="S273" s="1"/>
      <c r="T273" s="1"/>
      <c r="U273" s="1"/>
      <c r="V273" s="1"/>
    </row>
    <row r="274" spans="2:22" ht="18.75" customHeight="1" x14ac:dyDescent="0.25">
      <c r="B274" s="1"/>
      <c r="C274" s="133"/>
      <c r="D274" s="1"/>
      <c r="E274" s="1"/>
      <c r="F274" s="1"/>
      <c r="G274" s="1"/>
      <c r="H274" s="1"/>
      <c r="I274" s="1"/>
      <c r="J274" s="1"/>
      <c r="K274" s="1"/>
      <c r="L274" s="1"/>
      <c r="M274" s="1"/>
      <c r="N274" s="1"/>
      <c r="O274" s="1"/>
      <c r="P274" s="1"/>
      <c r="Q274" s="1"/>
      <c r="R274" s="1"/>
      <c r="S274" s="1"/>
      <c r="T274" s="1"/>
      <c r="U274" s="1"/>
      <c r="V274" s="1"/>
    </row>
    <row r="275" spans="2:22" ht="18.75" customHeight="1" x14ac:dyDescent="0.25">
      <c r="B275" s="1"/>
      <c r="C275" s="133"/>
      <c r="D275" s="1"/>
      <c r="E275" s="1"/>
      <c r="F275" s="1"/>
      <c r="G275" s="1"/>
      <c r="H275" s="1"/>
      <c r="I275" s="1"/>
      <c r="J275" s="1"/>
      <c r="K275" s="1"/>
      <c r="L275" s="1"/>
      <c r="M275" s="1"/>
      <c r="N275" s="1"/>
      <c r="O275" s="1"/>
      <c r="P275" s="1"/>
      <c r="Q275" s="1"/>
      <c r="R275" s="1"/>
      <c r="S275" s="1"/>
      <c r="T275" s="1"/>
      <c r="U275" s="1"/>
      <c r="V275" s="1"/>
    </row>
    <row r="276" spans="2:22" ht="18.75" customHeight="1" x14ac:dyDescent="0.25">
      <c r="B276" s="1"/>
      <c r="C276" s="133"/>
      <c r="D276" s="1"/>
      <c r="E276" s="1"/>
      <c r="F276" s="1"/>
      <c r="G276" s="1"/>
      <c r="H276" s="1"/>
      <c r="I276" s="1"/>
      <c r="J276" s="1"/>
      <c r="K276" s="1"/>
      <c r="L276" s="1"/>
      <c r="M276" s="1"/>
      <c r="N276" s="1"/>
      <c r="O276" s="1"/>
      <c r="P276" s="1"/>
      <c r="Q276" s="1"/>
      <c r="R276" s="1"/>
      <c r="S276" s="1"/>
      <c r="T276" s="1"/>
      <c r="U276" s="1"/>
      <c r="V276" s="1"/>
    </row>
    <row r="277" spans="2:22" ht="18.75" customHeight="1" x14ac:dyDescent="0.25">
      <c r="B277" s="1"/>
      <c r="C277" s="133"/>
      <c r="D277" s="1"/>
      <c r="E277" s="1"/>
      <c r="F277" s="1"/>
      <c r="G277" s="1"/>
      <c r="H277" s="1"/>
      <c r="I277" s="1"/>
      <c r="J277" s="1"/>
      <c r="K277" s="1"/>
      <c r="L277" s="1"/>
      <c r="M277" s="1"/>
      <c r="N277" s="1"/>
      <c r="O277" s="1"/>
      <c r="P277" s="1"/>
      <c r="Q277" s="1"/>
      <c r="R277" s="1"/>
      <c r="S277" s="1"/>
      <c r="T277" s="1"/>
      <c r="U277" s="1"/>
      <c r="V277" s="1"/>
    </row>
    <row r="278" spans="2:22" ht="18.75" customHeight="1" x14ac:dyDescent="0.25">
      <c r="B278" s="1"/>
      <c r="C278" s="133"/>
      <c r="D278" s="1"/>
      <c r="E278" s="1"/>
      <c r="F278" s="1"/>
      <c r="G278" s="1"/>
      <c r="H278" s="1"/>
      <c r="I278" s="1"/>
      <c r="J278" s="1"/>
      <c r="K278" s="1"/>
      <c r="L278" s="1"/>
      <c r="M278" s="1"/>
      <c r="N278" s="1"/>
      <c r="O278" s="1"/>
      <c r="P278" s="1"/>
      <c r="Q278" s="1"/>
      <c r="R278" s="1"/>
      <c r="S278" s="1"/>
      <c r="T278" s="1"/>
      <c r="U278" s="1"/>
      <c r="V278" s="1"/>
    </row>
    <row r="279" spans="2:22" ht="18.75" customHeight="1" x14ac:dyDescent="0.25">
      <c r="B279" s="1"/>
      <c r="C279" s="133"/>
      <c r="D279" s="1"/>
      <c r="E279" s="1"/>
      <c r="F279" s="1"/>
      <c r="G279" s="1"/>
      <c r="H279" s="1"/>
      <c r="I279" s="1"/>
      <c r="J279" s="1"/>
      <c r="K279" s="1"/>
      <c r="L279" s="1"/>
      <c r="M279" s="1"/>
      <c r="N279" s="1"/>
      <c r="O279" s="1"/>
      <c r="P279" s="1"/>
      <c r="Q279" s="1"/>
      <c r="R279" s="1"/>
      <c r="S279" s="1"/>
      <c r="T279" s="1"/>
      <c r="U279" s="1"/>
      <c r="V279" s="1"/>
    </row>
    <row r="280" spans="2:22" ht="18.75" customHeight="1" x14ac:dyDescent="0.25">
      <c r="B280" s="1"/>
      <c r="C280" s="133"/>
      <c r="D280" s="1"/>
      <c r="E280" s="1"/>
      <c r="F280" s="1"/>
      <c r="G280" s="1"/>
      <c r="H280" s="1"/>
      <c r="I280" s="1"/>
      <c r="J280" s="1"/>
      <c r="K280" s="1"/>
      <c r="L280" s="1"/>
      <c r="M280" s="1"/>
      <c r="N280" s="1"/>
      <c r="O280" s="1"/>
      <c r="P280" s="1"/>
      <c r="Q280" s="1"/>
      <c r="R280" s="1"/>
      <c r="S280" s="1"/>
      <c r="T280" s="1"/>
      <c r="U280" s="1"/>
      <c r="V280" s="1"/>
    </row>
    <row r="281" spans="2:22" ht="18.75" customHeight="1" x14ac:dyDescent="0.25">
      <c r="B281" s="1"/>
      <c r="C281" s="133"/>
      <c r="D281" s="1"/>
      <c r="E281" s="1"/>
      <c r="F281" s="1"/>
      <c r="G281" s="1"/>
      <c r="H281" s="1"/>
      <c r="I281" s="1"/>
      <c r="J281" s="1"/>
      <c r="K281" s="1"/>
      <c r="L281" s="1"/>
      <c r="M281" s="1"/>
      <c r="N281" s="1"/>
      <c r="O281" s="1"/>
      <c r="P281" s="1"/>
      <c r="Q281" s="1"/>
      <c r="R281" s="1"/>
      <c r="S281" s="1"/>
      <c r="T281" s="1"/>
      <c r="U281" s="1"/>
      <c r="V281" s="1"/>
    </row>
    <row r="282" spans="2:22" ht="18.75" customHeight="1" x14ac:dyDescent="0.25">
      <c r="B282" s="1"/>
      <c r="C282" s="133"/>
      <c r="D282" s="1"/>
      <c r="E282" s="1"/>
      <c r="F282" s="1"/>
      <c r="G282" s="1"/>
      <c r="H282" s="1"/>
      <c r="I282" s="1"/>
      <c r="J282" s="1"/>
      <c r="K282" s="1"/>
      <c r="L282" s="1"/>
      <c r="M282" s="1"/>
      <c r="N282" s="1"/>
      <c r="O282" s="1"/>
      <c r="P282" s="1"/>
      <c r="Q282" s="1"/>
      <c r="R282" s="1"/>
      <c r="S282" s="1"/>
      <c r="T282" s="1"/>
      <c r="U282" s="1"/>
      <c r="V282" s="1"/>
    </row>
    <row r="283" spans="2:22" ht="18.75" customHeight="1" x14ac:dyDescent="0.25">
      <c r="B283" s="1"/>
      <c r="C283" s="133"/>
      <c r="D283" s="1"/>
      <c r="E283" s="1"/>
      <c r="F283" s="1"/>
      <c r="G283" s="1"/>
      <c r="H283" s="1"/>
      <c r="I283" s="1"/>
      <c r="J283" s="1"/>
      <c r="K283" s="1"/>
      <c r="L283" s="1"/>
      <c r="M283" s="1"/>
      <c r="N283" s="1"/>
      <c r="O283" s="1"/>
      <c r="P283" s="1"/>
      <c r="Q283" s="1"/>
      <c r="R283" s="1"/>
      <c r="S283" s="1"/>
      <c r="T283" s="1"/>
      <c r="U283" s="1"/>
      <c r="V283" s="1"/>
    </row>
    <row r="284" spans="2:22" ht="18.75" customHeight="1" x14ac:dyDescent="0.25">
      <c r="B284" s="1"/>
      <c r="C284" s="133"/>
      <c r="D284" s="1"/>
      <c r="E284" s="1"/>
      <c r="F284" s="1"/>
      <c r="G284" s="1"/>
      <c r="H284" s="1"/>
      <c r="I284" s="1"/>
      <c r="J284" s="1"/>
      <c r="K284" s="1"/>
      <c r="L284" s="1"/>
      <c r="M284" s="1"/>
      <c r="N284" s="1"/>
      <c r="O284" s="1"/>
      <c r="P284" s="1"/>
      <c r="Q284" s="1"/>
      <c r="R284" s="1"/>
      <c r="S284" s="1"/>
      <c r="T284" s="1"/>
      <c r="U284" s="1"/>
      <c r="V284" s="1"/>
    </row>
    <row r="285" spans="2:22" ht="18.75" customHeight="1" x14ac:dyDescent="0.25">
      <c r="B285" s="1"/>
      <c r="C285" s="133"/>
      <c r="D285" s="1"/>
      <c r="E285" s="1"/>
      <c r="F285" s="1"/>
      <c r="G285" s="1"/>
      <c r="H285" s="1"/>
      <c r="I285" s="1"/>
      <c r="J285" s="1"/>
      <c r="K285" s="1"/>
      <c r="L285" s="1"/>
      <c r="M285" s="1"/>
      <c r="N285" s="1"/>
      <c r="O285" s="1"/>
      <c r="P285" s="1"/>
      <c r="Q285" s="1"/>
      <c r="R285" s="1"/>
      <c r="S285" s="1"/>
      <c r="T285" s="1"/>
      <c r="U285" s="1"/>
      <c r="V285" s="1"/>
    </row>
    <row r="286" spans="2:22" ht="18.75" customHeight="1" x14ac:dyDescent="0.25">
      <c r="B286" s="1"/>
      <c r="C286" s="133"/>
      <c r="D286" s="1"/>
      <c r="E286" s="1"/>
      <c r="F286" s="1"/>
      <c r="G286" s="1"/>
      <c r="H286" s="1"/>
      <c r="I286" s="1"/>
      <c r="J286" s="1"/>
      <c r="K286" s="1"/>
      <c r="L286" s="1"/>
      <c r="M286" s="1"/>
      <c r="N286" s="1"/>
      <c r="O286" s="1"/>
      <c r="P286" s="1"/>
      <c r="Q286" s="1"/>
      <c r="R286" s="1"/>
      <c r="S286" s="1"/>
      <c r="T286" s="1"/>
      <c r="U286" s="1"/>
      <c r="V286" s="1"/>
    </row>
    <row r="287" spans="2:22" ht="18.75" customHeight="1" x14ac:dyDescent="0.25">
      <c r="B287" s="1"/>
      <c r="C287" s="133"/>
      <c r="D287" s="1"/>
      <c r="E287" s="1"/>
      <c r="F287" s="1"/>
      <c r="G287" s="1"/>
      <c r="H287" s="1"/>
      <c r="I287" s="1"/>
      <c r="J287" s="1"/>
      <c r="K287" s="1"/>
      <c r="L287" s="1"/>
      <c r="M287" s="1"/>
      <c r="N287" s="1"/>
      <c r="O287" s="1"/>
      <c r="P287" s="1"/>
      <c r="Q287" s="1"/>
      <c r="R287" s="1"/>
      <c r="S287" s="1"/>
      <c r="T287" s="1"/>
      <c r="U287" s="1"/>
      <c r="V287" s="1"/>
    </row>
    <row r="288" spans="2:22" ht="18.75" customHeight="1" x14ac:dyDescent="0.25">
      <c r="B288" s="1"/>
      <c r="C288" s="133"/>
      <c r="D288" s="1"/>
      <c r="E288" s="1"/>
      <c r="F288" s="1"/>
      <c r="G288" s="1"/>
      <c r="H288" s="1"/>
      <c r="I288" s="1"/>
      <c r="J288" s="1"/>
      <c r="K288" s="1"/>
      <c r="L288" s="1"/>
      <c r="M288" s="1"/>
      <c r="N288" s="1"/>
      <c r="O288" s="1"/>
      <c r="P288" s="1"/>
      <c r="Q288" s="1"/>
      <c r="R288" s="1"/>
      <c r="S288" s="1"/>
      <c r="T288" s="1"/>
      <c r="U288" s="1"/>
      <c r="V288" s="1"/>
    </row>
    <row r="289" spans="2:22" ht="18.75" customHeight="1" x14ac:dyDescent="0.25">
      <c r="B289" s="1"/>
      <c r="C289" s="133"/>
      <c r="D289" s="1"/>
      <c r="E289" s="1"/>
      <c r="F289" s="1"/>
      <c r="G289" s="1"/>
      <c r="H289" s="1"/>
      <c r="I289" s="1"/>
      <c r="J289" s="1"/>
      <c r="K289" s="1"/>
      <c r="L289" s="1"/>
      <c r="M289" s="1"/>
      <c r="N289" s="1"/>
      <c r="O289" s="1"/>
      <c r="P289" s="1"/>
      <c r="Q289" s="1"/>
      <c r="R289" s="1"/>
      <c r="S289" s="1"/>
      <c r="T289" s="1"/>
      <c r="U289" s="1"/>
      <c r="V289" s="1"/>
    </row>
    <row r="290" spans="2:22" ht="18.75" customHeight="1" x14ac:dyDescent="0.25">
      <c r="B290" s="1"/>
      <c r="C290" s="133"/>
      <c r="D290" s="1"/>
      <c r="E290" s="1"/>
      <c r="F290" s="1"/>
      <c r="G290" s="1"/>
      <c r="H290" s="1"/>
      <c r="I290" s="1"/>
      <c r="J290" s="1"/>
      <c r="K290" s="1"/>
      <c r="L290" s="1"/>
      <c r="M290" s="1"/>
      <c r="N290" s="1"/>
      <c r="O290" s="1"/>
      <c r="P290" s="1"/>
      <c r="Q290" s="1"/>
      <c r="R290" s="1"/>
      <c r="S290" s="1"/>
      <c r="T290" s="1"/>
      <c r="U290" s="1"/>
      <c r="V290" s="1"/>
    </row>
    <row r="291" spans="2:22" ht="18.75" customHeight="1" x14ac:dyDescent="0.25">
      <c r="B291" s="1"/>
      <c r="C291" s="133"/>
      <c r="D291" s="1"/>
      <c r="E291" s="1"/>
      <c r="F291" s="1"/>
      <c r="G291" s="1"/>
      <c r="H291" s="1"/>
      <c r="I291" s="1"/>
      <c r="J291" s="1"/>
      <c r="K291" s="1"/>
      <c r="L291" s="1"/>
      <c r="M291" s="1"/>
      <c r="N291" s="1"/>
      <c r="O291" s="1"/>
      <c r="P291" s="1"/>
      <c r="Q291" s="1"/>
      <c r="R291" s="1"/>
      <c r="S291" s="1"/>
      <c r="T291" s="1"/>
      <c r="U291" s="1"/>
      <c r="V291" s="1"/>
    </row>
    <row r="292" spans="2:22" ht="18.75" customHeight="1" x14ac:dyDescent="0.25">
      <c r="B292" s="1"/>
      <c r="C292" s="133"/>
      <c r="D292" s="1"/>
      <c r="E292" s="1"/>
      <c r="F292" s="1"/>
      <c r="G292" s="1"/>
      <c r="H292" s="1"/>
      <c r="I292" s="1"/>
      <c r="J292" s="1"/>
      <c r="K292" s="1"/>
      <c r="L292" s="1"/>
      <c r="M292" s="1"/>
      <c r="N292" s="1"/>
      <c r="O292" s="1"/>
      <c r="P292" s="1"/>
      <c r="Q292" s="1"/>
      <c r="R292" s="1"/>
      <c r="S292" s="1"/>
      <c r="T292" s="1"/>
      <c r="U292" s="1"/>
      <c r="V292" s="1"/>
    </row>
    <row r="293" spans="2:22" ht="18.75" customHeight="1" x14ac:dyDescent="0.25">
      <c r="B293" s="1"/>
      <c r="C293" s="133"/>
      <c r="D293" s="1"/>
      <c r="E293" s="1"/>
      <c r="F293" s="1"/>
      <c r="G293" s="1"/>
      <c r="H293" s="1"/>
      <c r="I293" s="1"/>
      <c r="J293" s="1"/>
      <c r="K293" s="1"/>
      <c r="L293" s="1"/>
      <c r="M293" s="1"/>
      <c r="N293" s="1"/>
      <c r="O293" s="1"/>
      <c r="P293" s="1"/>
      <c r="Q293" s="1"/>
      <c r="R293" s="1"/>
      <c r="S293" s="1"/>
      <c r="T293" s="1"/>
      <c r="U293" s="1"/>
      <c r="V293" s="1"/>
    </row>
    <row r="294" spans="2:22" ht="18.75" customHeight="1" x14ac:dyDescent="0.25">
      <c r="B294" s="1"/>
      <c r="C294" s="133"/>
      <c r="D294" s="1"/>
      <c r="E294" s="1"/>
      <c r="F294" s="1"/>
      <c r="G294" s="1"/>
      <c r="H294" s="1"/>
      <c r="I294" s="1"/>
      <c r="J294" s="1"/>
      <c r="K294" s="1"/>
      <c r="L294" s="1"/>
      <c r="M294" s="1"/>
      <c r="N294" s="1"/>
      <c r="O294" s="1"/>
      <c r="P294" s="1"/>
      <c r="Q294" s="1"/>
      <c r="R294" s="1"/>
      <c r="S294" s="1"/>
      <c r="T294" s="1"/>
      <c r="U294" s="1"/>
      <c r="V294" s="1"/>
    </row>
    <row r="295" spans="2:22" ht="18.75" customHeight="1" x14ac:dyDescent="0.25">
      <c r="B295" s="1"/>
      <c r="C295" s="133"/>
      <c r="D295" s="1"/>
      <c r="E295" s="1"/>
      <c r="F295" s="1"/>
      <c r="G295" s="1"/>
      <c r="H295" s="1"/>
      <c r="I295" s="1"/>
      <c r="J295" s="1"/>
      <c r="K295" s="1"/>
      <c r="L295" s="1"/>
      <c r="M295" s="1"/>
      <c r="N295" s="1"/>
      <c r="O295" s="1"/>
      <c r="P295" s="1"/>
      <c r="Q295" s="1"/>
      <c r="R295" s="1"/>
      <c r="S295" s="1"/>
      <c r="T295" s="1"/>
      <c r="U295" s="1"/>
      <c r="V295" s="1"/>
    </row>
    <row r="296" spans="2:22" ht="18.75" customHeight="1" x14ac:dyDescent="0.25">
      <c r="B296" s="1"/>
      <c r="C296" s="133"/>
      <c r="D296" s="1"/>
      <c r="E296" s="1"/>
      <c r="F296" s="1"/>
      <c r="G296" s="1"/>
      <c r="H296" s="1"/>
      <c r="I296" s="1"/>
      <c r="J296" s="1"/>
      <c r="K296" s="1"/>
      <c r="L296" s="1"/>
      <c r="M296" s="1"/>
      <c r="N296" s="1"/>
      <c r="O296" s="1"/>
      <c r="P296" s="1"/>
      <c r="Q296" s="1"/>
      <c r="R296" s="1"/>
      <c r="S296" s="1"/>
      <c r="T296" s="1"/>
      <c r="U296" s="1"/>
      <c r="V296" s="1"/>
    </row>
    <row r="297" spans="2:22" ht="18.75" customHeight="1" x14ac:dyDescent="0.25">
      <c r="B297" s="1"/>
      <c r="C297" s="133"/>
      <c r="D297" s="1"/>
      <c r="E297" s="1"/>
      <c r="F297" s="1"/>
      <c r="G297" s="1"/>
      <c r="H297" s="1"/>
      <c r="I297" s="1"/>
      <c r="J297" s="1"/>
      <c r="K297" s="1"/>
      <c r="L297" s="1"/>
      <c r="M297" s="1"/>
      <c r="N297" s="1"/>
      <c r="O297" s="1"/>
      <c r="P297" s="1"/>
      <c r="Q297" s="1"/>
      <c r="R297" s="1"/>
      <c r="S297" s="1"/>
      <c r="T297" s="1"/>
      <c r="U297" s="1"/>
      <c r="V297" s="1"/>
    </row>
    <row r="298" spans="2:22" ht="18.75" customHeight="1" x14ac:dyDescent="0.25">
      <c r="B298" s="1"/>
      <c r="C298" s="133"/>
      <c r="D298" s="1"/>
      <c r="E298" s="1"/>
      <c r="F298" s="1"/>
      <c r="G298" s="1"/>
      <c r="H298" s="1"/>
      <c r="I298" s="1"/>
      <c r="J298" s="1"/>
      <c r="K298" s="1"/>
      <c r="L298" s="1"/>
      <c r="M298" s="1"/>
      <c r="N298" s="1"/>
      <c r="O298" s="1"/>
      <c r="P298" s="1"/>
      <c r="Q298" s="1"/>
      <c r="R298" s="1"/>
      <c r="S298" s="1"/>
      <c r="T298" s="1"/>
      <c r="U298" s="1"/>
      <c r="V298" s="1"/>
    </row>
    <row r="299" spans="2:22" ht="18.75" customHeight="1" x14ac:dyDescent="0.25">
      <c r="B299" s="1"/>
      <c r="C299" s="133"/>
      <c r="D299" s="1"/>
      <c r="E299" s="1"/>
      <c r="F299" s="1"/>
      <c r="G299" s="1"/>
      <c r="H299" s="1"/>
      <c r="I299" s="1"/>
      <c r="J299" s="1"/>
      <c r="K299" s="1"/>
      <c r="L299" s="1"/>
      <c r="M299" s="1"/>
      <c r="N299" s="1"/>
      <c r="O299" s="1"/>
      <c r="P299" s="1"/>
      <c r="Q299" s="1"/>
      <c r="R299" s="1"/>
      <c r="S299" s="1"/>
      <c r="T299" s="1"/>
      <c r="U299" s="1"/>
      <c r="V299" s="1"/>
    </row>
    <row r="300" spans="2:22" ht="18.75" customHeight="1" x14ac:dyDescent="0.25">
      <c r="B300" s="1"/>
      <c r="C300" s="133"/>
      <c r="D300" s="1"/>
      <c r="E300" s="1"/>
      <c r="F300" s="1"/>
      <c r="G300" s="1"/>
      <c r="H300" s="1"/>
      <c r="I300" s="1"/>
      <c r="J300" s="1"/>
      <c r="K300" s="1"/>
      <c r="L300" s="1"/>
      <c r="M300" s="1"/>
      <c r="N300" s="1"/>
      <c r="O300" s="1"/>
      <c r="P300" s="1"/>
      <c r="Q300" s="1"/>
      <c r="R300" s="1"/>
      <c r="S300" s="1"/>
      <c r="T300" s="1"/>
      <c r="U300" s="1"/>
      <c r="V300" s="1"/>
    </row>
    <row r="301" spans="2:22" ht="18.75" customHeight="1" x14ac:dyDescent="0.25">
      <c r="B301" s="1"/>
      <c r="C301" s="133"/>
      <c r="D301" s="1"/>
      <c r="E301" s="1"/>
      <c r="F301" s="1"/>
      <c r="G301" s="1"/>
      <c r="H301" s="1"/>
      <c r="I301" s="1"/>
      <c r="J301" s="1"/>
      <c r="K301" s="1"/>
      <c r="L301" s="1"/>
      <c r="M301" s="1"/>
      <c r="N301" s="1"/>
      <c r="O301" s="1"/>
      <c r="P301" s="1"/>
      <c r="Q301" s="1"/>
      <c r="R301" s="1"/>
      <c r="S301" s="1"/>
      <c r="T301" s="1"/>
      <c r="U301" s="1"/>
      <c r="V301" s="1"/>
    </row>
    <row r="302" spans="2:22" ht="18.75" customHeight="1" x14ac:dyDescent="0.25">
      <c r="B302" s="1"/>
      <c r="C302" s="133"/>
      <c r="D302" s="1"/>
      <c r="E302" s="1"/>
      <c r="F302" s="1"/>
      <c r="G302" s="1"/>
      <c r="H302" s="1"/>
      <c r="I302" s="1"/>
      <c r="J302" s="1"/>
      <c r="K302" s="1"/>
      <c r="L302" s="1"/>
      <c r="M302" s="1"/>
      <c r="N302" s="1"/>
      <c r="O302" s="1"/>
      <c r="P302" s="1"/>
      <c r="Q302" s="1"/>
      <c r="R302" s="1"/>
      <c r="S302" s="1"/>
      <c r="T302" s="1"/>
      <c r="U302" s="1"/>
      <c r="V302" s="1"/>
    </row>
    <row r="303" spans="2:22" ht="18.75" customHeight="1" x14ac:dyDescent="0.25">
      <c r="B303" s="1"/>
      <c r="C303" s="133"/>
      <c r="D303" s="1"/>
      <c r="E303" s="1"/>
      <c r="F303" s="1"/>
      <c r="G303" s="1"/>
      <c r="H303" s="1"/>
      <c r="I303" s="1"/>
      <c r="J303" s="1"/>
      <c r="K303" s="1"/>
      <c r="L303" s="1"/>
      <c r="M303" s="1"/>
      <c r="N303" s="1"/>
      <c r="O303" s="1"/>
      <c r="P303" s="1"/>
      <c r="Q303" s="1"/>
      <c r="R303" s="1"/>
      <c r="S303" s="1"/>
      <c r="T303" s="1"/>
      <c r="U303" s="1"/>
      <c r="V303" s="1"/>
    </row>
    <row r="304" spans="2:22" ht="18.75" customHeight="1" x14ac:dyDescent="0.25">
      <c r="B304" s="1"/>
      <c r="C304" s="133"/>
      <c r="D304" s="1"/>
      <c r="E304" s="1"/>
      <c r="F304" s="1"/>
      <c r="G304" s="1"/>
      <c r="H304" s="1"/>
      <c r="I304" s="1"/>
      <c r="J304" s="1"/>
      <c r="K304" s="1"/>
      <c r="L304" s="1"/>
      <c r="M304" s="1"/>
      <c r="N304" s="1"/>
      <c r="O304" s="1"/>
      <c r="P304" s="1"/>
      <c r="Q304" s="1"/>
      <c r="R304" s="1"/>
      <c r="S304" s="1"/>
      <c r="T304" s="1"/>
      <c r="U304" s="1"/>
      <c r="V304" s="1"/>
    </row>
    <row r="305" spans="2:22" ht="18.75" customHeight="1" x14ac:dyDescent="0.25">
      <c r="B305" s="1"/>
      <c r="C305" s="133"/>
      <c r="D305" s="1"/>
      <c r="E305" s="1"/>
      <c r="F305" s="1"/>
      <c r="G305" s="1"/>
      <c r="H305" s="1"/>
      <c r="I305" s="1"/>
      <c r="J305" s="1"/>
      <c r="K305" s="1"/>
      <c r="L305" s="1"/>
      <c r="M305" s="1"/>
      <c r="N305" s="1"/>
      <c r="O305" s="1"/>
      <c r="P305" s="1"/>
      <c r="Q305" s="1"/>
      <c r="R305" s="1"/>
      <c r="S305" s="1"/>
      <c r="T305" s="1"/>
      <c r="U305" s="1"/>
      <c r="V305" s="1"/>
    </row>
    <row r="306" spans="2:22" ht="18.75" customHeight="1" x14ac:dyDescent="0.25">
      <c r="B306" s="1"/>
      <c r="C306" s="133"/>
      <c r="D306" s="1"/>
      <c r="E306" s="1"/>
      <c r="F306" s="1"/>
      <c r="G306" s="1"/>
      <c r="H306" s="1"/>
      <c r="I306" s="1"/>
      <c r="J306" s="1"/>
      <c r="K306" s="1"/>
      <c r="L306" s="1"/>
      <c r="M306" s="1"/>
      <c r="N306" s="1"/>
      <c r="O306" s="1"/>
      <c r="P306" s="1"/>
      <c r="Q306" s="1"/>
      <c r="R306" s="1"/>
      <c r="S306" s="1"/>
      <c r="T306" s="1"/>
      <c r="U306" s="1"/>
      <c r="V306" s="1"/>
    </row>
    <row r="307" spans="2:22" ht="18.75" customHeight="1" x14ac:dyDescent="0.25">
      <c r="B307" s="1"/>
      <c r="C307" s="133"/>
      <c r="D307" s="1"/>
      <c r="E307" s="1"/>
      <c r="F307" s="1"/>
      <c r="G307" s="1"/>
      <c r="H307" s="1"/>
      <c r="I307" s="1"/>
      <c r="J307" s="1"/>
      <c r="K307" s="1"/>
      <c r="L307" s="1"/>
      <c r="M307" s="1"/>
      <c r="N307" s="1"/>
      <c r="O307" s="1"/>
      <c r="P307" s="1"/>
      <c r="Q307" s="1"/>
      <c r="R307" s="1"/>
      <c r="S307" s="1"/>
      <c r="T307" s="1"/>
      <c r="U307" s="1"/>
      <c r="V307" s="1"/>
    </row>
    <row r="308" spans="2:22" ht="18.75" customHeight="1" x14ac:dyDescent="0.25">
      <c r="B308" s="1"/>
      <c r="C308" s="133"/>
      <c r="D308" s="1"/>
      <c r="E308" s="1"/>
      <c r="F308" s="1"/>
      <c r="G308" s="1"/>
      <c r="H308" s="1"/>
      <c r="I308" s="1"/>
      <c r="J308" s="1"/>
      <c r="K308" s="1"/>
      <c r="L308" s="1"/>
      <c r="M308" s="1"/>
      <c r="N308" s="1"/>
      <c r="O308" s="1"/>
      <c r="P308" s="1"/>
      <c r="Q308" s="1"/>
      <c r="R308" s="1"/>
      <c r="S308" s="1"/>
      <c r="T308" s="1"/>
      <c r="U308" s="1"/>
      <c r="V308" s="1"/>
    </row>
    <row r="309" spans="2:22" ht="18.75" customHeight="1" x14ac:dyDescent="0.25">
      <c r="B309" s="1"/>
      <c r="C309" s="133"/>
      <c r="D309" s="1"/>
      <c r="E309" s="1"/>
      <c r="F309" s="1"/>
      <c r="G309" s="1"/>
      <c r="H309" s="1"/>
      <c r="I309" s="1"/>
      <c r="J309" s="1"/>
      <c r="K309" s="1"/>
      <c r="L309" s="1"/>
      <c r="M309" s="1"/>
      <c r="N309" s="1"/>
      <c r="O309" s="1"/>
      <c r="P309" s="1"/>
      <c r="Q309" s="1"/>
      <c r="R309" s="1"/>
      <c r="S309" s="1"/>
      <c r="T309" s="1"/>
      <c r="U309" s="1"/>
      <c r="V309" s="1"/>
    </row>
    <row r="310" spans="2:22" ht="18.75" customHeight="1" x14ac:dyDescent="0.25">
      <c r="B310" s="1"/>
      <c r="C310" s="133"/>
      <c r="D310" s="1"/>
      <c r="E310" s="1"/>
      <c r="F310" s="1"/>
      <c r="G310" s="1"/>
      <c r="H310" s="1"/>
      <c r="I310" s="1"/>
      <c r="J310" s="1"/>
      <c r="K310" s="1"/>
      <c r="L310" s="1"/>
      <c r="M310" s="1"/>
      <c r="N310" s="1"/>
      <c r="O310" s="1"/>
      <c r="P310" s="1"/>
      <c r="Q310" s="1"/>
      <c r="R310" s="1"/>
      <c r="S310" s="1"/>
      <c r="T310" s="1"/>
      <c r="U310" s="1"/>
      <c r="V310" s="1"/>
    </row>
    <row r="311" spans="2:22" ht="18.75" customHeight="1" x14ac:dyDescent="0.25">
      <c r="B311" s="1"/>
      <c r="C311" s="133"/>
      <c r="D311" s="1"/>
      <c r="E311" s="1"/>
      <c r="F311" s="1"/>
      <c r="G311" s="1"/>
      <c r="H311" s="1"/>
      <c r="I311" s="1"/>
      <c r="J311" s="1"/>
      <c r="K311" s="1"/>
      <c r="L311" s="1"/>
      <c r="M311" s="1"/>
      <c r="N311" s="1"/>
      <c r="O311" s="1"/>
      <c r="P311" s="1"/>
      <c r="Q311" s="1"/>
      <c r="R311" s="1"/>
      <c r="S311" s="1"/>
      <c r="T311" s="1"/>
      <c r="U311" s="1"/>
      <c r="V311" s="1"/>
    </row>
    <row r="312" spans="2:22" ht="18.75" customHeight="1" x14ac:dyDescent="0.25">
      <c r="B312" s="1"/>
      <c r="C312" s="133"/>
      <c r="D312" s="1"/>
      <c r="E312" s="1"/>
      <c r="F312" s="1"/>
      <c r="G312" s="1"/>
      <c r="H312" s="1"/>
      <c r="I312" s="1"/>
      <c r="J312" s="1"/>
      <c r="K312" s="1"/>
      <c r="L312" s="1"/>
      <c r="M312" s="1"/>
      <c r="N312" s="1"/>
      <c r="O312" s="1"/>
      <c r="P312" s="1"/>
      <c r="Q312" s="1"/>
      <c r="R312" s="1"/>
      <c r="S312" s="1"/>
      <c r="T312" s="1"/>
      <c r="U312" s="1"/>
      <c r="V312" s="1"/>
    </row>
    <row r="313" spans="2:22" ht="18.75" customHeight="1" x14ac:dyDescent="0.25">
      <c r="B313" s="1"/>
      <c r="C313" s="133"/>
      <c r="D313" s="1"/>
      <c r="E313" s="1"/>
      <c r="F313" s="1"/>
      <c r="G313" s="1"/>
      <c r="H313" s="1"/>
      <c r="I313" s="1"/>
      <c r="J313" s="1"/>
      <c r="K313" s="1"/>
      <c r="L313" s="1"/>
      <c r="M313" s="1"/>
      <c r="N313" s="1"/>
      <c r="O313" s="1"/>
      <c r="P313" s="1"/>
      <c r="Q313" s="1"/>
      <c r="R313" s="1"/>
      <c r="S313" s="1"/>
      <c r="T313" s="1"/>
      <c r="U313" s="1"/>
      <c r="V313" s="1"/>
    </row>
    <row r="314" spans="2:22" ht="18.75" customHeight="1" x14ac:dyDescent="0.25">
      <c r="B314" s="1"/>
      <c r="C314" s="133"/>
      <c r="D314" s="1"/>
      <c r="E314" s="1"/>
      <c r="F314" s="1"/>
      <c r="G314" s="1"/>
      <c r="H314" s="1"/>
      <c r="I314" s="1"/>
      <c r="J314" s="1"/>
      <c r="K314" s="1"/>
      <c r="L314" s="1"/>
      <c r="M314" s="1"/>
      <c r="N314" s="1"/>
      <c r="O314" s="1"/>
      <c r="P314" s="1"/>
      <c r="Q314" s="1"/>
      <c r="R314" s="1"/>
      <c r="S314" s="1"/>
      <c r="T314" s="1"/>
      <c r="U314" s="1"/>
      <c r="V314" s="1"/>
    </row>
    <row r="315" spans="2:22" ht="18.75" customHeight="1" x14ac:dyDescent="0.25">
      <c r="B315" s="1"/>
      <c r="C315" s="133"/>
      <c r="D315" s="1"/>
      <c r="E315" s="1"/>
      <c r="F315" s="1"/>
      <c r="G315" s="1"/>
      <c r="H315" s="1"/>
      <c r="I315" s="1"/>
      <c r="J315" s="1"/>
      <c r="K315" s="1"/>
      <c r="L315" s="1"/>
      <c r="M315" s="1"/>
      <c r="N315" s="1"/>
      <c r="O315" s="1"/>
      <c r="P315" s="1"/>
      <c r="Q315" s="1"/>
      <c r="R315" s="1"/>
      <c r="S315" s="1"/>
      <c r="T315" s="1"/>
      <c r="U315" s="1"/>
      <c r="V315" s="1"/>
    </row>
    <row r="316" spans="2:22" ht="18.75" customHeight="1" x14ac:dyDescent="0.25">
      <c r="B316" s="1"/>
      <c r="C316" s="133"/>
      <c r="D316" s="1"/>
      <c r="E316" s="1"/>
      <c r="F316" s="1"/>
      <c r="G316" s="1"/>
      <c r="H316" s="1"/>
      <c r="I316" s="1"/>
      <c r="J316" s="1"/>
      <c r="K316" s="1"/>
      <c r="L316" s="1"/>
      <c r="M316" s="1"/>
      <c r="N316" s="1"/>
      <c r="O316" s="1"/>
      <c r="P316" s="1"/>
      <c r="Q316" s="1"/>
      <c r="R316" s="1"/>
      <c r="S316" s="1"/>
      <c r="T316" s="1"/>
      <c r="U316" s="1"/>
      <c r="V316" s="1"/>
    </row>
    <row r="317" spans="2:22" ht="18.75" customHeight="1" x14ac:dyDescent="0.25">
      <c r="B317" s="1"/>
      <c r="C317" s="133"/>
      <c r="D317" s="1"/>
      <c r="E317" s="1"/>
      <c r="F317" s="1"/>
      <c r="G317" s="1"/>
      <c r="H317" s="1"/>
      <c r="I317" s="1"/>
      <c r="J317" s="1"/>
      <c r="K317" s="1"/>
      <c r="L317" s="1"/>
      <c r="M317" s="1"/>
      <c r="N317" s="1"/>
      <c r="O317" s="1"/>
      <c r="P317" s="1"/>
      <c r="Q317" s="1"/>
      <c r="R317" s="1"/>
      <c r="S317" s="1"/>
      <c r="T317" s="1"/>
      <c r="U317" s="1"/>
      <c r="V317" s="1"/>
    </row>
    <row r="318" spans="2:22" ht="18.75" customHeight="1" x14ac:dyDescent="0.25">
      <c r="B318" s="1"/>
      <c r="C318" s="133"/>
      <c r="D318" s="1"/>
      <c r="E318" s="1"/>
      <c r="F318" s="1"/>
      <c r="G318" s="1"/>
      <c r="H318" s="1"/>
      <c r="I318" s="1"/>
      <c r="J318" s="1"/>
      <c r="K318" s="1"/>
      <c r="L318" s="1"/>
      <c r="M318" s="1"/>
      <c r="N318" s="1"/>
      <c r="O318" s="1"/>
      <c r="P318" s="1"/>
      <c r="Q318" s="1"/>
      <c r="R318" s="1"/>
      <c r="S318" s="1"/>
      <c r="T318" s="1"/>
      <c r="U318" s="1"/>
      <c r="V318" s="1"/>
    </row>
    <row r="319" spans="2:22" ht="18.75" customHeight="1" x14ac:dyDescent="0.25">
      <c r="B319" s="1"/>
      <c r="C319" s="133"/>
      <c r="D319" s="1"/>
      <c r="E319" s="1"/>
      <c r="F319" s="1"/>
      <c r="G319" s="1"/>
      <c r="H319" s="1"/>
      <c r="I319" s="1"/>
      <c r="J319" s="1"/>
      <c r="K319" s="1"/>
      <c r="L319" s="1"/>
      <c r="M319" s="1"/>
      <c r="N319" s="1"/>
      <c r="O319" s="1"/>
      <c r="P319" s="1"/>
      <c r="Q319" s="1"/>
      <c r="R319" s="1"/>
      <c r="S319" s="1"/>
      <c r="T319" s="1"/>
      <c r="U319" s="1"/>
      <c r="V319" s="1"/>
    </row>
    <row r="320" spans="2:22" ht="18.75" customHeight="1" x14ac:dyDescent="0.25">
      <c r="B320" s="1"/>
      <c r="C320" s="133"/>
      <c r="D320" s="1"/>
      <c r="E320" s="1"/>
      <c r="F320" s="1"/>
      <c r="G320" s="1"/>
      <c r="H320" s="1"/>
      <c r="I320" s="1"/>
      <c r="J320" s="1"/>
      <c r="K320" s="1"/>
      <c r="L320" s="1"/>
      <c r="M320" s="1"/>
      <c r="N320" s="1"/>
      <c r="O320" s="1"/>
      <c r="P320" s="1"/>
      <c r="Q320" s="1"/>
      <c r="R320" s="1"/>
      <c r="S320" s="1"/>
      <c r="T320" s="1"/>
      <c r="U320" s="1"/>
      <c r="V320" s="1"/>
    </row>
    <row r="321" spans="2:22" ht="18.75" customHeight="1" x14ac:dyDescent="0.25">
      <c r="B321" s="2"/>
      <c r="C321" s="134"/>
      <c r="D321" s="2"/>
      <c r="E321" s="2"/>
      <c r="F321" s="2"/>
      <c r="G321" s="2"/>
      <c r="H321" s="2"/>
      <c r="I321" s="2"/>
      <c r="J321" s="2"/>
      <c r="K321" s="2"/>
      <c r="L321" s="2"/>
      <c r="M321" s="2"/>
      <c r="N321" s="2"/>
      <c r="O321" s="2"/>
      <c r="P321" s="2"/>
      <c r="Q321" s="2"/>
      <c r="R321" s="2"/>
      <c r="S321" s="2"/>
      <c r="T321" s="2"/>
      <c r="U321" s="1"/>
      <c r="V321" s="1"/>
    </row>
    <row r="322" spans="2:22" ht="18.75" customHeight="1" x14ac:dyDescent="0.25">
      <c r="B322" s="2"/>
      <c r="C322" s="134"/>
      <c r="D322" s="2"/>
      <c r="E322" s="2"/>
      <c r="F322" s="2"/>
      <c r="G322" s="2"/>
      <c r="H322" s="2"/>
      <c r="I322" s="2"/>
      <c r="J322" s="2"/>
      <c r="K322" s="2"/>
      <c r="L322" s="2"/>
      <c r="M322" s="2"/>
      <c r="N322" s="2"/>
      <c r="O322" s="2"/>
      <c r="P322" s="2"/>
      <c r="Q322" s="2"/>
      <c r="R322" s="2"/>
      <c r="S322" s="2"/>
      <c r="T322" s="2"/>
      <c r="U322" s="1"/>
      <c r="V322" s="1"/>
    </row>
    <row r="323" spans="2:22" ht="18.75" customHeight="1" x14ac:dyDescent="0.25">
      <c r="B323" s="2"/>
      <c r="C323" s="134"/>
      <c r="D323" s="2"/>
      <c r="E323" s="2"/>
      <c r="F323" s="2"/>
      <c r="G323" s="2"/>
      <c r="H323" s="2"/>
      <c r="I323" s="2"/>
      <c r="J323" s="2"/>
      <c r="K323" s="2"/>
      <c r="L323" s="2"/>
      <c r="M323" s="2"/>
      <c r="N323" s="2"/>
      <c r="O323" s="2"/>
      <c r="P323" s="2"/>
      <c r="Q323" s="2"/>
      <c r="R323" s="2"/>
      <c r="S323" s="2"/>
      <c r="T323" s="2"/>
      <c r="U323" s="2"/>
      <c r="V323" s="2"/>
    </row>
    <row r="324" spans="2:22" ht="18.75" customHeight="1" x14ac:dyDescent="0.25">
      <c r="B324" s="2"/>
      <c r="C324" s="134"/>
      <c r="D324" s="2"/>
      <c r="E324" s="2"/>
      <c r="F324" s="2"/>
      <c r="G324" s="2"/>
      <c r="H324" s="2"/>
      <c r="I324" s="2"/>
      <c r="J324" s="2"/>
      <c r="K324" s="2"/>
      <c r="L324" s="2"/>
      <c r="M324" s="2"/>
      <c r="N324" s="2"/>
      <c r="O324" s="2"/>
      <c r="P324" s="2"/>
      <c r="Q324" s="2"/>
      <c r="R324" s="2"/>
      <c r="S324" s="2"/>
      <c r="T324" s="2"/>
      <c r="U324" s="2"/>
      <c r="V324" s="2"/>
    </row>
    <row r="325" spans="2:22" ht="18.75" customHeight="1" x14ac:dyDescent="0.25">
      <c r="B325" s="2"/>
      <c r="C325" s="134"/>
      <c r="D325" s="2"/>
      <c r="E325" s="2"/>
      <c r="F325" s="2"/>
      <c r="G325" s="2"/>
      <c r="H325" s="2"/>
      <c r="I325" s="2"/>
      <c r="J325" s="2"/>
      <c r="K325" s="2"/>
      <c r="L325" s="2"/>
      <c r="M325" s="2"/>
      <c r="N325" s="2"/>
      <c r="O325" s="2"/>
      <c r="P325" s="2"/>
      <c r="Q325" s="2"/>
      <c r="R325" s="2"/>
      <c r="S325" s="2"/>
      <c r="T325" s="2"/>
      <c r="U325" s="2"/>
      <c r="V325" s="2"/>
    </row>
    <row r="326" spans="2:22" ht="18.75" customHeight="1" x14ac:dyDescent="0.25">
      <c r="B326" s="2"/>
      <c r="C326" s="134"/>
      <c r="D326" s="2"/>
      <c r="E326" s="2"/>
      <c r="F326" s="2"/>
      <c r="G326" s="2"/>
      <c r="H326" s="2"/>
      <c r="I326" s="2"/>
      <c r="J326" s="2"/>
      <c r="K326" s="2"/>
      <c r="L326" s="2"/>
      <c r="M326" s="2"/>
      <c r="N326" s="2"/>
      <c r="O326" s="2"/>
      <c r="P326" s="2"/>
      <c r="Q326" s="2"/>
      <c r="R326" s="2"/>
      <c r="S326" s="2"/>
      <c r="T326" s="2"/>
      <c r="U326" s="2"/>
      <c r="V326" s="2"/>
    </row>
    <row r="327" spans="2:22" ht="18.75" customHeight="1" x14ac:dyDescent="0.25">
      <c r="B327" s="2"/>
      <c r="C327" s="134"/>
      <c r="D327" s="2"/>
      <c r="E327" s="2"/>
      <c r="F327" s="2"/>
      <c r="G327" s="2"/>
      <c r="H327" s="2"/>
      <c r="I327" s="2"/>
      <c r="J327" s="2"/>
      <c r="K327" s="2"/>
      <c r="L327" s="2"/>
      <c r="M327" s="2"/>
      <c r="N327" s="2"/>
      <c r="O327" s="2"/>
      <c r="P327" s="2"/>
      <c r="Q327" s="2"/>
      <c r="R327" s="2"/>
      <c r="S327" s="2"/>
      <c r="T327" s="2"/>
      <c r="U327" s="2"/>
      <c r="V327" s="2"/>
    </row>
    <row r="328" spans="2:22" ht="18.75" customHeight="1" x14ac:dyDescent="0.25">
      <c r="B328" s="2"/>
      <c r="C328" s="134"/>
      <c r="D328" s="2"/>
      <c r="E328" s="2"/>
      <c r="F328" s="2"/>
      <c r="G328" s="2"/>
      <c r="H328" s="2"/>
      <c r="I328" s="2"/>
      <c r="J328" s="2"/>
      <c r="K328" s="2"/>
      <c r="L328" s="2"/>
      <c r="M328" s="2"/>
      <c r="N328" s="2"/>
      <c r="O328" s="2"/>
      <c r="P328" s="2"/>
      <c r="Q328" s="2"/>
      <c r="R328" s="2"/>
      <c r="S328" s="2"/>
      <c r="T328" s="2"/>
      <c r="U328" s="2"/>
      <c r="V328" s="2"/>
    </row>
    <row r="329" spans="2:22" ht="18.75" customHeight="1" x14ac:dyDescent="0.25">
      <c r="B329" s="2"/>
      <c r="C329" s="134"/>
      <c r="D329" s="2"/>
      <c r="E329" s="2"/>
      <c r="F329" s="2"/>
      <c r="G329" s="2"/>
      <c r="H329" s="2"/>
      <c r="I329" s="2"/>
      <c r="J329" s="2"/>
      <c r="K329" s="2"/>
      <c r="L329" s="2"/>
      <c r="M329" s="2"/>
      <c r="N329" s="2"/>
      <c r="O329" s="2"/>
      <c r="P329" s="2"/>
      <c r="Q329" s="2"/>
      <c r="R329" s="2"/>
      <c r="S329" s="2"/>
      <c r="T329" s="2"/>
      <c r="U329" s="2"/>
      <c r="V329" s="2"/>
    </row>
    <row r="330" spans="2:22" ht="18.75" customHeight="1" x14ac:dyDescent="0.25">
      <c r="B330" s="2"/>
      <c r="C330" s="134"/>
      <c r="D330" s="2"/>
      <c r="E330" s="2"/>
      <c r="F330" s="2"/>
      <c r="G330" s="2"/>
      <c r="H330" s="2"/>
      <c r="I330" s="2"/>
      <c r="J330" s="2"/>
      <c r="K330" s="2"/>
      <c r="L330" s="2"/>
      <c r="M330" s="2"/>
      <c r="N330" s="2"/>
      <c r="O330" s="2"/>
      <c r="P330" s="2"/>
      <c r="Q330" s="2"/>
      <c r="R330" s="2"/>
      <c r="S330" s="2"/>
      <c r="T330" s="2"/>
      <c r="U330" s="2"/>
      <c r="V330" s="2"/>
    </row>
    <row r="331" spans="2:22" ht="18.75" customHeight="1" x14ac:dyDescent="0.25">
      <c r="B331" s="2"/>
      <c r="C331" s="134"/>
      <c r="D331" s="2"/>
      <c r="E331" s="2"/>
      <c r="F331" s="2"/>
      <c r="G331" s="2"/>
      <c r="H331" s="2"/>
      <c r="I331" s="2"/>
      <c r="J331" s="2"/>
      <c r="K331" s="2"/>
      <c r="L331" s="2"/>
      <c r="M331" s="2"/>
      <c r="N331" s="2"/>
      <c r="O331" s="2"/>
      <c r="P331" s="2"/>
      <c r="Q331" s="2"/>
      <c r="R331" s="2"/>
      <c r="S331" s="2"/>
      <c r="T331" s="2"/>
      <c r="U331" s="2"/>
      <c r="V331" s="2"/>
    </row>
    <row r="332" spans="2:22" ht="18.75" customHeight="1" x14ac:dyDescent="0.25">
      <c r="B332" s="2"/>
      <c r="C332" s="134"/>
      <c r="D332" s="2"/>
      <c r="E332" s="2"/>
      <c r="F332" s="2"/>
      <c r="G332" s="2"/>
      <c r="H332" s="2"/>
      <c r="I332" s="2"/>
      <c r="J332" s="2"/>
      <c r="K332" s="2"/>
      <c r="L332" s="2"/>
      <c r="M332" s="2"/>
      <c r="N332" s="2"/>
      <c r="O332" s="2"/>
      <c r="P332" s="2"/>
      <c r="Q332" s="2"/>
      <c r="R332" s="2"/>
      <c r="S332" s="2"/>
      <c r="T332" s="2"/>
      <c r="U332" s="2"/>
      <c r="V332" s="2"/>
    </row>
    <row r="333" spans="2:22" ht="18.75" customHeight="1" x14ac:dyDescent="0.25">
      <c r="B333" s="2"/>
      <c r="C333" s="134"/>
      <c r="D333" s="2"/>
      <c r="E333" s="2"/>
      <c r="F333" s="2"/>
      <c r="G333" s="2"/>
      <c r="H333" s="2"/>
      <c r="I333" s="2"/>
      <c r="J333" s="2"/>
      <c r="K333" s="2"/>
      <c r="L333" s="2"/>
      <c r="M333" s="2"/>
      <c r="N333" s="2"/>
      <c r="O333" s="2"/>
      <c r="P333" s="2"/>
      <c r="Q333" s="2"/>
      <c r="R333" s="2"/>
      <c r="S333" s="2"/>
      <c r="T333" s="2"/>
      <c r="U333" s="2"/>
      <c r="V333" s="2"/>
    </row>
    <row r="334" spans="2:22" ht="18.75" customHeight="1" x14ac:dyDescent="0.25">
      <c r="B334" s="2"/>
      <c r="C334" s="134"/>
      <c r="D334" s="2"/>
      <c r="E334" s="2"/>
      <c r="F334" s="2"/>
      <c r="G334" s="2"/>
      <c r="H334" s="2"/>
      <c r="I334" s="2"/>
      <c r="J334" s="2"/>
      <c r="K334" s="2"/>
      <c r="L334" s="2"/>
      <c r="M334" s="2"/>
      <c r="N334" s="2"/>
      <c r="O334" s="2"/>
      <c r="P334" s="2"/>
      <c r="Q334" s="2"/>
      <c r="R334" s="2"/>
      <c r="S334" s="2"/>
      <c r="T334" s="2"/>
      <c r="U334" s="2"/>
      <c r="V334" s="2"/>
    </row>
    <row r="335" spans="2:22" ht="18.75" customHeight="1" x14ac:dyDescent="0.25">
      <c r="B335" s="2"/>
      <c r="C335" s="134"/>
      <c r="D335" s="2"/>
      <c r="E335" s="2"/>
      <c r="F335" s="2"/>
      <c r="G335" s="2"/>
      <c r="H335" s="2"/>
      <c r="I335" s="2"/>
      <c r="J335" s="2"/>
      <c r="K335" s="2"/>
      <c r="L335" s="2"/>
      <c r="M335" s="2"/>
      <c r="N335" s="2"/>
      <c r="O335" s="2"/>
      <c r="P335" s="2"/>
      <c r="Q335" s="2"/>
      <c r="R335" s="2"/>
      <c r="S335" s="2"/>
      <c r="T335" s="2"/>
      <c r="U335" s="2"/>
      <c r="V335" s="2"/>
    </row>
    <row r="336" spans="2:22" ht="18.75" customHeight="1" x14ac:dyDescent="0.25">
      <c r="B336" s="2"/>
      <c r="C336" s="134"/>
      <c r="D336" s="2"/>
      <c r="E336" s="2"/>
      <c r="F336" s="2"/>
      <c r="G336" s="2"/>
      <c r="H336" s="2"/>
      <c r="I336" s="2"/>
      <c r="J336" s="2"/>
      <c r="K336" s="2"/>
      <c r="L336" s="2"/>
      <c r="M336" s="2"/>
      <c r="N336" s="2"/>
      <c r="O336" s="2"/>
      <c r="P336" s="2"/>
      <c r="Q336" s="2"/>
      <c r="R336" s="2"/>
      <c r="S336" s="2"/>
      <c r="T336" s="2"/>
      <c r="U336" s="2"/>
      <c r="V336" s="2"/>
    </row>
  </sheetData>
  <mergeCells count="200">
    <mergeCell ref="B124:B158"/>
    <mergeCell ref="C124:C129"/>
    <mergeCell ref="Q124:R125"/>
    <mergeCell ref="S124:T125"/>
    <mergeCell ref="Q126:T126"/>
    <mergeCell ref="Q127:S127"/>
    <mergeCell ref="Q128:S128"/>
    <mergeCell ref="Q129:S129"/>
    <mergeCell ref="C147:C151"/>
    <mergeCell ref="C157:T158"/>
    <mergeCell ref="C140:T141"/>
    <mergeCell ref="C142:C146"/>
    <mergeCell ref="Q142:R143"/>
    <mergeCell ref="S142:T143"/>
    <mergeCell ref="Q144:S144"/>
    <mergeCell ref="Q145:S145"/>
    <mergeCell ref="Q146:S146"/>
    <mergeCell ref="Q149:S149"/>
    <mergeCell ref="Q150:S150"/>
    <mergeCell ref="Q151:S151"/>
    <mergeCell ref="C152:C156"/>
    <mergeCell ref="Q152:S152"/>
    <mergeCell ref="Q153:S153"/>
    <mergeCell ref="Q154:S154"/>
    <mergeCell ref="B159:B178"/>
    <mergeCell ref="C159:T160"/>
    <mergeCell ref="C161:C163"/>
    <mergeCell ref="Q161:S161"/>
    <mergeCell ref="Q162:S162"/>
    <mergeCell ref="Q163:S163"/>
    <mergeCell ref="C164:C166"/>
    <mergeCell ref="Q164:S164"/>
    <mergeCell ref="Q165:S165"/>
    <mergeCell ref="C172:C174"/>
    <mergeCell ref="Q172:S172"/>
    <mergeCell ref="Q173:S173"/>
    <mergeCell ref="Q174:S174"/>
    <mergeCell ref="C175:T176"/>
    <mergeCell ref="C177:T178"/>
    <mergeCell ref="Q166:S166"/>
    <mergeCell ref="C167:T168"/>
    <mergeCell ref="C169:C171"/>
    <mergeCell ref="Q169:S169"/>
    <mergeCell ref="Q170:S170"/>
    <mergeCell ref="Q171:S171"/>
    <mergeCell ref="Q155:S155"/>
    <mergeCell ref="Q147:R148"/>
    <mergeCell ref="Q132:S132"/>
    <mergeCell ref="Q133:S133"/>
    <mergeCell ref="Q134:S134"/>
    <mergeCell ref="C135:C139"/>
    <mergeCell ref="Q135:R136"/>
    <mergeCell ref="S135:T136"/>
    <mergeCell ref="Q137:S137"/>
    <mergeCell ref="Q138:S138"/>
    <mergeCell ref="Q139:S139"/>
    <mergeCell ref="C130:C134"/>
    <mergeCell ref="Q131:S131"/>
    <mergeCell ref="S147:T148"/>
    <mergeCell ref="E123:F123"/>
    <mergeCell ref="G123:H123"/>
    <mergeCell ref="I123:J123"/>
    <mergeCell ref="K123:L123"/>
    <mergeCell ref="M123:N123"/>
    <mergeCell ref="O123:P123"/>
    <mergeCell ref="Q123:T123"/>
    <mergeCell ref="C111:C115"/>
    <mergeCell ref="Q113:S113"/>
    <mergeCell ref="Q114:S114"/>
    <mergeCell ref="Q115:S115"/>
    <mergeCell ref="C116:C120"/>
    <mergeCell ref="Q116:S116"/>
    <mergeCell ref="Q117:S117"/>
    <mergeCell ref="Q118:S118"/>
    <mergeCell ref="Q119:S119"/>
    <mergeCell ref="B88:B122"/>
    <mergeCell ref="C88:C93"/>
    <mergeCell ref="Q90:T90"/>
    <mergeCell ref="Q91:S91"/>
    <mergeCell ref="Q92:S92"/>
    <mergeCell ref="Q93:S93"/>
    <mergeCell ref="C94:C98"/>
    <mergeCell ref="C104:T105"/>
    <mergeCell ref="C106:C110"/>
    <mergeCell ref="Q108:S108"/>
    <mergeCell ref="Q109:S109"/>
    <mergeCell ref="Q110:S110"/>
    <mergeCell ref="Q95:S95"/>
    <mergeCell ref="Q96:S96"/>
    <mergeCell ref="Q97:S97"/>
    <mergeCell ref="Q98:S98"/>
    <mergeCell ref="C99:C103"/>
    <mergeCell ref="Q101:S101"/>
    <mergeCell ref="Q102:S102"/>
    <mergeCell ref="Q103:S103"/>
    <mergeCell ref="C121:T122"/>
    <mergeCell ref="Q72:S72"/>
    <mergeCell ref="Q73:S73"/>
    <mergeCell ref="Q74:S74"/>
    <mergeCell ref="C75:C79"/>
    <mergeCell ref="Q77:S77"/>
    <mergeCell ref="Q78:S78"/>
    <mergeCell ref="Q79:S79"/>
    <mergeCell ref="Q87:T87"/>
    <mergeCell ref="E87:F87"/>
    <mergeCell ref="G87:H87"/>
    <mergeCell ref="I87:J87"/>
    <mergeCell ref="K87:L87"/>
    <mergeCell ref="M87:N87"/>
    <mergeCell ref="O87:P87"/>
    <mergeCell ref="Q75:T76"/>
    <mergeCell ref="C63:C67"/>
    <mergeCell ref="Q64:S64"/>
    <mergeCell ref="Q65:S65"/>
    <mergeCell ref="Q66:S66"/>
    <mergeCell ref="Q67:S67"/>
    <mergeCell ref="C68:T69"/>
    <mergeCell ref="B52:B86"/>
    <mergeCell ref="C52:C57"/>
    <mergeCell ref="Q55:S55"/>
    <mergeCell ref="Q56:S56"/>
    <mergeCell ref="Q57:S57"/>
    <mergeCell ref="C58:C62"/>
    <mergeCell ref="Q59:S59"/>
    <mergeCell ref="Q60:S60"/>
    <mergeCell ref="Q61:S61"/>
    <mergeCell ref="Q62:S62"/>
    <mergeCell ref="C80:C84"/>
    <mergeCell ref="Q80:S80"/>
    <mergeCell ref="Q81:S81"/>
    <mergeCell ref="Q82:S82"/>
    <mergeCell ref="Q83:S83"/>
    <mergeCell ref="C85:T86"/>
    <mergeCell ref="C70:C74"/>
    <mergeCell ref="Q70:T71"/>
    <mergeCell ref="E51:F51"/>
    <mergeCell ref="G51:H51"/>
    <mergeCell ref="I51:J51"/>
    <mergeCell ref="K51:L51"/>
    <mergeCell ref="M51:N51"/>
    <mergeCell ref="O51:P51"/>
    <mergeCell ref="Q51:T51"/>
    <mergeCell ref="C39:C43"/>
    <mergeCell ref="Q41:S41"/>
    <mergeCell ref="Q42:S42"/>
    <mergeCell ref="Q43:S43"/>
    <mergeCell ref="C44:C48"/>
    <mergeCell ref="Q44:S44"/>
    <mergeCell ref="Q45:S45"/>
    <mergeCell ref="Q46:S46"/>
    <mergeCell ref="Q47:S47"/>
    <mergeCell ref="C49:T50"/>
    <mergeCell ref="Q29:S29"/>
    <mergeCell ref="Q15:T15"/>
    <mergeCell ref="B16:B50"/>
    <mergeCell ref="C16:C21"/>
    <mergeCell ref="Q19:S19"/>
    <mergeCell ref="Q20:S20"/>
    <mergeCell ref="Q21:S21"/>
    <mergeCell ref="C22:C26"/>
    <mergeCell ref="Q23:S23"/>
    <mergeCell ref="E15:F15"/>
    <mergeCell ref="G15:H15"/>
    <mergeCell ref="I15:J15"/>
    <mergeCell ref="K15:L15"/>
    <mergeCell ref="M15:N15"/>
    <mergeCell ref="O15:P15"/>
    <mergeCell ref="C32:T33"/>
    <mergeCell ref="C34:C38"/>
    <mergeCell ref="Q36:S36"/>
    <mergeCell ref="Q38:S38"/>
    <mergeCell ref="Q24:S24"/>
    <mergeCell ref="Q30:S30"/>
    <mergeCell ref="Q31:S31"/>
    <mergeCell ref="Q39:R40"/>
    <mergeCell ref="S39:T40"/>
    <mergeCell ref="B2:D2"/>
    <mergeCell ref="F2:U2"/>
    <mergeCell ref="G3:H3"/>
    <mergeCell ref="I3:J3"/>
    <mergeCell ref="K3:L3"/>
    <mergeCell ref="M3:N3"/>
    <mergeCell ref="O3:P3"/>
    <mergeCell ref="Q3:R3"/>
    <mergeCell ref="Q37:S37"/>
    <mergeCell ref="C27:C31"/>
    <mergeCell ref="Q16:R17"/>
    <mergeCell ref="S16:T17"/>
    <mergeCell ref="Q27:R28"/>
    <mergeCell ref="S27:T28"/>
    <mergeCell ref="Q34:R35"/>
    <mergeCell ref="S34:T35"/>
    <mergeCell ref="F4:F5"/>
    <mergeCell ref="F6:F7"/>
    <mergeCell ref="F8:F9"/>
    <mergeCell ref="F10:F11"/>
    <mergeCell ref="F12:F13"/>
    <mergeCell ref="G12:U13"/>
    <mergeCell ref="Q25:S25"/>
    <mergeCell ref="Q26:S26"/>
  </mergeCells>
  <pageMargins left="0.7" right="0.7" top="0.75" bottom="0.75" header="0.3" footer="0.3"/>
  <ignoredErrors>
    <ignoredError sqref="S7:S10" formula="1"/>
  </ignoredError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15</vt:i4>
      </vt:variant>
    </vt:vector>
  </HeadingPairs>
  <TitlesOfParts>
    <vt:vector size="15" baseType="lpstr">
      <vt:lpstr>START</vt:lpstr>
      <vt:lpstr>PROGRESSION</vt:lpstr>
      <vt:lpstr>Config</vt:lpstr>
      <vt:lpstr>Cycle 1</vt:lpstr>
      <vt:lpstr>Cycle 2</vt:lpstr>
      <vt:lpstr>Cycle 3</vt:lpstr>
      <vt:lpstr>Cycle 4</vt:lpstr>
      <vt:lpstr>Cycle 5</vt:lpstr>
      <vt:lpstr>Cycle 6</vt:lpstr>
      <vt:lpstr>Cycle 7</vt:lpstr>
      <vt:lpstr>Cycle 8</vt:lpstr>
      <vt:lpstr>Cycle 9</vt:lpstr>
      <vt:lpstr>Cycle 10</vt:lpstr>
      <vt:lpstr>Cycle 11</vt:lpstr>
      <vt:lpstr>Cycle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 Opeshansky</dc:creator>
  <cp:lastModifiedBy>Riccardo</cp:lastModifiedBy>
  <dcterms:created xsi:type="dcterms:W3CDTF">2017-10-16T04:17:21Z</dcterms:created>
  <dcterms:modified xsi:type="dcterms:W3CDTF">2018-02-24T17:27:06Z</dcterms:modified>
</cp:coreProperties>
</file>