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3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4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71EC1A95-A613-4B6C-B07A-F0142276C467}" xr6:coauthVersionLast="40" xr6:coauthVersionMax="40" xr10:uidLastSave="{00000000-0000-0000-0000-000000000000}"/>
  <bookViews>
    <workbookView xWindow="18090" yWindow="8205" windowWidth="2400" windowHeight="585" firstSheet="2" activeTab="2" xr2:uid="{00000000-000D-0000-FFFF-FFFF00000000}"/>
  </bookViews>
  <sheets>
    <sheet name="Mesocycle 1 Basic Hypertrophy" sheetId="1" r:id="rId1"/>
    <sheet name="Mesocycle 2 Basic Hypertrophy" sheetId="4" r:id="rId2"/>
    <sheet name="Mesocycle 3 Metabolite Focus" sheetId="2" r:id="rId3"/>
    <sheet name="Mesocycle 4 Resensitization" sheetId="3" r:id="rId4"/>
  </sheets>
  <definedNames>
    <definedName name="_xlnm.Print_Area" localSheetId="0">'Mesocycle 1 Basic Hypertrophy'!$H$10:$AO$52</definedName>
    <definedName name="_xlnm.Print_Area" localSheetId="1">'Mesocycle 2 Basic Hypertrophy'!$H$10:$AO$52</definedName>
    <definedName name="_xlnm.Print_Area" localSheetId="2">'Mesocycle 3 Metabolite Focus'!$H$8:$AI$54</definedName>
    <definedName name="_xlnm.Print_Area" localSheetId="3">'Mesocycle 4 Resensitization'!$H$8:$AC$46</definedName>
  </definedNames>
  <calcPr calcId="181029"/>
  <fileRecoveryPr repairLoad="1"/>
</workbook>
</file>

<file path=xl/calcChain.xml><?xml version="1.0" encoding="utf-8"?>
<calcChain xmlns="http://schemas.openxmlformats.org/spreadsheetml/2006/main">
  <c r="H55" i="2" l="1"/>
  <c r="N55" i="2"/>
  <c r="T55" i="2"/>
  <c r="Z55" i="2"/>
  <c r="AF55" i="2"/>
  <c r="AF16" i="4" l="1"/>
  <c r="H34" i="1" l="1"/>
  <c r="J46" i="3" l="1"/>
  <c r="J45" i="3"/>
  <c r="J44" i="3"/>
  <c r="J43" i="3"/>
  <c r="J42" i="3"/>
  <c r="J41" i="3"/>
  <c r="J40" i="3"/>
  <c r="J36" i="3"/>
  <c r="J35" i="3"/>
  <c r="J34" i="3"/>
  <c r="J33" i="3"/>
  <c r="J29" i="3"/>
  <c r="P29" i="3" s="1"/>
  <c r="J28" i="3"/>
  <c r="V28" i="3" s="1"/>
  <c r="J27" i="3"/>
  <c r="V27" i="3" s="1"/>
  <c r="J26" i="3"/>
  <c r="V25" i="3"/>
  <c r="J25" i="3"/>
  <c r="P25" i="3" s="1"/>
  <c r="J21" i="3"/>
  <c r="V21" i="3" s="1"/>
  <c r="J20" i="3"/>
  <c r="V20" i="3" s="1"/>
  <c r="J19" i="3"/>
  <c r="V15" i="3"/>
  <c r="J15" i="3"/>
  <c r="P15" i="3" s="1"/>
  <c r="J14" i="3"/>
  <c r="V14" i="3" s="1"/>
  <c r="J13" i="3"/>
  <c r="V13" i="3" s="1"/>
  <c r="J12" i="3"/>
  <c r="J11" i="3"/>
  <c r="V11" i="3" s="1"/>
  <c r="J54" i="2"/>
  <c r="J53" i="2"/>
  <c r="J52" i="2"/>
  <c r="AH52" i="2" s="1"/>
  <c r="J51" i="2"/>
  <c r="AH51" i="2" s="1"/>
  <c r="J50" i="2"/>
  <c r="J49" i="2"/>
  <c r="J48" i="2"/>
  <c r="AH48" i="2" s="1"/>
  <c r="J47" i="2"/>
  <c r="P47" i="2" s="1"/>
  <c r="J46" i="2"/>
  <c r="AH46" i="2" s="1"/>
  <c r="J42" i="2"/>
  <c r="P42" i="2" s="1"/>
  <c r="J41" i="2"/>
  <c r="AH41" i="2" s="1"/>
  <c r="J40" i="2"/>
  <c r="P40" i="2" s="1"/>
  <c r="J39" i="2"/>
  <c r="AH39" i="2" s="1"/>
  <c r="J38" i="2"/>
  <c r="P38" i="2" s="1"/>
  <c r="J34" i="2"/>
  <c r="P34" i="2" s="1"/>
  <c r="J33" i="2"/>
  <c r="P33" i="2" s="1"/>
  <c r="J32" i="2"/>
  <c r="P32" i="2" s="1"/>
  <c r="J31" i="2"/>
  <c r="P31" i="2" s="1"/>
  <c r="J30" i="2"/>
  <c r="P30" i="2" s="1"/>
  <c r="V29" i="2"/>
  <c r="J29" i="2"/>
  <c r="P29" i="2" s="1"/>
  <c r="J28" i="2"/>
  <c r="P28" i="2" s="1"/>
  <c r="J24" i="2"/>
  <c r="P24" i="2" s="1"/>
  <c r="J23" i="2"/>
  <c r="P23" i="2" s="1"/>
  <c r="J22" i="2"/>
  <c r="P22" i="2" s="1"/>
  <c r="J21" i="2"/>
  <c r="P21" i="2" s="1"/>
  <c r="J17" i="2"/>
  <c r="P17" i="2" s="1"/>
  <c r="J16" i="2"/>
  <c r="P16" i="2" s="1"/>
  <c r="J15" i="2"/>
  <c r="P15" i="2" s="1"/>
  <c r="J14" i="2"/>
  <c r="P14" i="2" s="1"/>
  <c r="J13" i="2"/>
  <c r="P13" i="2" s="1"/>
  <c r="J12" i="2"/>
  <c r="P12" i="2" s="1"/>
  <c r="J11" i="2"/>
  <c r="P11" i="2" s="1"/>
  <c r="J52" i="4"/>
  <c r="V52" i="4" s="1"/>
  <c r="J51" i="4"/>
  <c r="AN51" i="4" s="1"/>
  <c r="J50" i="4"/>
  <c r="V50" i="4" s="1"/>
  <c r="J49" i="4"/>
  <c r="AN49" i="4" s="1"/>
  <c r="J48" i="4"/>
  <c r="V48" i="4" s="1"/>
  <c r="J47" i="4"/>
  <c r="AN47" i="4" s="1"/>
  <c r="J46" i="4"/>
  <c r="V46" i="4" s="1"/>
  <c r="J42" i="4"/>
  <c r="AN42" i="4" s="1"/>
  <c r="J41" i="4"/>
  <c r="V41" i="4" s="1"/>
  <c r="J40" i="4"/>
  <c r="AN40" i="4" s="1"/>
  <c r="J39" i="4"/>
  <c r="V39" i="4" s="1"/>
  <c r="J38" i="4"/>
  <c r="AN38" i="4" s="1"/>
  <c r="J34" i="4"/>
  <c r="AH34" i="4" s="1"/>
  <c r="J33" i="4"/>
  <c r="V33" i="4" s="1"/>
  <c r="J32" i="4"/>
  <c r="AH32" i="4" s="1"/>
  <c r="J31" i="4"/>
  <c r="P31" i="4" s="1"/>
  <c r="AB31" i="4" s="1"/>
  <c r="J30" i="4"/>
  <c r="AH30" i="4" s="1"/>
  <c r="J29" i="4"/>
  <c r="V29" i="4" s="1"/>
  <c r="J25" i="4"/>
  <c r="AH25" i="4" s="1"/>
  <c r="J24" i="4"/>
  <c r="P24" i="4" s="1"/>
  <c r="AB24" i="4" s="1"/>
  <c r="J23" i="4"/>
  <c r="AH23" i="4" s="1"/>
  <c r="J22" i="4"/>
  <c r="V22" i="4" s="1"/>
  <c r="J18" i="4"/>
  <c r="AH18" i="4" s="1"/>
  <c r="J17" i="4"/>
  <c r="AH17" i="4" s="1"/>
  <c r="J16" i="4"/>
  <c r="AH16" i="4" s="1"/>
  <c r="J15" i="4"/>
  <c r="V15" i="4" s="1"/>
  <c r="J14" i="4"/>
  <c r="AH14" i="4" s="1"/>
  <c r="J13" i="4"/>
  <c r="P13" i="4" s="1"/>
  <c r="AB13" i="4" s="1"/>
  <c r="J52" i="1"/>
  <c r="V52" i="1" s="1"/>
  <c r="J51" i="1"/>
  <c r="AN51" i="1" s="1"/>
  <c r="J50" i="1"/>
  <c r="V50" i="1" s="1"/>
  <c r="J49" i="1"/>
  <c r="V49" i="1" s="1"/>
  <c r="J48" i="1"/>
  <c r="AH48" i="1" s="1"/>
  <c r="J47" i="1"/>
  <c r="V47" i="1" s="1"/>
  <c r="J46" i="1"/>
  <c r="AH46" i="1" s="1"/>
  <c r="J42" i="1"/>
  <c r="V42" i="1" s="1"/>
  <c r="J41" i="1"/>
  <c r="AH41" i="1" s="1"/>
  <c r="J40" i="1"/>
  <c r="V40" i="1" s="1"/>
  <c r="AN39" i="1"/>
  <c r="J39" i="1"/>
  <c r="AH39" i="1" s="1"/>
  <c r="J38" i="1"/>
  <c r="V38" i="1" s="1"/>
  <c r="J34" i="1"/>
  <c r="AH34" i="1" s="1"/>
  <c r="J33" i="1"/>
  <c r="AH33" i="1" s="1"/>
  <c r="J32" i="1"/>
  <c r="P32" i="1" s="1"/>
  <c r="AB32" i="1" s="1"/>
  <c r="J31" i="1"/>
  <c r="V31" i="1" s="1"/>
  <c r="J30" i="1"/>
  <c r="V30" i="1" s="1"/>
  <c r="J29" i="1"/>
  <c r="AH29" i="1" s="1"/>
  <c r="J25" i="1"/>
  <c r="P25" i="1" s="1"/>
  <c r="AB25" i="1" s="1"/>
  <c r="P24" i="1"/>
  <c r="AB24" i="1" s="1"/>
  <c r="J24" i="1"/>
  <c r="V24" i="1" s="1"/>
  <c r="J23" i="1"/>
  <c r="V23" i="1" s="1"/>
  <c r="J22" i="1"/>
  <c r="AH22" i="1" s="1"/>
  <c r="J18" i="1"/>
  <c r="P18" i="1" s="1"/>
  <c r="AB18" i="1" s="1"/>
  <c r="J17" i="1"/>
  <c r="V17" i="1" s="1"/>
  <c r="J16" i="1"/>
  <c r="V16" i="1" s="1"/>
  <c r="J15" i="1"/>
  <c r="AH15" i="1" s="1"/>
  <c r="J14" i="1"/>
  <c r="P14" i="1" s="1"/>
  <c r="AB14" i="1" s="1"/>
  <c r="J13" i="1"/>
  <c r="V13" i="1" s="1"/>
  <c r="V51" i="2" l="1"/>
  <c r="AB51" i="2"/>
  <c r="AB42" i="2"/>
  <c r="V33" i="2"/>
  <c r="AB33" i="2"/>
  <c r="AB29" i="2"/>
  <c r="V22" i="2"/>
  <c r="AB22" i="2"/>
  <c r="AB11" i="2"/>
  <c r="P48" i="1"/>
  <c r="AB48" i="1" s="1"/>
  <c r="V17" i="4"/>
  <c r="AB15" i="2"/>
  <c r="V29" i="3"/>
  <c r="AN38" i="1"/>
  <c r="P49" i="1"/>
  <c r="AB49" i="1" s="1"/>
  <c r="AN48" i="4"/>
  <c r="V14" i="2"/>
  <c r="V21" i="2"/>
  <c r="V28" i="2"/>
  <c r="V32" i="2"/>
  <c r="P39" i="2"/>
  <c r="V52" i="2"/>
  <c r="P11" i="3"/>
  <c r="P13" i="3"/>
  <c r="P27" i="3"/>
  <c r="P29" i="1"/>
  <c r="AB29" i="1" s="1"/>
  <c r="P41" i="1"/>
  <c r="AB41" i="1" s="1"/>
  <c r="AN49" i="1"/>
  <c r="AH52" i="1"/>
  <c r="P18" i="4"/>
  <c r="AB18" i="4" s="1"/>
  <c r="AB12" i="2"/>
  <c r="AB16" i="2"/>
  <c r="AB23" i="2"/>
  <c r="AB30" i="2"/>
  <c r="AB34" i="2"/>
  <c r="V11" i="2"/>
  <c r="V15" i="2"/>
  <c r="P20" i="3"/>
  <c r="P22" i="1"/>
  <c r="AB22" i="1" s="1"/>
  <c r="P33" i="1"/>
  <c r="AB33" i="1" s="1"/>
  <c r="AN46" i="1"/>
  <c r="AN50" i="1"/>
  <c r="V18" i="4"/>
  <c r="V24" i="4"/>
  <c r="V40" i="4"/>
  <c r="P52" i="4"/>
  <c r="AB52" i="4" s="1"/>
  <c r="V13" i="2"/>
  <c r="AB14" i="2"/>
  <c r="V17" i="2"/>
  <c r="AB21" i="2"/>
  <c r="V24" i="2"/>
  <c r="AB28" i="2"/>
  <c r="V31" i="2"/>
  <c r="AB32" i="2"/>
  <c r="V38" i="2"/>
  <c r="V39" i="2"/>
  <c r="P46" i="2"/>
  <c r="P14" i="3"/>
  <c r="P21" i="3"/>
  <c r="P28" i="3"/>
  <c r="P17" i="1"/>
  <c r="AB17" i="1" s="1"/>
  <c r="P31" i="1"/>
  <c r="AB31" i="1" s="1"/>
  <c r="P39" i="1"/>
  <c r="AB39" i="1" s="1"/>
  <c r="V31" i="4"/>
  <c r="AH50" i="4"/>
  <c r="V12" i="2"/>
  <c r="AB13" i="2"/>
  <c r="V16" i="2"/>
  <c r="AB17" i="2"/>
  <c r="V23" i="2"/>
  <c r="AB24" i="2"/>
  <c r="V30" i="2"/>
  <c r="AB31" i="2"/>
  <c r="V34" i="2"/>
  <c r="AB38" i="2"/>
  <c r="V42" i="2"/>
  <c r="V46" i="2"/>
  <c r="P48" i="2"/>
  <c r="P51" i="2"/>
  <c r="P52" i="2"/>
  <c r="AN42" i="1"/>
  <c r="P47" i="1"/>
  <c r="AB47" i="1" s="1"/>
  <c r="AN48" i="1"/>
  <c r="P46" i="1"/>
  <c r="AB46" i="1" s="1"/>
  <c r="AN47" i="1"/>
  <c r="P50" i="1"/>
  <c r="AB50" i="1" s="1"/>
  <c r="V51" i="1"/>
  <c r="AH50" i="1"/>
  <c r="P40" i="1"/>
  <c r="AB40" i="1" s="1"/>
  <c r="AN41" i="1"/>
  <c r="AN40" i="1"/>
  <c r="P38" i="1"/>
  <c r="AB38" i="1" s="1"/>
  <c r="P42" i="1"/>
  <c r="AB42" i="1" s="1"/>
  <c r="V29" i="1"/>
  <c r="V32" i="1"/>
  <c r="V22" i="1"/>
  <c r="V25" i="1"/>
  <c r="P13" i="1"/>
  <c r="AB13" i="1" s="1"/>
  <c r="P15" i="1"/>
  <c r="AB15" i="1" s="1"/>
  <c r="V18" i="1"/>
  <c r="V14" i="1"/>
  <c r="AN52" i="4"/>
  <c r="V51" i="4"/>
  <c r="V49" i="4"/>
  <c r="P48" i="4"/>
  <c r="AB48" i="4" s="1"/>
  <c r="AH48" i="4"/>
  <c r="V47" i="4"/>
  <c r="V42" i="4"/>
  <c r="P41" i="4"/>
  <c r="AB41" i="4" s="1"/>
  <c r="AN41" i="4"/>
  <c r="AH39" i="4"/>
  <c r="V38" i="4"/>
  <c r="P33" i="4"/>
  <c r="AB33" i="4" s="1"/>
  <c r="P32" i="4"/>
  <c r="AB32" i="4" s="1"/>
  <c r="V32" i="4"/>
  <c r="P29" i="4"/>
  <c r="AB29" i="4" s="1"/>
  <c r="P25" i="4"/>
  <c r="AB25" i="4" s="1"/>
  <c r="V25" i="4"/>
  <c r="P22" i="4"/>
  <c r="AB22" i="4" s="1"/>
  <c r="P17" i="4"/>
  <c r="AB17" i="4" s="1"/>
  <c r="V13" i="4"/>
  <c r="P14" i="4"/>
  <c r="AB14" i="4" s="1"/>
  <c r="V14" i="4"/>
  <c r="AH16" i="1"/>
  <c r="AH30" i="1"/>
  <c r="V50" i="2"/>
  <c r="P50" i="2"/>
  <c r="AB54" i="2"/>
  <c r="V54" i="2"/>
  <c r="P54" i="2"/>
  <c r="AB43" i="3"/>
  <c r="V43" i="3"/>
  <c r="P43" i="3"/>
  <c r="AH13" i="1"/>
  <c r="V15" i="1"/>
  <c r="P16" i="1"/>
  <c r="AB16" i="1" s="1"/>
  <c r="AH17" i="1"/>
  <c r="P23" i="1"/>
  <c r="AB23" i="1" s="1"/>
  <c r="AH24" i="1"/>
  <c r="P30" i="1"/>
  <c r="AB30" i="1" s="1"/>
  <c r="AH31" i="1"/>
  <c r="V33" i="1"/>
  <c r="P34" i="1"/>
  <c r="AB34" i="1" s="1"/>
  <c r="AH38" i="1"/>
  <c r="V39" i="1"/>
  <c r="AH40" i="1"/>
  <c r="V41" i="1"/>
  <c r="AH42" i="1"/>
  <c r="V46" i="1"/>
  <c r="AH47" i="1"/>
  <c r="V48" i="1"/>
  <c r="AH49" i="1"/>
  <c r="AN52" i="1"/>
  <c r="P15" i="4"/>
  <c r="AB15" i="4" s="1"/>
  <c r="AN39" i="4"/>
  <c r="P46" i="4"/>
  <c r="AB46" i="4" s="1"/>
  <c r="AN50" i="4"/>
  <c r="AB40" i="2"/>
  <c r="V40" i="2"/>
  <c r="AB41" i="2"/>
  <c r="AB47" i="2"/>
  <c r="V47" i="2"/>
  <c r="AB50" i="2"/>
  <c r="AH54" i="2"/>
  <c r="V12" i="3"/>
  <c r="P12" i="3"/>
  <c r="V19" i="3"/>
  <c r="P19" i="3"/>
  <c r="V26" i="3"/>
  <c r="P26" i="3"/>
  <c r="AB33" i="3"/>
  <c r="V33" i="3"/>
  <c r="P33" i="3"/>
  <c r="AB40" i="3"/>
  <c r="V40" i="3"/>
  <c r="P40" i="3"/>
  <c r="AB44" i="3"/>
  <c r="V44" i="3"/>
  <c r="P44" i="3"/>
  <c r="AH23" i="1"/>
  <c r="AH18" i="1"/>
  <c r="AH25" i="1"/>
  <c r="AH32" i="1"/>
  <c r="V34" i="1"/>
  <c r="AH15" i="4"/>
  <c r="AH46" i="4"/>
  <c r="V49" i="2"/>
  <c r="P49" i="2"/>
  <c r="AH50" i="2"/>
  <c r="AH53" i="2"/>
  <c r="AB53" i="2"/>
  <c r="V53" i="2"/>
  <c r="AB34" i="3"/>
  <c r="V34" i="3"/>
  <c r="P34" i="3"/>
  <c r="AB41" i="3"/>
  <c r="V41" i="3"/>
  <c r="P41" i="3"/>
  <c r="AB45" i="3"/>
  <c r="V45" i="3"/>
  <c r="P45" i="3"/>
  <c r="V23" i="4"/>
  <c r="P23" i="4"/>
  <c r="AB23" i="4" s="1"/>
  <c r="V30" i="4"/>
  <c r="P30" i="4"/>
  <c r="AB30" i="4" s="1"/>
  <c r="V34" i="4"/>
  <c r="P34" i="4"/>
  <c r="AB34" i="4" s="1"/>
  <c r="V41" i="2"/>
  <c r="P41" i="2"/>
  <c r="AB36" i="3"/>
  <c r="V36" i="3"/>
  <c r="P36" i="3"/>
  <c r="AH14" i="1"/>
  <c r="P52" i="1"/>
  <c r="AB52" i="1" s="1"/>
  <c r="V16" i="4"/>
  <c r="P16" i="4"/>
  <c r="AB16" i="4" s="1"/>
  <c r="AH22" i="4"/>
  <c r="AH29" i="4"/>
  <c r="AH33" i="4"/>
  <c r="P39" i="4"/>
  <c r="AB39" i="4" s="1"/>
  <c r="AH41" i="4"/>
  <c r="AN46" i="4"/>
  <c r="P50" i="4"/>
  <c r="AB50" i="4" s="1"/>
  <c r="AH52" i="4"/>
  <c r="AH40" i="2"/>
  <c r="AB48" i="2"/>
  <c r="V48" i="2"/>
  <c r="AB49" i="2"/>
  <c r="P53" i="2"/>
  <c r="AB35" i="3"/>
  <c r="V35" i="3"/>
  <c r="P35" i="3"/>
  <c r="AB42" i="3"/>
  <c r="V42" i="3"/>
  <c r="P42" i="3"/>
  <c r="AB46" i="3"/>
  <c r="V46" i="3"/>
  <c r="P46" i="3"/>
  <c r="AH51" i="1"/>
  <c r="AH13" i="4"/>
  <c r="AH24" i="4"/>
  <c r="AH31" i="4"/>
  <c r="AH38" i="4"/>
  <c r="AH40" i="4"/>
  <c r="AH42" i="4"/>
  <c r="AH47" i="4"/>
  <c r="AH49" i="4"/>
  <c r="AH51" i="4"/>
  <c r="AH38" i="2"/>
  <c r="AB39" i="2"/>
  <c r="AH42" i="2"/>
  <c r="AB46" i="2"/>
  <c r="AB52" i="2"/>
  <c r="P51" i="1"/>
  <c r="AB51" i="1" s="1"/>
  <c r="P38" i="4"/>
  <c r="AB38" i="4" s="1"/>
  <c r="P40" i="4"/>
  <c r="AB40" i="4" s="1"/>
  <c r="P42" i="4"/>
  <c r="AB42" i="4" s="1"/>
  <c r="P47" i="4"/>
  <c r="AB47" i="4" s="1"/>
  <c r="P49" i="4"/>
  <c r="AB49" i="4" s="1"/>
  <c r="P51" i="4"/>
  <c r="AB51" i="4" s="1"/>
  <c r="O13" i="1"/>
  <c r="E303" i="4" l="1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AL52" i="4"/>
  <c r="AF52" i="4"/>
  <c r="Z52" i="4"/>
  <c r="T52" i="4"/>
  <c r="O52" i="4"/>
  <c r="U52" i="4" s="1"/>
  <c r="AA52" i="4" s="1"/>
  <c r="AG52" i="4" s="1"/>
  <c r="N52" i="4"/>
  <c r="H52" i="4"/>
  <c r="E52" i="4" a="1"/>
  <c r="E52" i="4" s="1"/>
  <c r="F52" i="4" s="1"/>
  <c r="D52" i="4" a="1"/>
  <c r="D52" i="4" s="1"/>
  <c r="AL51" i="4"/>
  <c r="AF51" i="4"/>
  <c r="Z51" i="4"/>
  <c r="T51" i="4"/>
  <c r="O51" i="4"/>
  <c r="U51" i="4" s="1"/>
  <c r="AA51" i="4" s="1"/>
  <c r="AG51" i="4" s="1"/>
  <c r="N51" i="4"/>
  <c r="H51" i="4"/>
  <c r="E51" i="4" a="1"/>
  <c r="E51" i="4" s="1"/>
  <c r="F51" i="4" s="1"/>
  <c r="D51" i="4" a="1"/>
  <c r="D51" i="4" s="1"/>
  <c r="AL50" i="4"/>
  <c r="AF50" i="4"/>
  <c r="Z50" i="4"/>
  <c r="T50" i="4"/>
  <c r="O50" i="4"/>
  <c r="U50" i="4" s="1"/>
  <c r="AA50" i="4" s="1"/>
  <c r="AG50" i="4" s="1"/>
  <c r="N50" i="4"/>
  <c r="H50" i="4"/>
  <c r="E50" i="4" a="1"/>
  <c r="E50" i="4" s="1"/>
  <c r="F50" i="4" s="1"/>
  <c r="D50" i="4" a="1"/>
  <c r="D50" i="4" s="1"/>
  <c r="AL49" i="4"/>
  <c r="AF49" i="4"/>
  <c r="Z49" i="4"/>
  <c r="T49" i="4"/>
  <c r="O49" i="4"/>
  <c r="U49" i="4" s="1"/>
  <c r="AA49" i="4" s="1"/>
  <c r="AG49" i="4" s="1"/>
  <c r="N49" i="4"/>
  <c r="H49" i="4"/>
  <c r="E49" i="4" a="1"/>
  <c r="E49" i="4" s="1"/>
  <c r="F49" i="4" s="1"/>
  <c r="D49" i="4" a="1"/>
  <c r="D49" i="4" s="1"/>
  <c r="AL48" i="4"/>
  <c r="AF48" i="4"/>
  <c r="Z48" i="4"/>
  <c r="T48" i="4"/>
  <c r="O48" i="4"/>
  <c r="U48" i="4" s="1"/>
  <c r="AA48" i="4" s="1"/>
  <c r="AG48" i="4" s="1"/>
  <c r="N48" i="4"/>
  <c r="H48" i="4"/>
  <c r="E48" i="4" a="1"/>
  <c r="E48" i="4" s="1"/>
  <c r="F48" i="4" s="1"/>
  <c r="D48" i="4" a="1"/>
  <c r="D48" i="4" s="1"/>
  <c r="AL47" i="4"/>
  <c r="AF47" i="4"/>
  <c r="Z47" i="4"/>
  <c r="T47" i="4"/>
  <c r="O47" i="4"/>
  <c r="U47" i="4" s="1"/>
  <c r="AA47" i="4" s="1"/>
  <c r="AG47" i="4" s="1"/>
  <c r="N47" i="4"/>
  <c r="H47" i="4"/>
  <c r="E47" i="4" a="1"/>
  <c r="E47" i="4" s="1"/>
  <c r="F47" i="4" s="1"/>
  <c r="D47" i="4" a="1"/>
  <c r="D47" i="4" s="1"/>
  <c r="AL46" i="4"/>
  <c r="AF46" i="4"/>
  <c r="Z46" i="4"/>
  <c r="T46" i="4"/>
  <c r="O46" i="4"/>
  <c r="U46" i="4" s="1"/>
  <c r="AA46" i="4" s="1"/>
  <c r="AG46" i="4" s="1"/>
  <c r="N46" i="4"/>
  <c r="H46" i="4"/>
  <c r="E46" i="4" a="1"/>
  <c r="E46" i="4" s="1"/>
  <c r="F46" i="4" s="1"/>
  <c r="D46" i="4"/>
  <c r="D46" i="4" a="1"/>
  <c r="AL42" i="4"/>
  <c r="AF42" i="4"/>
  <c r="Z42" i="4"/>
  <c r="T42" i="4"/>
  <c r="O42" i="4"/>
  <c r="U42" i="4" s="1"/>
  <c r="AA42" i="4" s="1"/>
  <c r="AG42" i="4" s="1"/>
  <c r="N42" i="4"/>
  <c r="H42" i="4"/>
  <c r="E42" i="4" a="1"/>
  <c r="E42" i="4" s="1"/>
  <c r="F42" i="4" s="1"/>
  <c r="D42" i="4" a="1"/>
  <c r="D42" i="4" s="1"/>
  <c r="AL41" i="4"/>
  <c r="AF41" i="4"/>
  <c r="Z41" i="4"/>
  <c r="T41" i="4"/>
  <c r="O41" i="4"/>
  <c r="U41" i="4" s="1"/>
  <c r="AA41" i="4" s="1"/>
  <c r="AG41" i="4" s="1"/>
  <c r="N41" i="4"/>
  <c r="H41" i="4"/>
  <c r="E41" i="4" a="1"/>
  <c r="E41" i="4" s="1"/>
  <c r="F41" i="4" s="1"/>
  <c r="D41" i="4" a="1"/>
  <c r="D41" i="4" s="1"/>
  <c r="AL40" i="4"/>
  <c r="AF40" i="4"/>
  <c r="Z40" i="4"/>
  <c r="T40" i="4"/>
  <c r="O40" i="4"/>
  <c r="U40" i="4" s="1"/>
  <c r="AA40" i="4" s="1"/>
  <c r="AG40" i="4" s="1"/>
  <c r="N40" i="4"/>
  <c r="H40" i="4"/>
  <c r="E40" i="4" a="1"/>
  <c r="E40" i="4" s="1"/>
  <c r="F40" i="4" s="1"/>
  <c r="D40" i="4" a="1"/>
  <c r="D40" i="4" s="1"/>
  <c r="AL39" i="4"/>
  <c r="AF39" i="4"/>
  <c r="Z39" i="4"/>
  <c r="T39" i="4"/>
  <c r="O39" i="4"/>
  <c r="U39" i="4" s="1"/>
  <c r="AA39" i="4" s="1"/>
  <c r="AG39" i="4" s="1"/>
  <c r="N39" i="4"/>
  <c r="H39" i="4"/>
  <c r="E39" i="4" a="1"/>
  <c r="E39" i="4" s="1"/>
  <c r="F39" i="4" s="1"/>
  <c r="D39" i="4" a="1"/>
  <c r="D39" i="4" s="1"/>
  <c r="AL38" i="4"/>
  <c r="AF38" i="4"/>
  <c r="Z38" i="4"/>
  <c r="T38" i="4"/>
  <c r="O38" i="4"/>
  <c r="U38" i="4" s="1"/>
  <c r="AA38" i="4" s="1"/>
  <c r="AG38" i="4" s="1"/>
  <c r="N38" i="4"/>
  <c r="H38" i="4"/>
  <c r="E38" i="4" a="1"/>
  <c r="E38" i="4" s="1"/>
  <c r="F38" i="4" s="1"/>
  <c r="D38" i="4" a="1"/>
  <c r="D38" i="4" s="1"/>
  <c r="AL34" i="4"/>
  <c r="AF34" i="4"/>
  <c r="Z34" i="4"/>
  <c r="T34" i="4"/>
  <c r="O34" i="4"/>
  <c r="U34" i="4" s="1"/>
  <c r="AA34" i="4" s="1"/>
  <c r="AG34" i="4" s="1"/>
  <c r="N34" i="4"/>
  <c r="H34" i="4"/>
  <c r="E34" i="4" a="1"/>
  <c r="E34" i="4" s="1"/>
  <c r="F34" i="4" s="1"/>
  <c r="D34" i="4"/>
  <c r="D34" i="4" a="1"/>
  <c r="AN33" i="4"/>
  <c r="AL33" i="4"/>
  <c r="AF33" i="4"/>
  <c r="Z33" i="4"/>
  <c r="T33" i="4"/>
  <c r="O33" i="4"/>
  <c r="U33" i="4" s="1"/>
  <c r="AA33" i="4" s="1"/>
  <c r="AG33" i="4" s="1"/>
  <c r="N33" i="4"/>
  <c r="H33" i="4"/>
  <c r="E33" i="4" a="1"/>
  <c r="E33" i="4" s="1"/>
  <c r="F33" i="4" s="1"/>
  <c r="D33" i="4" a="1"/>
  <c r="D33" i="4" s="1"/>
  <c r="AL32" i="4"/>
  <c r="AF32" i="4"/>
  <c r="Z32" i="4"/>
  <c r="T32" i="4"/>
  <c r="O32" i="4"/>
  <c r="U32" i="4" s="1"/>
  <c r="AA32" i="4" s="1"/>
  <c r="AG32" i="4" s="1"/>
  <c r="N32" i="4"/>
  <c r="AN32" i="4"/>
  <c r="H32" i="4"/>
  <c r="E32" i="4" a="1"/>
  <c r="E32" i="4" s="1"/>
  <c r="F32" i="4" s="1"/>
  <c r="D32" i="4" a="1"/>
  <c r="D32" i="4" s="1"/>
  <c r="AL31" i="4"/>
  <c r="AF31" i="4"/>
  <c r="Z31" i="4"/>
  <c r="T31" i="4"/>
  <c r="O31" i="4"/>
  <c r="U31" i="4" s="1"/>
  <c r="AA31" i="4" s="1"/>
  <c r="AG31" i="4" s="1"/>
  <c r="N31" i="4"/>
  <c r="H31" i="4"/>
  <c r="E31" i="4" a="1"/>
  <c r="E31" i="4" s="1"/>
  <c r="F31" i="4" s="1"/>
  <c r="D31" i="4" a="1"/>
  <c r="D31" i="4" s="1"/>
  <c r="AL30" i="4"/>
  <c r="AF30" i="4"/>
  <c r="Z30" i="4"/>
  <c r="T30" i="4"/>
  <c r="O30" i="4"/>
  <c r="U30" i="4" s="1"/>
  <c r="AA30" i="4" s="1"/>
  <c r="AG30" i="4" s="1"/>
  <c r="N30" i="4"/>
  <c r="H30" i="4"/>
  <c r="E30" i="4" a="1"/>
  <c r="E30" i="4" s="1"/>
  <c r="F30" i="4" s="1"/>
  <c r="D30" i="4" a="1"/>
  <c r="D30" i="4" s="1"/>
  <c r="AN29" i="4"/>
  <c r="AL29" i="4"/>
  <c r="AF29" i="4"/>
  <c r="Z29" i="4"/>
  <c r="T29" i="4"/>
  <c r="O29" i="4"/>
  <c r="U29" i="4" s="1"/>
  <c r="AA29" i="4" s="1"/>
  <c r="AG29" i="4" s="1"/>
  <c r="N29" i="4"/>
  <c r="H29" i="4"/>
  <c r="E29" i="4" a="1"/>
  <c r="E29" i="4" s="1"/>
  <c r="F29" i="4" s="1"/>
  <c r="D29" i="4" a="1"/>
  <c r="D29" i="4" s="1"/>
  <c r="AN25" i="4"/>
  <c r="AL25" i="4"/>
  <c r="AF25" i="4"/>
  <c r="Z25" i="4"/>
  <c r="T25" i="4"/>
  <c r="O25" i="4"/>
  <c r="U25" i="4" s="1"/>
  <c r="AA25" i="4" s="1"/>
  <c r="AG25" i="4" s="1"/>
  <c r="N25" i="4"/>
  <c r="H25" i="4"/>
  <c r="E25" i="4" a="1"/>
  <c r="E25" i="4" s="1"/>
  <c r="F25" i="4" s="1"/>
  <c r="D25" i="4" a="1"/>
  <c r="D25" i="4" s="1"/>
  <c r="AL24" i="4"/>
  <c r="AF24" i="4"/>
  <c r="Z24" i="4"/>
  <c r="T24" i="4"/>
  <c r="O24" i="4"/>
  <c r="U24" i="4" s="1"/>
  <c r="AA24" i="4" s="1"/>
  <c r="AG24" i="4" s="1"/>
  <c r="N24" i="4"/>
  <c r="H24" i="4"/>
  <c r="E24" i="4" a="1"/>
  <c r="E24" i="4" s="1"/>
  <c r="F24" i="4" s="1"/>
  <c r="D24" i="4" a="1"/>
  <c r="D24" i="4" s="1"/>
  <c r="AL23" i="4"/>
  <c r="AF23" i="4"/>
  <c r="Z23" i="4"/>
  <c r="T23" i="4"/>
  <c r="O23" i="4"/>
  <c r="U23" i="4" s="1"/>
  <c r="AA23" i="4" s="1"/>
  <c r="AG23" i="4" s="1"/>
  <c r="N23" i="4"/>
  <c r="H23" i="4"/>
  <c r="E23" i="4" a="1"/>
  <c r="E23" i="4" s="1"/>
  <c r="F23" i="4" s="1"/>
  <c r="D23" i="4"/>
  <c r="D23" i="4" a="1"/>
  <c r="AN22" i="4"/>
  <c r="AL22" i="4"/>
  <c r="AF22" i="4"/>
  <c r="Z22" i="4"/>
  <c r="T22" i="4"/>
  <c r="O22" i="4"/>
  <c r="U22" i="4" s="1"/>
  <c r="AA22" i="4" s="1"/>
  <c r="AG22" i="4" s="1"/>
  <c r="N22" i="4"/>
  <c r="H22" i="4"/>
  <c r="E22" i="4" a="1"/>
  <c r="E22" i="4" s="1"/>
  <c r="F22" i="4" s="1"/>
  <c r="D22" i="4" a="1"/>
  <c r="D22" i="4" s="1"/>
  <c r="AL18" i="4"/>
  <c r="AF18" i="4"/>
  <c r="Z18" i="4"/>
  <c r="T18" i="4"/>
  <c r="O18" i="4"/>
  <c r="U18" i="4" s="1"/>
  <c r="AA18" i="4" s="1"/>
  <c r="AG18" i="4" s="1"/>
  <c r="N18" i="4"/>
  <c r="AN18" i="4"/>
  <c r="H18" i="4"/>
  <c r="E18" i="4" a="1"/>
  <c r="E18" i="4" s="1"/>
  <c r="F18" i="4" s="1"/>
  <c r="D18" i="4" a="1"/>
  <c r="D18" i="4" s="1"/>
  <c r="AL17" i="4"/>
  <c r="AF17" i="4"/>
  <c r="Z17" i="4"/>
  <c r="T17" i="4"/>
  <c r="O17" i="4"/>
  <c r="U17" i="4" s="1"/>
  <c r="AA17" i="4" s="1"/>
  <c r="AG17" i="4" s="1"/>
  <c r="N17" i="4"/>
  <c r="H17" i="4"/>
  <c r="E17" i="4" a="1"/>
  <c r="E17" i="4" s="1"/>
  <c r="F17" i="4" s="1"/>
  <c r="D17" i="4" a="1"/>
  <c r="D17" i="4" s="1"/>
  <c r="AN16" i="4"/>
  <c r="AL16" i="4"/>
  <c r="Z16" i="4"/>
  <c r="T16" i="4"/>
  <c r="O16" i="4"/>
  <c r="U16" i="4" s="1"/>
  <c r="AA16" i="4" s="1"/>
  <c r="AG16" i="4" s="1"/>
  <c r="N16" i="4"/>
  <c r="H16" i="4"/>
  <c r="E16" i="4" a="1"/>
  <c r="E16" i="4" s="1"/>
  <c r="F16" i="4" s="1"/>
  <c r="D16" i="4" a="1"/>
  <c r="D16" i="4" s="1"/>
  <c r="AN15" i="4"/>
  <c r="AL15" i="4"/>
  <c r="AF15" i="4"/>
  <c r="Z15" i="4"/>
  <c r="T15" i="4"/>
  <c r="O15" i="4"/>
  <c r="U15" i="4" s="1"/>
  <c r="AA15" i="4" s="1"/>
  <c r="AG15" i="4" s="1"/>
  <c r="N15" i="4"/>
  <c r="H15" i="4"/>
  <c r="E15" i="4" a="1"/>
  <c r="E15" i="4" s="1"/>
  <c r="F15" i="4" s="1"/>
  <c r="D15" i="4" a="1"/>
  <c r="D15" i="4" s="1"/>
  <c r="AL14" i="4"/>
  <c r="AF14" i="4"/>
  <c r="Z14" i="4"/>
  <c r="T14" i="4"/>
  <c r="O14" i="4"/>
  <c r="U14" i="4" s="1"/>
  <c r="AA14" i="4" s="1"/>
  <c r="AG14" i="4" s="1"/>
  <c r="N14" i="4"/>
  <c r="AN14" i="4"/>
  <c r="H14" i="4"/>
  <c r="E14" i="4" a="1"/>
  <c r="E14" i="4" s="1"/>
  <c r="F14" i="4" s="1"/>
  <c r="D14" i="4" a="1"/>
  <c r="D14" i="4" s="1"/>
  <c r="AL13" i="4"/>
  <c r="AF13" i="4"/>
  <c r="Z13" i="4"/>
  <c r="T13" i="4"/>
  <c r="O13" i="4"/>
  <c r="U13" i="4" s="1"/>
  <c r="AA13" i="4" s="1"/>
  <c r="AG13" i="4" s="1"/>
  <c r="N13" i="4"/>
  <c r="H13" i="4"/>
  <c r="E13" i="4" a="1"/>
  <c r="E13" i="4" s="1"/>
  <c r="F13" i="4" s="1"/>
  <c r="D13" i="4" a="1"/>
  <c r="D13" i="4" s="1"/>
  <c r="AN13" i="4" l="1"/>
  <c r="AN17" i="4"/>
  <c r="AN24" i="4"/>
  <c r="AN31" i="4"/>
  <c r="AN23" i="4"/>
  <c r="AN30" i="4"/>
  <c r="AN34" i="4"/>
  <c r="Z47" i="1"/>
  <c r="Z48" i="1"/>
  <c r="Z49" i="1"/>
  <c r="Z50" i="1"/>
  <c r="Z51" i="1"/>
  <c r="Z52" i="1"/>
  <c r="Z39" i="1"/>
  <c r="Z40" i="1"/>
  <c r="Z41" i="1"/>
  <c r="Z42" i="1"/>
  <c r="Z30" i="1"/>
  <c r="Z31" i="1"/>
  <c r="Z32" i="1"/>
  <c r="Z33" i="1"/>
  <c r="Z34" i="1"/>
  <c r="Z23" i="1"/>
  <c r="Z24" i="1"/>
  <c r="Z25" i="1"/>
  <c r="Z14" i="1"/>
  <c r="Z15" i="1"/>
  <c r="Z16" i="1"/>
  <c r="Z17" i="1"/>
  <c r="Z18" i="1"/>
  <c r="Z46" i="1"/>
  <c r="Z38" i="1"/>
  <c r="Z29" i="1"/>
  <c r="Z22" i="1"/>
  <c r="Z13" i="1"/>
  <c r="AB29" i="3" l="1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Z46" i="3"/>
  <c r="T46" i="3"/>
  <c r="O46" i="3"/>
  <c r="U46" i="3" s="1"/>
  <c r="N46" i="3"/>
  <c r="H46" i="3"/>
  <c r="E46" i="3" a="1"/>
  <c r="E46" i="3" s="1"/>
  <c r="F46" i="3" s="1"/>
  <c r="D46" i="3" a="1"/>
  <c r="D46" i="3" s="1"/>
  <c r="Z45" i="3"/>
  <c r="T45" i="3"/>
  <c r="O45" i="3"/>
  <c r="U45" i="3" s="1"/>
  <c r="N45" i="3"/>
  <c r="H45" i="3"/>
  <c r="E45" i="3" a="1"/>
  <c r="E45" i="3" s="1"/>
  <c r="F45" i="3" s="1"/>
  <c r="D45" i="3" a="1"/>
  <c r="D45" i="3" s="1"/>
  <c r="Z44" i="3"/>
  <c r="T44" i="3"/>
  <c r="O44" i="3"/>
  <c r="U44" i="3" s="1"/>
  <c r="N44" i="3"/>
  <c r="H44" i="3"/>
  <c r="E44" i="3" a="1"/>
  <c r="E44" i="3" s="1"/>
  <c r="F44" i="3" s="1"/>
  <c r="D44" i="3" a="1"/>
  <c r="D44" i="3" s="1"/>
  <c r="Z43" i="3"/>
  <c r="T43" i="3"/>
  <c r="O43" i="3"/>
  <c r="U43" i="3" s="1"/>
  <c r="N43" i="3"/>
  <c r="H43" i="3"/>
  <c r="E43" i="3" a="1"/>
  <c r="E43" i="3" s="1"/>
  <c r="F43" i="3" s="1"/>
  <c r="D43" i="3" a="1"/>
  <c r="D43" i="3" s="1"/>
  <c r="Z42" i="3"/>
  <c r="T42" i="3"/>
  <c r="O42" i="3"/>
  <c r="U42" i="3" s="1"/>
  <c r="N42" i="3"/>
  <c r="H42" i="3"/>
  <c r="E42" i="3" a="1"/>
  <c r="E42" i="3" s="1"/>
  <c r="F42" i="3" s="1"/>
  <c r="D42" i="3" a="1"/>
  <c r="D42" i="3" s="1"/>
  <c r="Z41" i="3"/>
  <c r="T41" i="3"/>
  <c r="O41" i="3"/>
  <c r="U41" i="3" s="1"/>
  <c r="N41" i="3"/>
  <c r="H41" i="3"/>
  <c r="E41" i="3" a="1"/>
  <c r="E41" i="3" s="1"/>
  <c r="F41" i="3" s="1"/>
  <c r="D41" i="3" a="1"/>
  <c r="D41" i="3" s="1"/>
  <c r="Z40" i="3"/>
  <c r="T40" i="3"/>
  <c r="O40" i="3"/>
  <c r="U40" i="3" s="1"/>
  <c r="N40" i="3"/>
  <c r="H40" i="3"/>
  <c r="E40" i="3" a="1"/>
  <c r="E40" i="3" s="1"/>
  <c r="F40" i="3" s="1"/>
  <c r="D40" i="3" a="1"/>
  <c r="D40" i="3" s="1"/>
  <c r="Z36" i="3"/>
  <c r="T36" i="3"/>
  <c r="O36" i="3"/>
  <c r="U36" i="3" s="1"/>
  <c r="N36" i="3"/>
  <c r="H36" i="3"/>
  <c r="E36" i="3" a="1"/>
  <c r="E36" i="3" s="1"/>
  <c r="F36" i="3" s="1"/>
  <c r="D36" i="3" a="1"/>
  <c r="D36" i="3" s="1"/>
  <c r="Z35" i="3"/>
  <c r="T35" i="3"/>
  <c r="O35" i="3"/>
  <c r="U35" i="3" s="1"/>
  <c r="N35" i="3"/>
  <c r="H35" i="3"/>
  <c r="E35" i="3" a="1"/>
  <c r="E35" i="3" s="1"/>
  <c r="F35" i="3" s="1"/>
  <c r="D35" i="3" a="1"/>
  <c r="D35" i="3" s="1"/>
  <c r="Z34" i="3"/>
  <c r="T34" i="3"/>
  <c r="O34" i="3"/>
  <c r="U34" i="3" s="1"/>
  <c r="N34" i="3"/>
  <c r="H34" i="3"/>
  <c r="E34" i="3" a="1"/>
  <c r="E34" i="3" s="1"/>
  <c r="F34" i="3" s="1"/>
  <c r="D34" i="3" a="1"/>
  <c r="D34" i="3" s="1"/>
  <c r="Z33" i="3"/>
  <c r="T33" i="3"/>
  <c r="O33" i="3"/>
  <c r="U33" i="3" s="1"/>
  <c r="N33" i="3"/>
  <c r="H33" i="3"/>
  <c r="E33" i="3" a="1"/>
  <c r="E33" i="3" s="1"/>
  <c r="F33" i="3" s="1"/>
  <c r="D33" i="3" a="1"/>
  <c r="D33" i="3" s="1"/>
  <c r="Z29" i="3"/>
  <c r="T29" i="3"/>
  <c r="O29" i="3"/>
  <c r="U29" i="3" s="1"/>
  <c r="N29" i="3"/>
  <c r="H29" i="3"/>
  <c r="E29" i="3" a="1"/>
  <c r="E29" i="3" s="1"/>
  <c r="F29" i="3" s="1"/>
  <c r="D29" i="3" a="1"/>
  <c r="D29" i="3" s="1"/>
  <c r="Z28" i="3"/>
  <c r="T28" i="3"/>
  <c r="O28" i="3"/>
  <c r="U28" i="3" s="1"/>
  <c r="N28" i="3"/>
  <c r="H28" i="3"/>
  <c r="E28" i="3" a="1"/>
  <c r="E28" i="3" s="1"/>
  <c r="F28" i="3" s="1"/>
  <c r="D28" i="3" a="1"/>
  <c r="D28" i="3" s="1"/>
  <c r="Z27" i="3"/>
  <c r="T27" i="3"/>
  <c r="O27" i="3"/>
  <c r="U27" i="3" s="1"/>
  <c r="N27" i="3"/>
  <c r="H27" i="3"/>
  <c r="E27" i="3" a="1"/>
  <c r="E27" i="3" s="1"/>
  <c r="F27" i="3" s="1"/>
  <c r="D27" i="3" a="1"/>
  <c r="D27" i="3" s="1"/>
  <c r="Z26" i="3"/>
  <c r="T26" i="3"/>
  <c r="O26" i="3"/>
  <c r="U26" i="3" s="1"/>
  <c r="N26" i="3"/>
  <c r="H26" i="3"/>
  <c r="E26" i="3" a="1"/>
  <c r="E26" i="3" s="1"/>
  <c r="F26" i="3" s="1"/>
  <c r="D26" i="3" a="1"/>
  <c r="D26" i="3" s="1"/>
  <c r="Z25" i="3"/>
  <c r="T25" i="3"/>
  <c r="O25" i="3"/>
  <c r="U25" i="3" s="1"/>
  <c r="N25" i="3"/>
  <c r="H25" i="3"/>
  <c r="E25" i="3" a="1"/>
  <c r="E25" i="3" s="1"/>
  <c r="F25" i="3" s="1"/>
  <c r="D25" i="3" a="1"/>
  <c r="D25" i="3" s="1"/>
  <c r="Z21" i="3"/>
  <c r="T21" i="3"/>
  <c r="O21" i="3"/>
  <c r="U21" i="3" s="1"/>
  <c r="N21" i="3"/>
  <c r="H21" i="3"/>
  <c r="E21" i="3" a="1"/>
  <c r="E21" i="3" s="1"/>
  <c r="F21" i="3" s="1"/>
  <c r="D21" i="3" a="1"/>
  <c r="D21" i="3" s="1"/>
  <c r="Z20" i="3"/>
  <c r="T20" i="3"/>
  <c r="O20" i="3"/>
  <c r="U20" i="3" s="1"/>
  <c r="N20" i="3"/>
  <c r="H20" i="3"/>
  <c r="E20" i="3" a="1"/>
  <c r="E20" i="3" s="1"/>
  <c r="F20" i="3" s="1"/>
  <c r="D20" i="3" a="1"/>
  <c r="D20" i="3" s="1"/>
  <c r="Z19" i="3"/>
  <c r="T19" i="3"/>
  <c r="O19" i="3"/>
  <c r="U19" i="3" s="1"/>
  <c r="N19" i="3"/>
  <c r="H19" i="3"/>
  <c r="E19" i="3" a="1"/>
  <c r="E19" i="3" s="1"/>
  <c r="F19" i="3" s="1"/>
  <c r="D19" i="3" a="1"/>
  <c r="D19" i="3" s="1"/>
  <c r="Z15" i="3"/>
  <c r="T15" i="3"/>
  <c r="O15" i="3"/>
  <c r="U15" i="3" s="1"/>
  <c r="N15" i="3"/>
  <c r="H15" i="3"/>
  <c r="E15" i="3" a="1"/>
  <c r="E15" i="3" s="1"/>
  <c r="F15" i="3" s="1"/>
  <c r="D15" i="3" a="1"/>
  <c r="D15" i="3" s="1"/>
  <c r="Z14" i="3"/>
  <c r="T14" i="3"/>
  <c r="O14" i="3"/>
  <c r="U14" i="3" s="1"/>
  <c r="N14" i="3"/>
  <c r="H14" i="3"/>
  <c r="E14" i="3" a="1"/>
  <c r="E14" i="3" s="1"/>
  <c r="F14" i="3" s="1"/>
  <c r="D14" i="3" a="1"/>
  <c r="D14" i="3" s="1"/>
  <c r="Z13" i="3"/>
  <c r="T13" i="3"/>
  <c r="O13" i="3"/>
  <c r="U13" i="3" s="1"/>
  <c r="N13" i="3"/>
  <c r="H13" i="3"/>
  <c r="E13" i="3" a="1"/>
  <c r="E13" i="3" s="1"/>
  <c r="F13" i="3" s="1"/>
  <c r="D13" i="3" a="1"/>
  <c r="D13" i="3" s="1"/>
  <c r="Z12" i="3"/>
  <c r="T12" i="3"/>
  <c r="O12" i="3"/>
  <c r="U12" i="3" s="1"/>
  <c r="N12" i="3"/>
  <c r="H12" i="3"/>
  <c r="E12" i="3" a="1"/>
  <c r="E12" i="3" s="1"/>
  <c r="F12" i="3" s="1"/>
  <c r="D12" i="3" a="1"/>
  <c r="D12" i="3" s="1"/>
  <c r="Z11" i="3"/>
  <c r="T11" i="3"/>
  <c r="O11" i="3"/>
  <c r="U11" i="3" s="1"/>
  <c r="N11" i="3"/>
  <c r="H11" i="3"/>
  <c r="E11" i="3" a="1"/>
  <c r="E11" i="3" s="1"/>
  <c r="F11" i="3" s="1"/>
  <c r="D11" i="3" a="1"/>
  <c r="D11" i="3" s="1"/>
  <c r="AB19" i="3" l="1"/>
  <c r="AB25" i="3"/>
  <c r="AB11" i="3"/>
  <c r="AB14" i="3"/>
  <c r="AB15" i="3"/>
  <c r="AB20" i="3"/>
  <c r="AB21" i="3"/>
  <c r="AB26" i="3"/>
  <c r="AB27" i="3"/>
  <c r="AB13" i="3"/>
  <c r="AB28" i="3"/>
  <c r="AB12" i="3"/>
  <c r="E49" i="2" a="1"/>
  <c r="E49" i="2" s="1"/>
  <c r="F49" i="2" s="1"/>
  <c r="D49" i="2" a="1"/>
  <c r="D49" i="2" s="1"/>
  <c r="O47" i="2"/>
  <c r="O46" i="2"/>
  <c r="U47" i="2" s="1"/>
  <c r="O49" i="2"/>
  <c r="O48" i="2"/>
  <c r="U49" i="2" s="1"/>
  <c r="O33" i="2"/>
  <c r="O32" i="2"/>
  <c r="U33" i="2" s="1"/>
  <c r="O13" i="2"/>
  <c r="O12" i="2"/>
  <c r="U13" i="2" s="1"/>
  <c r="E47" i="2" l="1" a="1"/>
  <c r="E47" i="2" s="1"/>
  <c r="F47" i="2" s="1"/>
  <c r="D47" i="2" a="1"/>
  <c r="D47" i="2" s="1"/>
  <c r="Z49" i="2"/>
  <c r="T49" i="2"/>
  <c r="N49" i="2"/>
  <c r="H49" i="2"/>
  <c r="AF48" i="2"/>
  <c r="Z48" i="2"/>
  <c r="T48" i="2"/>
  <c r="U48" i="2"/>
  <c r="N48" i="2"/>
  <c r="H48" i="2"/>
  <c r="E48" i="2" a="1"/>
  <c r="E48" i="2" s="1"/>
  <c r="F48" i="2" s="1"/>
  <c r="D48" i="2" a="1"/>
  <c r="D48" i="2" s="1"/>
  <c r="Z33" i="2"/>
  <c r="T33" i="2"/>
  <c r="N33" i="2"/>
  <c r="H33" i="2"/>
  <c r="E33" i="2" a="1"/>
  <c r="E33" i="2" s="1"/>
  <c r="F33" i="2" s="1"/>
  <c r="D33" i="2" a="1"/>
  <c r="D33" i="2" s="1"/>
  <c r="Z13" i="2"/>
  <c r="T13" i="2"/>
  <c r="N13" i="2"/>
  <c r="H13" i="2"/>
  <c r="E13" i="2" a="1"/>
  <c r="E13" i="2" s="1"/>
  <c r="F13" i="2" s="1"/>
  <c r="D13" i="2" a="1"/>
  <c r="D13" i="2" s="1"/>
  <c r="AA48" i="2" l="1"/>
  <c r="AA49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AF54" i="2"/>
  <c r="Z54" i="2"/>
  <c r="T54" i="2"/>
  <c r="O54" i="2"/>
  <c r="U54" i="2" s="1"/>
  <c r="AA54" i="2" s="1"/>
  <c r="N54" i="2"/>
  <c r="H54" i="2"/>
  <c r="E54" i="2" a="1"/>
  <c r="E54" i="2" s="1"/>
  <c r="F54" i="2" s="1"/>
  <c r="D54" i="2" a="1"/>
  <c r="D54" i="2" s="1"/>
  <c r="AF53" i="2"/>
  <c r="Z53" i="2"/>
  <c r="T53" i="2"/>
  <c r="O53" i="2"/>
  <c r="U53" i="2" s="1"/>
  <c r="AA53" i="2" s="1"/>
  <c r="N53" i="2"/>
  <c r="H53" i="2"/>
  <c r="E53" i="2" a="1"/>
  <c r="E53" i="2" s="1"/>
  <c r="F53" i="2" s="1"/>
  <c r="D53" i="2" a="1"/>
  <c r="D53" i="2" s="1"/>
  <c r="AF52" i="2"/>
  <c r="Z52" i="2"/>
  <c r="T52" i="2"/>
  <c r="O52" i="2"/>
  <c r="U52" i="2" s="1"/>
  <c r="AA52" i="2" s="1"/>
  <c r="N52" i="2"/>
  <c r="H52" i="2"/>
  <c r="E52" i="2" a="1"/>
  <c r="E52" i="2" s="1"/>
  <c r="F52" i="2" s="1"/>
  <c r="D52" i="2" a="1"/>
  <c r="D52" i="2" s="1"/>
  <c r="AF51" i="2"/>
  <c r="Z51" i="2"/>
  <c r="T51" i="2"/>
  <c r="O51" i="2"/>
  <c r="U51" i="2" s="1"/>
  <c r="AA51" i="2" s="1"/>
  <c r="N51" i="2"/>
  <c r="H51" i="2"/>
  <c r="E51" i="2" a="1"/>
  <c r="E51" i="2" s="1"/>
  <c r="F51" i="2" s="1"/>
  <c r="D51" i="2" a="1"/>
  <c r="D51" i="2" s="1"/>
  <c r="AF50" i="2"/>
  <c r="Z50" i="2"/>
  <c r="T50" i="2"/>
  <c r="O50" i="2"/>
  <c r="U50" i="2" s="1"/>
  <c r="AA50" i="2" s="1"/>
  <c r="N50" i="2"/>
  <c r="H50" i="2"/>
  <c r="E50" i="2" a="1"/>
  <c r="E50" i="2" s="1"/>
  <c r="F50" i="2" s="1"/>
  <c r="D50" i="2" a="1"/>
  <c r="D50" i="2" s="1"/>
  <c r="Z47" i="2"/>
  <c r="T47" i="2"/>
  <c r="N47" i="2"/>
  <c r="H47" i="2"/>
  <c r="AF46" i="2"/>
  <c r="Z46" i="2"/>
  <c r="T46" i="2"/>
  <c r="U46" i="2"/>
  <c r="N46" i="2"/>
  <c r="H46" i="2"/>
  <c r="E46" i="2" a="1"/>
  <c r="E46" i="2" s="1"/>
  <c r="F46" i="2" s="1"/>
  <c r="D46" i="2" a="1"/>
  <c r="D46" i="2" s="1"/>
  <c r="AF42" i="2"/>
  <c r="Z42" i="2"/>
  <c r="T42" i="2"/>
  <c r="O42" i="2"/>
  <c r="U42" i="2" s="1"/>
  <c r="AA42" i="2" s="1"/>
  <c r="N42" i="2"/>
  <c r="H42" i="2"/>
  <c r="E42" i="2" a="1"/>
  <c r="E42" i="2" s="1"/>
  <c r="F42" i="2" s="1"/>
  <c r="D42" i="2" a="1"/>
  <c r="D42" i="2" s="1"/>
  <c r="AF41" i="2"/>
  <c r="Z41" i="2"/>
  <c r="T41" i="2"/>
  <c r="O41" i="2"/>
  <c r="U41" i="2" s="1"/>
  <c r="AA41" i="2" s="1"/>
  <c r="N41" i="2"/>
  <c r="H41" i="2"/>
  <c r="E41" i="2" a="1"/>
  <c r="E41" i="2" s="1"/>
  <c r="F41" i="2" s="1"/>
  <c r="D41" i="2" a="1"/>
  <c r="D41" i="2" s="1"/>
  <c r="AF40" i="2"/>
  <c r="Z40" i="2"/>
  <c r="T40" i="2"/>
  <c r="O40" i="2"/>
  <c r="U40" i="2" s="1"/>
  <c r="AA40" i="2" s="1"/>
  <c r="N40" i="2"/>
  <c r="H40" i="2"/>
  <c r="E40" i="2" a="1"/>
  <c r="E40" i="2" s="1"/>
  <c r="F40" i="2" s="1"/>
  <c r="D40" i="2" a="1"/>
  <c r="D40" i="2" s="1"/>
  <c r="AF39" i="2"/>
  <c r="Z39" i="2"/>
  <c r="T39" i="2"/>
  <c r="O39" i="2"/>
  <c r="U39" i="2" s="1"/>
  <c r="AA39" i="2" s="1"/>
  <c r="N39" i="2"/>
  <c r="H39" i="2"/>
  <c r="E39" i="2" a="1"/>
  <c r="E39" i="2" s="1"/>
  <c r="F39" i="2" s="1"/>
  <c r="D39" i="2" a="1"/>
  <c r="D39" i="2" s="1"/>
  <c r="AF38" i="2"/>
  <c r="Z38" i="2"/>
  <c r="T38" i="2"/>
  <c r="O38" i="2"/>
  <c r="U38" i="2" s="1"/>
  <c r="AA38" i="2" s="1"/>
  <c r="N38" i="2"/>
  <c r="H38" i="2"/>
  <c r="E38" i="2" a="1"/>
  <c r="E38" i="2" s="1"/>
  <c r="F38" i="2" s="1"/>
  <c r="D38" i="2" a="1"/>
  <c r="D38" i="2" s="1"/>
  <c r="AF34" i="2"/>
  <c r="Z34" i="2"/>
  <c r="T34" i="2"/>
  <c r="O34" i="2"/>
  <c r="U34" i="2" s="1"/>
  <c r="AA34" i="2" s="1"/>
  <c r="N34" i="2"/>
  <c r="H34" i="2"/>
  <c r="E34" i="2" a="1"/>
  <c r="E34" i="2" s="1"/>
  <c r="F34" i="2" s="1"/>
  <c r="D34" i="2" a="1"/>
  <c r="D34" i="2" s="1"/>
  <c r="AF32" i="2"/>
  <c r="Z32" i="2"/>
  <c r="T32" i="2"/>
  <c r="U32" i="2"/>
  <c r="N32" i="2"/>
  <c r="H32" i="2"/>
  <c r="E32" i="2" a="1"/>
  <c r="E32" i="2" s="1"/>
  <c r="F32" i="2" s="1"/>
  <c r="D32" i="2" a="1"/>
  <c r="D32" i="2" s="1"/>
  <c r="AF31" i="2"/>
  <c r="Z31" i="2"/>
  <c r="T31" i="2"/>
  <c r="O31" i="2"/>
  <c r="U31" i="2" s="1"/>
  <c r="AA31" i="2" s="1"/>
  <c r="N31" i="2"/>
  <c r="H31" i="2"/>
  <c r="E31" i="2" a="1"/>
  <c r="E31" i="2" s="1"/>
  <c r="F31" i="2" s="1"/>
  <c r="D31" i="2" a="1"/>
  <c r="D31" i="2" s="1"/>
  <c r="AF30" i="2"/>
  <c r="Z30" i="2"/>
  <c r="T30" i="2"/>
  <c r="O30" i="2"/>
  <c r="U30" i="2" s="1"/>
  <c r="AA30" i="2" s="1"/>
  <c r="N30" i="2"/>
  <c r="H30" i="2"/>
  <c r="E30" i="2" a="1"/>
  <c r="E30" i="2" s="1"/>
  <c r="F30" i="2" s="1"/>
  <c r="D30" i="2" a="1"/>
  <c r="D30" i="2" s="1"/>
  <c r="AF29" i="2"/>
  <c r="Z29" i="2"/>
  <c r="T29" i="2"/>
  <c r="O29" i="2"/>
  <c r="U29" i="2" s="1"/>
  <c r="AA29" i="2" s="1"/>
  <c r="N29" i="2"/>
  <c r="H29" i="2"/>
  <c r="E29" i="2" a="1"/>
  <c r="E29" i="2" s="1"/>
  <c r="F29" i="2" s="1"/>
  <c r="D29" i="2" a="1"/>
  <c r="D29" i="2" s="1"/>
  <c r="AF28" i="2"/>
  <c r="Z28" i="2"/>
  <c r="T28" i="2"/>
  <c r="O28" i="2"/>
  <c r="U28" i="2" s="1"/>
  <c r="AA28" i="2" s="1"/>
  <c r="N28" i="2"/>
  <c r="H28" i="2"/>
  <c r="E28" i="2" a="1"/>
  <c r="E28" i="2" s="1"/>
  <c r="F28" i="2" s="1"/>
  <c r="D28" i="2" a="1"/>
  <c r="D28" i="2" s="1"/>
  <c r="AF24" i="2"/>
  <c r="Z24" i="2"/>
  <c r="T24" i="2"/>
  <c r="O24" i="2"/>
  <c r="U24" i="2" s="1"/>
  <c r="AA24" i="2" s="1"/>
  <c r="N24" i="2"/>
  <c r="H24" i="2"/>
  <c r="E24" i="2" a="1"/>
  <c r="E24" i="2" s="1"/>
  <c r="F24" i="2" s="1"/>
  <c r="D24" i="2" a="1"/>
  <c r="D24" i="2" s="1"/>
  <c r="AF23" i="2"/>
  <c r="Z23" i="2"/>
  <c r="T23" i="2"/>
  <c r="O23" i="2"/>
  <c r="U23" i="2" s="1"/>
  <c r="AA23" i="2" s="1"/>
  <c r="N23" i="2"/>
  <c r="H23" i="2"/>
  <c r="E23" i="2" a="1"/>
  <c r="E23" i="2" s="1"/>
  <c r="F23" i="2" s="1"/>
  <c r="D23" i="2" a="1"/>
  <c r="D23" i="2" s="1"/>
  <c r="AF22" i="2"/>
  <c r="Z22" i="2"/>
  <c r="T22" i="2"/>
  <c r="O22" i="2"/>
  <c r="U22" i="2" s="1"/>
  <c r="AA22" i="2" s="1"/>
  <c r="N22" i="2"/>
  <c r="H22" i="2"/>
  <c r="E22" i="2" a="1"/>
  <c r="E22" i="2" s="1"/>
  <c r="F22" i="2" s="1"/>
  <c r="D22" i="2" a="1"/>
  <c r="D22" i="2" s="1"/>
  <c r="AF21" i="2"/>
  <c r="Z21" i="2"/>
  <c r="T21" i="2"/>
  <c r="O21" i="2"/>
  <c r="U21" i="2" s="1"/>
  <c r="AA21" i="2" s="1"/>
  <c r="N21" i="2"/>
  <c r="H21" i="2"/>
  <c r="E21" i="2" a="1"/>
  <c r="E21" i="2" s="1"/>
  <c r="F21" i="2" s="1"/>
  <c r="D21" i="2" a="1"/>
  <c r="D21" i="2" s="1"/>
  <c r="AF17" i="2"/>
  <c r="Z17" i="2"/>
  <c r="T17" i="2"/>
  <c r="O17" i="2"/>
  <c r="U17" i="2" s="1"/>
  <c r="AA17" i="2" s="1"/>
  <c r="N17" i="2"/>
  <c r="H17" i="2"/>
  <c r="E17" i="2" a="1"/>
  <c r="E17" i="2" s="1"/>
  <c r="F17" i="2" s="1"/>
  <c r="D17" i="2" a="1"/>
  <c r="D17" i="2" s="1"/>
  <c r="AF16" i="2"/>
  <c r="Z16" i="2"/>
  <c r="T16" i="2"/>
  <c r="O16" i="2"/>
  <c r="U16" i="2" s="1"/>
  <c r="AA16" i="2" s="1"/>
  <c r="N16" i="2"/>
  <c r="H16" i="2"/>
  <c r="E16" i="2" a="1"/>
  <c r="E16" i="2" s="1"/>
  <c r="F16" i="2" s="1"/>
  <c r="D16" i="2" a="1"/>
  <c r="D16" i="2" s="1"/>
  <c r="AF15" i="2"/>
  <c r="Z15" i="2"/>
  <c r="T15" i="2"/>
  <c r="O15" i="2"/>
  <c r="U15" i="2" s="1"/>
  <c r="AA15" i="2" s="1"/>
  <c r="N15" i="2"/>
  <c r="H15" i="2"/>
  <c r="E15" i="2" a="1"/>
  <c r="E15" i="2" s="1"/>
  <c r="F15" i="2" s="1"/>
  <c r="D15" i="2" a="1"/>
  <c r="D15" i="2" s="1"/>
  <c r="AF14" i="2"/>
  <c r="Z14" i="2"/>
  <c r="T14" i="2"/>
  <c r="O14" i="2"/>
  <c r="U14" i="2" s="1"/>
  <c r="AA14" i="2" s="1"/>
  <c r="N14" i="2"/>
  <c r="H14" i="2"/>
  <c r="E14" i="2" a="1"/>
  <c r="E14" i="2" s="1"/>
  <c r="F14" i="2" s="1"/>
  <c r="D14" i="2" a="1"/>
  <c r="D14" i="2" s="1"/>
  <c r="AF12" i="2"/>
  <c r="Z12" i="2"/>
  <c r="T12" i="2"/>
  <c r="U12" i="2"/>
  <c r="N12" i="2"/>
  <c r="H12" i="2"/>
  <c r="E12" i="2" a="1"/>
  <c r="E12" i="2" s="1"/>
  <c r="F12" i="2" s="1"/>
  <c r="D12" i="2" a="1"/>
  <c r="D12" i="2" s="1"/>
  <c r="AF11" i="2"/>
  <c r="Z11" i="2"/>
  <c r="T11" i="2"/>
  <c r="O11" i="2"/>
  <c r="U11" i="2" s="1"/>
  <c r="AA11" i="2" s="1"/>
  <c r="N11" i="2"/>
  <c r="H11" i="2"/>
  <c r="E11" i="2" a="1"/>
  <c r="E11" i="2" s="1"/>
  <c r="F11" i="2" s="1"/>
  <c r="D11" i="2" a="1"/>
  <c r="D11" i="2" s="1"/>
  <c r="AA46" i="2" l="1"/>
  <c r="AA47" i="2"/>
  <c r="AH17" i="2"/>
  <c r="AA12" i="2"/>
  <c r="AA13" i="2"/>
  <c r="AH24" i="2"/>
  <c r="AA32" i="2"/>
  <c r="AA33" i="2"/>
  <c r="AH12" i="2"/>
  <c r="AH31" i="2"/>
  <c r="AH15" i="2"/>
  <c r="AH22" i="2"/>
  <c r="AH29" i="2"/>
  <c r="AH34" i="2"/>
  <c r="AH11" i="2"/>
  <c r="AH16" i="2"/>
  <c r="AH23" i="2"/>
  <c r="AH30" i="2"/>
  <c r="AH14" i="2"/>
  <c r="AH21" i="2"/>
  <c r="AH28" i="2"/>
  <c r="AH32" i="2"/>
  <c r="O52" i="1"/>
  <c r="U52" i="1" s="1"/>
  <c r="AA52" i="1" s="1"/>
  <c r="AG52" i="1" s="1"/>
  <c r="O51" i="1"/>
  <c r="U51" i="1" s="1"/>
  <c r="AA51" i="1" s="1"/>
  <c r="AG51" i="1" s="1"/>
  <c r="O50" i="1"/>
  <c r="U50" i="1" s="1"/>
  <c r="AA50" i="1" s="1"/>
  <c r="AG50" i="1" s="1"/>
  <c r="O49" i="1"/>
  <c r="U49" i="1" s="1"/>
  <c r="AA49" i="1" s="1"/>
  <c r="AG49" i="1" s="1"/>
  <c r="O48" i="1"/>
  <c r="U48" i="1" s="1"/>
  <c r="AA48" i="1" s="1"/>
  <c r="AG48" i="1" s="1"/>
  <c r="O47" i="1"/>
  <c r="U47" i="1" s="1"/>
  <c r="AA47" i="1" s="1"/>
  <c r="AG47" i="1" s="1"/>
  <c r="O46" i="1"/>
  <c r="U46" i="1" s="1"/>
  <c r="AA46" i="1" s="1"/>
  <c r="AG46" i="1" s="1"/>
  <c r="O42" i="1"/>
  <c r="U42" i="1" s="1"/>
  <c r="AA42" i="1" s="1"/>
  <c r="AG42" i="1" s="1"/>
  <c r="O41" i="1"/>
  <c r="U41" i="1" s="1"/>
  <c r="AA41" i="1" s="1"/>
  <c r="AG41" i="1" s="1"/>
  <c r="O40" i="1"/>
  <c r="U40" i="1" s="1"/>
  <c r="AA40" i="1" s="1"/>
  <c r="AG40" i="1" s="1"/>
  <c r="O39" i="1"/>
  <c r="U39" i="1" s="1"/>
  <c r="AA39" i="1" s="1"/>
  <c r="AG39" i="1" s="1"/>
  <c r="O38" i="1"/>
  <c r="U38" i="1" s="1"/>
  <c r="AA38" i="1" s="1"/>
  <c r="AG38" i="1" s="1"/>
  <c r="O34" i="1"/>
  <c r="U34" i="1" s="1"/>
  <c r="AA34" i="1" s="1"/>
  <c r="AG34" i="1" s="1"/>
  <c r="O33" i="1"/>
  <c r="U33" i="1" s="1"/>
  <c r="AA33" i="1" s="1"/>
  <c r="AG33" i="1" s="1"/>
  <c r="O32" i="1"/>
  <c r="U32" i="1" s="1"/>
  <c r="AA32" i="1" s="1"/>
  <c r="AG32" i="1" s="1"/>
  <c r="O31" i="1"/>
  <c r="U31" i="1" s="1"/>
  <c r="AA31" i="1" s="1"/>
  <c r="AG31" i="1" s="1"/>
  <c r="O30" i="1"/>
  <c r="U30" i="1" s="1"/>
  <c r="AA30" i="1" s="1"/>
  <c r="AG30" i="1" s="1"/>
  <c r="O29" i="1"/>
  <c r="U29" i="1" s="1"/>
  <c r="AA29" i="1" s="1"/>
  <c r="AG29" i="1" s="1"/>
  <c r="O25" i="1"/>
  <c r="U25" i="1" s="1"/>
  <c r="AA25" i="1" s="1"/>
  <c r="AG25" i="1" s="1"/>
  <c r="O23" i="1"/>
  <c r="U23" i="1" s="1"/>
  <c r="AA23" i="1" s="1"/>
  <c r="AG23" i="1" s="1"/>
  <c r="O22" i="1"/>
  <c r="U22" i="1" s="1"/>
  <c r="AA22" i="1" s="1"/>
  <c r="AG22" i="1" s="1"/>
  <c r="O18" i="1"/>
  <c r="U18" i="1" s="1"/>
  <c r="AA18" i="1" s="1"/>
  <c r="AG18" i="1" s="1"/>
  <c r="O17" i="1"/>
  <c r="U17" i="1" s="1"/>
  <c r="AA17" i="1" s="1"/>
  <c r="AG17" i="1" s="1"/>
  <c r="O16" i="1"/>
  <c r="U16" i="1" s="1"/>
  <c r="AA16" i="1" s="1"/>
  <c r="AG16" i="1" s="1"/>
  <c r="O15" i="1"/>
  <c r="U15" i="1" s="1"/>
  <c r="AA15" i="1" s="1"/>
  <c r="AG15" i="1" s="1"/>
  <c r="O14" i="1"/>
  <c r="U14" i="1" s="1"/>
  <c r="AA14" i="1" s="1"/>
  <c r="AG14" i="1" s="1"/>
  <c r="U13" i="1"/>
  <c r="AA13" i="1" s="1"/>
  <c r="AG13" i="1" s="1"/>
  <c r="AL52" i="1" l="1"/>
  <c r="AF52" i="1"/>
  <c r="T52" i="1"/>
  <c r="N52" i="1"/>
  <c r="H52" i="1"/>
  <c r="AL51" i="1"/>
  <c r="AF51" i="1"/>
  <c r="T51" i="1"/>
  <c r="N51" i="1"/>
  <c r="H51" i="1"/>
  <c r="AL50" i="1"/>
  <c r="AF50" i="1"/>
  <c r="T50" i="1"/>
  <c r="N50" i="1"/>
  <c r="H50" i="1"/>
  <c r="AL49" i="1"/>
  <c r="AF49" i="1"/>
  <c r="T49" i="1"/>
  <c r="N49" i="1"/>
  <c r="H49" i="1"/>
  <c r="AL48" i="1"/>
  <c r="AF48" i="1"/>
  <c r="T48" i="1"/>
  <c r="N48" i="1"/>
  <c r="H48" i="1"/>
  <c r="AL47" i="1"/>
  <c r="AF47" i="1"/>
  <c r="T47" i="1"/>
  <c r="N47" i="1"/>
  <c r="H47" i="1"/>
  <c r="AL46" i="1"/>
  <c r="AF46" i="1"/>
  <c r="T46" i="1"/>
  <c r="N46" i="1"/>
  <c r="H46" i="1"/>
  <c r="AL42" i="1"/>
  <c r="AF42" i="1"/>
  <c r="T42" i="1"/>
  <c r="N42" i="1"/>
  <c r="H42" i="1"/>
  <c r="AL41" i="1"/>
  <c r="AF41" i="1"/>
  <c r="T41" i="1"/>
  <c r="N41" i="1"/>
  <c r="H41" i="1"/>
  <c r="AL40" i="1"/>
  <c r="AF40" i="1"/>
  <c r="T40" i="1"/>
  <c r="N40" i="1"/>
  <c r="H40" i="1"/>
  <c r="AL39" i="1"/>
  <c r="AF39" i="1"/>
  <c r="T39" i="1"/>
  <c r="N39" i="1"/>
  <c r="H39" i="1"/>
  <c r="AL38" i="1"/>
  <c r="AF38" i="1"/>
  <c r="T38" i="1"/>
  <c r="N38" i="1"/>
  <c r="H38" i="1"/>
  <c r="AL34" i="1"/>
  <c r="AF34" i="1"/>
  <c r="T34" i="1"/>
  <c r="N34" i="1"/>
  <c r="AL33" i="1"/>
  <c r="AF33" i="1"/>
  <c r="T33" i="1"/>
  <c r="N33" i="1"/>
  <c r="AN33" i="1"/>
  <c r="H33" i="1"/>
  <c r="AL32" i="1"/>
  <c r="AF32" i="1"/>
  <c r="T32" i="1"/>
  <c r="N32" i="1"/>
  <c r="H32" i="1"/>
  <c r="AL31" i="1"/>
  <c r="AF31" i="1"/>
  <c r="T31" i="1"/>
  <c r="N31" i="1"/>
  <c r="H31" i="1"/>
  <c r="AL30" i="1"/>
  <c r="AF30" i="1"/>
  <c r="T30" i="1"/>
  <c r="N30" i="1"/>
  <c r="AN30" i="1"/>
  <c r="H30" i="1"/>
  <c r="AL29" i="1"/>
  <c r="AF29" i="1"/>
  <c r="T29" i="1"/>
  <c r="N29" i="1"/>
  <c r="H29" i="1"/>
  <c r="AL25" i="1"/>
  <c r="AF25" i="1"/>
  <c r="T25" i="1"/>
  <c r="N25" i="1"/>
  <c r="AN25" i="1"/>
  <c r="H25" i="1"/>
  <c r="AL24" i="1"/>
  <c r="AF24" i="1"/>
  <c r="T24" i="1"/>
  <c r="O24" i="1"/>
  <c r="U24" i="1" s="1"/>
  <c r="AA24" i="1" s="1"/>
  <c r="AG24" i="1" s="1"/>
  <c r="N24" i="1"/>
  <c r="H24" i="1"/>
  <c r="AL23" i="1"/>
  <c r="AF23" i="1"/>
  <c r="T23" i="1"/>
  <c r="N23" i="1"/>
  <c r="AN23" i="1"/>
  <c r="H23" i="1"/>
  <c r="AL22" i="1"/>
  <c r="AF22" i="1"/>
  <c r="T22" i="1"/>
  <c r="N22" i="1"/>
  <c r="AN22" i="1"/>
  <c r="H22" i="1"/>
  <c r="AL18" i="1"/>
  <c r="AF18" i="1"/>
  <c r="T18" i="1"/>
  <c r="N18" i="1"/>
  <c r="H18" i="1"/>
  <c r="AL17" i="1"/>
  <c r="AF17" i="1"/>
  <c r="T17" i="1"/>
  <c r="N17" i="1"/>
  <c r="H17" i="1"/>
  <c r="AL16" i="1"/>
  <c r="AF16" i="1"/>
  <c r="T16" i="1"/>
  <c r="N16" i="1"/>
  <c r="AN16" i="1"/>
  <c r="H16" i="1"/>
  <c r="AL15" i="1"/>
  <c r="AF15" i="1"/>
  <c r="T15" i="1"/>
  <c r="N15" i="1"/>
  <c r="AN15" i="1"/>
  <c r="H15" i="1"/>
  <c r="AL14" i="1"/>
  <c r="AF14" i="1"/>
  <c r="T14" i="1"/>
  <c r="N14" i="1"/>
  <c r="AN14" i="1"/>
  <c r="H14" i="1"/>
  <c r="AL13" i="1"/>
  <c r="AF13" i="1"/>
  <c r="T13" i="1"/>
  <c r="N13" i="1"/>
  <c r="H13" i="1"/>
  <c r="AN29" i="1" l="1"/>
  <c r="AN24" i="1"/>
  <c r="AN13" i="1"/>
  <c r="AN18" i="1"/>
  <c r="AN32" i="1"/>
  <c r="AN34" i="1"/>
  <c r="AN17" i="1"/>
  <c r="AN31" i="1"/>
  <c r="E52" i="1" a="1"/>
  <c r="E52" i="1" s="1"/>
  <c r="F52" i="1" s="1"/>
  <c r="D52" i="1" a="1"/>
  <c r="D52" i="1" s="1"/>
  <c r="E51" i="1" a="1"/>
  <c r="E51" i="1" s="1"/>
  <c r="F51" i="1" s="1"/>
  <c r="D51" i="1" a="1"/>
  <c r="D51" i="1" s="1"/>
  <c r="E50" i="1" a="1"/>
  <c r="E50" i="1" s="1"/>
  <c r="F50" i="1" s="1"/>
  <c r="D50" i="1" a="1"/>
  <c r="D50" i="1" s="1"/>
  <c r="E49" i="1" a="1"/>
  <c r="E49" i="1" s="1"/>
  <c r="F49" i="1" s="1"/>
  <c r="D49" i="1" a="1"/>
  <c r="D49" i="1" s="1"/>
  <c r="E48" i="1" a="1"/>
  <c r="E48" i="1" s="1"/>
  <c r="F48" i="1" s="1"/>
  <c r="D48" i="1" a="1"/>
  <c r="D48" i="1" s="1"/>
  <c r="E47" i="1" a="1"/>
  <c r="E47" i="1" s="1"/>
  <c r="F47" i="1" s="1"/>
  <c r="D47" i="1" a="1"/>
  <c r="D47" i="1" s="1"/>
  <c r="E46" i="1" a="1"/>
  <c r="E46" i="1" s="1"/>
  <c r="F46" i="1" s="1"/>
  <c r="D46" i="1" a="1"/>
  <c r="D46" i="1" s="1"/>
  <c r="E42" i="1" a="1"/>
  <c r="E42" i="1" s="1"/>
  <c r="F42" i="1" s="1"/>
  <c r="D42" i="1" a="1"/>
  <c r="D42" i="1" s="1"/>
  <c r="E41" i="1" a="1"/>
  <c r="E41" i="1" s="1"/>
  <c r="F41" i="1" s="1"/>
  <c r="D41" i="1" a="1"/>
  <c r="D41" i="1" s="1"/>
  <c r="E40" i="1" a="1"/>
  <c r="E40" i="1" s="1"/>
  <c r="F40" i="1" s="1"/>
  <c r="D40" i="1" a="1"/>
  <c r="D40" i="1" s="1"/>
  <c r="E39" i="1" a="1"/>
  <c r="E39" i="1" s="1"/>
  <c r="F39" i="1" s="1"/>
  <c r="D39" i="1" a="1"/>
  <c r="D39" i="1" s="1"/>
  <c r="E38" i="1" a="1"/>
  <c r="E38" i="1" s="1"/>
  <c r="F38" i="1" s="1"/>
  <c r="D38" i="1" a="1"/>
  <c r="D38" i="1" s="1"/>
  <c r="E34" i="1" a="1"/>
  <c r="E34" i="1" s="1"/>
  <c r="F34" i="1" s="1"/>
  <c r="D34" i="1" a="1"/>
  <c r="D34" i="1" s="1"/>
  <c r="E33" i="1" a="1"/>
  <c r="E33" i="1" s="1"/>
  <c r="F33" i="1" s="1"/>
  <c r="D33" i="1" a="1"/>
  <c r="D33" i="1" s="1"/>
  <c r="E32" i="1" a="1"/>
  <c r="E32" i="1" s="1"/>
  <c r="F32" i="1" s="1"/>
  <c r="D32" i="1" a="1"/>
  <c r="D32" i="1" s="1"/>
  <c r="E31" i="1" a="1"/>
  <c r="E31" i="1" s="1"/>
  <c r="F31" i="1" s="1"/>
  <c r="D31" i="1" a="1"/>
  <c r="D31" i="1" s="1"/>
  <c r="E30" i="1" a="1"/>
  <c r="E30" i="1" s="1"/>
  <c r="F30" i="1" s="1"/>
  <c r="D30" i="1" a="1"/>
  <c r="D30" i="1" s="1"/>
  <c r="E29" i="1" a="1"/>
  <c r="E29" i="1" s="1"/>
  <c r="F29" i="1" s="1"/>
  <c r="D29" i="1" a="1"/>
  <c r="D29" i="1" s="1"/>
  <c r="E25" i="1" a="1"/>
  <c r="E25" i="1" s="1"/>
  <c r="F25" i="1" s="1"/>
  <c r="D25" i="1" a="1"/>
  <c r="D25" i="1" s="1"/>
  <c r="E24" i="1" a="1"/>
  <c r="E24" i="1" s="1"/>
  <c r="F24" i="1" s="1"/>
  <c r="D24" i="1" a="1"/>
  <c r="D24" i="1" s="1"/>
  <c r="E23" i="1" a="1"/>
  <c r="E23" i="1" s="1"/>
  <c r="F23" i="1" s="1"/>
  <c r="D23" i="1" a="1"/>
  <c r="D23" i="1" s="1"/>
  <c r="E22" i="1" a="1"/>
  <c r="E22" i="1" s="1"/>
  <c r="F22" i="1" s="1"/>
  <c r="D22" i="1" a="1"/>
  <c r="D22" i="1" s="1"/>
  <c r="E18" i="1" l="1" a="1"/>
  <c r="E18" i="1" s="1"/>
  <c r="F18" i="1" s="1"/>
  <c r="D18" i="1" a="1"/>
  <c r="D18" i="1" s="1"/>
  <c r="E17" i="1" a="1"/>
  <c r="E17" i="1" s="1"/>
  <c r="F17" i="1" s="1"/>
  <c r="D17" i="1" a="1"/>
  <c r="D17" i="1" s="1"/>
  <c r="E16" i="1" a="1"/>
  <c r="E16" i="1" s="1"/>
  <c r="F16" i="1" s="1"/>
  <c r="D16" i="1" a="1"/>
  <c r="D16" i="1" s="1"/>
  <c r="E15" i="1" a="1"/>
  <c r="E15" i="1" s="1"/>
  <c r="F15" i="1" s="1"/>
  <c r="D15" i="1" a="1"/>
  <c r="D15" i="1" s="1"/>
  <c r="E14" i="1" a="1"/>
  <c r="E14" i="1" s="1"/>
  <c r="F14" i="1" s="1"/>
  <c r="D14" i="1" a="1"/>
  <c r="D14" i="1" s="1"/>
  <c r="E13" i="1" l="1" a="1"/>
  <c r="E13" i="1" s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D13" i="1" l="1" a="1"/>
  <c r="D13" i="1" s="1"/>
  <c r="F13" i="1" s="1"/>
</calcChain>
</file>

<file path=xl/sharedStrings.xml><?xml version="1.0" encoding="utf-8"?>
<sst xmlns="http://schemas.openxmlformats.org/spreadsheetml/2006/main" count="5763" uniqueCount="370">
  <si>
    <t xml:space="preserve"> 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</si>
  <si>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</si>
  <si>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</si>
  <si>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</si>
  <si>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</si>
  <si>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</si>
  <si>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</si>
  <si>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</si>
  <si>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</si>
  <si>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</si>
  <si>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</si>
  <si>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3/fail</t>
  </si>
  <si>
    <t>2/fail</t>
  </si>
  <si>
    <t>1/fail</t>
  </si>
  <si>
    <t>1/2 reps of Week 1</t>
  </si>
  <si>
    <t>Reps</t>
  </si>
  <si>
    <t>(Select from drop-down menus)</t>
  </si>
  <si>
    <t>Triceps</t>
  </si>
  <si>
    <t>Biceps</t>
  </si>
  <si>
    <t>Calves</t>
  </si>
  <si>
    <t>Quads</t>
  </si>
  <si>
    <t>Exercise Rating Menu:</t>
  </si>
  <si>
    <t>Horizontal Push</t>
  </si>
  <si>
    <t>Medium Grip Bench Press</t>
  </si>
  <si>
    <t>Close Grip Bench Press</t>
  </si>
  <si>
    <t>Wide Grip Bench Press</t>
  </si>
  <si>
    <t>Pushup</t>
  </si>
  <si>
    <t>Close Grip Pushup</t>
  </si>
  <si>
    <t>Low Incline Dumbbell Press</t>
  </si>
  <si>
    <t>Incline Medium Grip Bench Press</t>
  </si>
  <si>
    <t>Incline Close Grip Bench Press</t>
  </si>
  <si>
    <t>Incline Wide Grip Bench Press</t>
  </si>
  <si>
    <t>Standing Barbell Shoulder Press</t>
  </si>
  <si>
    <t>Standing Dumbbell Shoulder Press</t>
  </si>
  <si>
    <t>Seated Barbell Shoulder Press</t>
  </si>
  <si>
    <t>Seated Dumbbell Shoulder Press</t>
  </si>
  <si>
    <t>Incline Dumbbell Press</t>
  </si>
  <si>
    <t>Chest Isolation</t>
  </si>
  <si>
    <t>Incline Dumbbell Flye</t>
  </si>
  <si>
    <t>Cable Flye</t>
  </si>
  <si>
    <t>Machine Chest Flye</t>
  </si>
  <si>
    <t>2-Arm Dumbbell Row</t>
  </si>
  <si>
    <t>1-Arm Dumbbell Row</t>
  </si>
  <si>
    <t>Normal Grip Pulldown</t>
  </si>
  <si>
    <t>Wide-Grip Pulldown</t>
  </si>
  <si>
    <t>Narrow Grip Pulldown</t>
  </si>
  <si>
    <t>Barbell Upright Row</t>
  </si>
  <si>
    <t>Dumbbell Upright Row</t>
  </si>
  <si>
    <t>Dumbbell Side Lateral Raise</t>
  </si>
  <si>
    <t>Cable Upright Row</t>
  </si>
  <si>
    <t>Dumbbell Rear Lateral Raise</t>
  </si>
  <si>
    <t>Barbell Facepull</t>
  </si>
  <si>
    <t>Horizontal Triceps</t>
  </si>
  <si>
    <t>Cable Tricep Pushdown</t>
  </si>
  <si>
    <t>Bar Skull</t>
  </si>
  <si>
    <t>Assisted Dips</t>
  </si>
  <si>
    <t>Dips</t>
  </si>
  <si>
    <t>Vertical Triceps</t>
  </si>
  <si>
    <t>Barbell Overhead Tricep Extension</t>
  </si>
  <si>
    <t>EZ Bar Overhead Tricep Extension</t>
  </si>
  <si>
    <t>Cable Overhead Tricep Extension</t>
  </si>
  <si>
    <t>Barbell Curl</t>
  </si>
  <si>
    <t xml:space="preserve">EZ Curl </t>
  </si>
  <si>
    <t>2-Arm Dumbbell Curl</t>
  </si>
  <si>
    <t>High Bar Squat</t>
  </si>
  <si>
    <t>Leg Press</t>
  </si>
  <si>
    <t>Barbell Walking Lunge</t>
  </si>
  <si>
    <t>Dumbbell Walking Lunge</t>
  </si>
  <si>
    <t xml:space="preserve">Front Squat </t>
  </si>
  <si>
    <t>Sumo Deadlift</t>
  </si>
  <si>
    <t>25's Deadlift</t>
  </si>
  <si>
    <t>Low Bar Good Morning</t>
  </si>
  <si>
    <t>High Bar Good Morning</t>
  </si>
  <si>
    <t>Seated Leg Curl</t>
  </si>
  <si>
    <t>Calves on Leg Press</t>
  </si>
  <si>
    <t>Stair Calves</t>
  </si>
  <si>
    <t>Smith Machine Calves</t>
  </si>
  <si>
    <t>Abs</t>
  </si>
  <si>
    <t>V-Up</t>
  </si>
  <si>
    <t>Slant Board Sit-Up</t>
  </si>
  <si>
    <t>Reaching Sit-Up</t>
  </si>
  <si>
    <t>Hanging Knee Raise</t>
  </si>
  <si>
    <t>(-1 = I was very sore and tight in the muscles worked in this exercise (from the last time I trained them), and the reps were very tough to complete.)</t>
  </si>
  <si>
    <t>(0 = I was noticeably sore and tight in the muscles worked in this exercise (from the last time I trained them), and the reps were tough but manageable to complete.)</t>
  </si>
  <si>
    <t>(1 = I wasn't very sore or tight in the muscles worked in this exercise (from the last time I trained them), and the reps were no major struggle to complete.)</t>
  </si>
  <si>
    <t>Day 1:</t>
  </si>
  <si>
    <t>Day 2:</t>
  </si>
  <si>
    <t>1.) Choose Your Exercises Below</t>
  </si>
  <si>
    <t>Exercise</t>
  </si>
  <si>
    <t xml:space="preserve">4.) Begin Training Using The </t>
  </si>
  <si>
    <t>Exercises, Sets, and Rep Goals</t>
  </si>
  <si>
    <t>of Each Week</t>
  </si>
  <si>
    <r>
      <rPr>
        <b/>
        <sz val="14"/>
        <color theme="1"/>
        <rFont val="Calibri"/>
        <family val="2"/>
        <scheme val="minor"/>
      </rPr>
      <t>5.) *Rating Guide:</t>
    </r>
    <r>
      <rPr>
        <sz val="11"/>
        <color theme="1"/>
        <rFont val="Calibri"/>
        <family val="2"/>
        <scheme val="minor"/>
      </rPr>
      <t xml:space="preserve">     (select this from the blue drop down boxes  below as you train and rate each exercise)</t>
    </r>
  </si>
  <si>
    <t xml:space="preserve">6.) Deload by Following the Instructions For Lighter and Easier Training Below </t>
  </si>
  <si>
    <t xml:space="preserve">So That You Can Recover For the Next Round of Great Training! </t>
  </si>
  <si>
    <t>Instructions For Each</t>
  </si>
  <si>
    <t>Exercise You Chose</t>
  </si>
  <si>
    <t xml:space="preserve">2.) Watch Video </t>
  </si>
  <si>
    <t>Your 10RMs</t>
  </si>
  <si>
    <t>Below</t>
  </si>
  <si>
    <t>3.) Estimate</t>
  </si>
  <si>
    <t>(Type in the weight</t>
  </si>
  <si>
    <t xml:space="preserve"> for each exercise)</t>
  </si>
  <si>
    <t>Day 3:</t>
  </si>
  <si>
    <t>Front Delts</t>
  </si>
  <si>
    <t>Side Delts</t>
  </si>
  <si>
    <t>Hamstrings Isolation</t>
  </si>
  <si>
    <t>Hamstrings Hip Hinge</t>
  </si>
  <si>
    <t>Glutes</t>
  </si>
  <si>
    <t>Machine Crunch</t>
  </si>
  <si>
    <t>Modified Candlestick</t>
  </si>
  <si>
    <t>Calves on Calf Machine</t>
  </si>
  <si>
    <t>Close Grip Barbell Curl</t>
  </si>
  <si>
    <t>Cable Curl</t>
  </si>
  <si>
    <t>Incline Dumbbell Curl</t>
  </si>
  <si>
    <t>Dumbbell Spider Curl</t>
  </si>
  <si>
    <t>Alternating Dumbbell Curl</t>
  </si>
  <si>
    <t>Rear Delts</t>
  </si>
  <si>
    <t>Dumbbell Facepull</t>
  </si>
  <si>
    <t>Thumbs Down Lateral Raise</t>
  </si>
  <si>
    <t>Traps</t>
  </si>
  <si>
    <t>Barbell Bent Over Shrug</t>
  </si>
  <si>
    <t>Dumbbell Shrug</t>
  </si>
  <si>
    <t>Dumbbell Bent Over Shrug</t>
  </si>
  <si>
    <t>JM Press</t>
  </si>
  <si>
    <t>Cable Rope Pushdown</t>
  </si>
  <si>
    <t>Horizonal Back</t>
  </si>
  <si>
    <t>Chest Supported Row</t>
  </si>
  <si>
    <t>Row Machine</t>
  </si>
  <si>
    <t>Cable Row</t>
  </si>
  <si>
    <t>Vertical Back</t>
  </si>
  <si>
    <t>Overhand Pullup</t>
  </si>
  <si>
    <t>Hack Squat</t>
  </si>
  <si>
    <t>Sumo Squat</t>
  </si>
  <si>
    <t>Deadlift</t>
  </si>
  <si>
    <t>Stiff-Legged Deadlift</t>
  </si>
  <si>
    <t>45 Degree Back Raise</t>
  </si>
  <si>
    <t>Single-Leg Leg Curl</t>
  </si>
  <si>
    <t>Flat Dumbbell Flye</t>
  </si>
  <si>
    <t>High Cable Flye</t>
  </si>
  <si>
    <t>Cable Incline Flye</t>
  </si>
  <si>
    <t>Pec Dec Flye</t>
  </si>
  <si>
    <t>Flat Dumbbell Bench Press</t>
  </si>
  <si>
    <t>Incline Push</t>
  </si>
  <si>
    <t>Incline Machine Bench Press</t>
  </si>
  <si>
    <t>Shoulder Press Machine</t>
  </si>
  <si>
    <t>Hanging Strait Leg Raise</t>
  </si>
  <si>
    <t>Dummbell Twist Curl</t>
  </si>
  <si>
    <t>Hammer Curl</t>
  </si>
  <si>
    <t>Cable Rope Twist Curl</t>
  </si>
  <si>
    <t>Cable Facepull</t>
  </si>
  <si>
    <t>Barbell Shrug</t>
  </si>
  <si>
    <t>Skullcrusher</t>
  </si>
  <si>
    <t>Dumbbell Skullcrusher</t>
  </si>
  <si>
    <t>Seated EZ Bar Overhead Tricep Extension</t>
  </si>
  <si>
    <t>Seated Barbell Overhead Tricep Extension</t>
  </si>
  <si>
    <t>Barbell Bent Over Row</t>
  </si>
  <si>
    <t>Underhand EZ Bar Row</t>
  </si>
  <si>
    <t>Row to Chest</t>
  </si>
  <si>
    <t>Parallel Pullup</t>
  </si>
  <si>
    <t>Underhand Pullup</t>
  </si>
  <si>
    <t>Wide Grip Pullup</t>
  </si>
  <si>
    <t>Assisted Overhand Pullup</t>
  </si>
  <si>
    <t>Assisted Parallel Pullup</t>
  </si>
  <si>
    <t>Assisted Underhand Pullup</t>
  </si>
  <si>
    <t>Parallel Pulldown</t>
  </si>
  <si>
    <t>Underhand Pulldown</t>
  </si>
  <si>
    <t>Close Stance Feet Forward Squats</t>
  </si>
  <si>
    <t>Machine Feet Forward Squat</t>
  </si>
  <si>
    <t>Front Squat (Alernate Grip)</t>
  </si>
  <si>
    <t xml:space="preserve">Deficit Deadlift </t>
  </si>
  <si>
    <t>Hex Bar Deadlift</t>
  </si>
  <si>
    <t>Lying Leg Curl</t>
  </si>
  <si>
    <t>Flat Machine Bench Press</t>
  </si>
  <si>
    <t>High Incline Dumbbell Press</t>
  </si>
  <si>
    <t>Chest Isolation or Triceps</t>
  </si>
  <si>
    <t>Incline Push or Front Delts</t>
  </si>
  <si>
    <t>Rear Delts or Side Delts</t>
  </si>
  <si>
    <t>https://youtu.be/GWeVF2aVk8g</t>
  </si>
  <si>
    <t>https://youtu.be/JYiWXFIikW4</t>
  </si>
  <si>
    <t>https://youtu.be/ENaZCLrz8_c</t>
  </si>
  <si>
    <t>https://youtu.be/vz97voWk3jU</t>
  </si>
  <si>
    <t>https://youtu.be/sPIBL43Ds48</t>
  </si>
  <si>
    <t>https://youtu.be/dmwMfjPQIP8</t>
  </si>
  <si>
    <t>https://youtu.be/5p-vP_XyNaA</t>
  </si>
  <si>
    <t>https://youtu.be/wrPN51LyOUE</t>
  </si>
  <si>
    <t>https://youtu.be/mucRuC4sEjQ</t>
  </si>
  <si>
    <t>https://youtu.be/oRRs1bGzimM</t>
  </si>
  <si>
    <t>https://youtu.be/IkrC1u5e-RQ</t>
  </si>
  <si>
    <t>https://youtu.be/tYpquedo9e0</t>
  </si>
  <si>
    <t>https://youtu.be/MCjBeB844rU</t>
  </si>
  <si>
    <t>https://youtu.be/GztM7atVgd8</t>
  </si>
  <si>
    <t>https://youtu.be/yYB76DOBPsM</t>
  </si>
  <si>
    <t>https://youtu.be/nW7w5vG6IIc</t>
  </si>
  <si>
    <t>https://youtu.be/2jsTYbOkx1U</t>
  </si>
  <si>
    <t>https://youtu.be/DcRJ3bLJuVw</t>
  </si>
  <si>
    <t>https://youtu.be/xsOm9xn83-8</t>
  </si>
  <si>
    <t>https://youtu.be/y_GK6fn7raU</t>
  </si>
  <si>
    <t>https://youtu.be/S97e09rLmEU</t>
  </si>
  <si>
    <t>https://youtu.be/sR_EdrSruyQ</t>
  </si>
  <si>
    <t>https://youtu.be/BvX7g1yr1pY</t>
  </si>
  <si>
    <t>https://youtu.be/d90AskSQcDc</t>
  </si>
  <si>
    <t>https://youtu.be/Ana4dJbCvxE</t>
  </si>
  <si>
    <t>https://youtu.be/c32OxRaEhxM</t>
  </si>
  <si>
    <t>https://youtu.be/fbFISuP7Ezk</t>
  </si>
  <si>
    <t>https://youtu.be/KkpCTyjGlZo</t>
  </si>
  <si>
    <t>https://youtu.be/FoZM6vuuKBc</t>
  </si>
  <si>
    <t>https://youtu.be/pg3hz43P09w</t>
  </si>
  <si>
    <t>https://youtu.be/7P2LTF73EOM</t>
  </si>
  <si>
    <t>https://youtu.be/hR8aOS5LZjU</t>
  </si>
  <si>
    <t>https://youtu.be/6DiJh6_jeoo</t>
  </si>
  <si>
    <t>https://youtu.be/z3yCDRGrQTM</t>
  </si>
  <si>
    <t>https://youtu.be/S3NIBLmlKaU</t>
  </si>
  <si>
    <t>https://youtu.be/hJLXuvZd05w</t>
  </si>
  <si>
    <t>https://youtu.be/daSL236nYZs</t>
  </si>
  <si>
    <t>https://youtu.be/B48xWtzMHxk</t>
  </si>
  <si>
    <t>https://youtu.be/a5_JKN7j7Ug</t>
  </si>
  <si>
    <t>https://youtu.be/TtXlapucVxM</t>
  </si>
  <si>
    <t>https://youtu.be/B33bKk_r5PU</t>
  </si>
  <si>
    <t>https://youtu.be/tu2Q82-HMg0</t>
  </si>
  <si>
    <t>https://youtu.be/gYbmiluG5Ho</t>
  </si>
  <si>
    <t>https://youtu.be/U3SkMY6jw5M</t>
  </si>
  <si>
    <t>https://youtu.be/He-GN_4MAY4</t>
  </si>
  <si>
    <t>https://youtu.be/pOX1m37rOWo</t>
  </si>
  <si>
    <t>https://youtu.be/aNzU6AYZiEs</t>
  </si>
  <si>
    <t>https://youtu.be/B21LHpkamJM</t>
  </si>
  <si>
    <t>https://youtu.be/o2qSVwxiFk4</t>
  </si>
  <si>
    <t>https://youtu.be/ROIrNQJBKZ0</t>
  </si>
  <si>
    <t>https://youtu.be/tRT-cLlXJZ0</t>
  </si>
  <si>
    <t>https://youtu.be/Wdv_3ojsPhU</t>
  </si>
  <si>
    <t>https://youtu.be/4Idz7uwm3OU</t>
  </si>
  <si>
    <t>https://youtu.be/J44yAQ_LXXU</t>
  </si>
  <si>
    <t>https://youtu.be/o1yPuXatVRs</t>
  </si>
  <si>
    <t>https://youtu.be/y47HOtqxZkg</t>
  </si>
  <si>
    <t>https://youtu.be/NF4nbNsqreQ</t>
  </si>
  <si>
    <t>https://youtu.be/lFyDmuDjRts</t>
  </si>
  <si>
    <t>https://youtu.be/SmRa30Jci54</t>
  </si>
  <si>
    <t>https://youtu.be/HOWPPDueZY8</t>
  </si>
  <si>
    <t>https://youtu.be/ghHW6sETs-I</t>
  </si>
  <si>
    <t>https://youtu.be/UNo4yBbidG4</t>
  </si>
  <si>
    <t>https://youtu.be/2PC8eYTte5w</t>
  </si>
  <si>
    <t>https://youtu.be/gQ179IUjMsQ</t>
  </si>
  <si>
    <t>https://youtu.be/uMjeHo2_EwM</t>
  </si>
  <si>
    <t>https://youtu.be/bxfHw1LvH24</t>
  </si>
  <si>
    <t>https://youtu.be/xyoFXl-k644</t>
  </si>
  <si>
    <t>https://youtu.be/QzjjwxZOVdE</t>
  </si>
  <si>
    <t>https://youtu.be/2-o_-HTPhv8</t>
  </si>
  <si>
    <t>https://youtu.be/ppluAD4MHK8</t>
  </si>
  <si>
    <t>https://youtu.be/SYji94GabJg</t>
  </si>
  <si>
    <t>https://youtu.be/mJSsWpuyiCM</t>
  </si>
  <si>
    <t>https://youtu.be/SOyO4LHjhX4</t>
  </si>
  <si>
    <t>https://youtu.be/lNYA35p8XJQ</t>
  </si>
  <si>
    <t>https://youtu.be/uFEPuNtHoOU</t>
  </si>
  <si>
    <t>https://youtu.be/vNgwqFsVstY</t>
  </si>
  <si>
    <t>https://youtu.be/LRgZFHceZGo</t>
  </si>
  <si>
    <t>https://youtu.be/wjw-4R5VR20</t>
  </si>
  <si>
    <t>https://youtu.be/WWS1rPFPyiQ</t>
  </si>
  <si>
    <t>https://youtu.be/7If7L0lAur8</t>
  </si>
  <si>
    <t>https://youtu.be/xp1IeyTOB4U</t>
  </si>
  <si>
    <t>https://youtu.be/euEPxA3gsDo</t>
  </si>
  <si>
    <t>https://youtu.be/f-_q_3tN6Yo</t>
  </si>
  <si>
    <t>https://youtu.be/zbYgjREbdb0</t>
  </si>
  <si>
    <t>https://youtu.be/Z3AC4mmiKhw</t>
  </si>
  <si>
    <t>https://youtu.be/hzHJugCcT6g</t>
  </si>
  <si>
    <t>https://youtu.be/OMUGU1Vh8Ao</t>
  </si>
  <si>
    <t>https://youtu.be/m4KB9-Uo4Kc</t>
  </si>
  <si>
    <t>https://youtu.be/BHxrogNaKoo</t>
  </si>
  <si>
    <t>https://youtu.be/SMln-yOUKSA</t>
  </si>
  <si>
    <t>https://youtu.be/t2Kk-TOhq14</t>
  </si>
  <si>
    <t>https://youtu.be/_GBEHrc_V5U</t>
  </si>
  <si>
    <t>https://youtu.be/60Ai9_c60xg</t>
  </si>
  <si>
    <t>https://youtu.be/ipoTKasbDyQ</t>
  </si>
  <si>
    <t>https://youtu.be/6L7xI3jO_GU</t>
  </si>
  <si>
    <t>https://youtu.be/UPGRju60F60</t>
  </si>
  <si>
    <t>https://youtu.be/ZYM1mNayaeI</t>
  </si>
  <si>
    <t>https://youtu.be/Dl-by6_vATQ</t>
  </si>
  <si>
    <t>https://youtu.be/ILToidt_G0U</t>
  </si>
  <si>
    <t>https://youtu.be/20_pP7oaH34</t>
  </si>
  <si>
    <t>https://youtu.be/3s_QUA4HcxI</t>
  </si>
  <si>
    <t>https://youtu.be/cg4tsxQ1BP4</t>
  </si>
  <si>
    <t>https://youtu.be/TM_PeJIdQwE</t>
  </si>
  <si>
    <t>https://youtu.be/PFtO-p5VLO0</t>
  </si>
  <si>
    <t>https://youtu.be/zWRCV_td3I8</t>
  </si>
  <si>
    <t>https://youtu.be/MDuOnEyof1w</t>
  </si>
  <si>
    <t>https://youtu.be/efDlxayx234</t>
  </si>
  <si>
    <t>https://youtu.be/LYZDsNv8kJ8</t>
  </si>
  <si>
    <t>https://youtu.be/2JIPv1E5a0I</t>
  </si>
  <si>
    <t>https://youtu.be/eaI0E6ZcwM4</t>
  </si>
  <si>
    <t>https://youtu.be/n9RZ6FEthGU</t>
  </si>
  <si>
    <t>https://youtu.be/dF9Pm_-2zmg</t>
  </si>
  <si>
    <t>https://youtu.be/RGFdTZznnRs</t>
  </si>
  <si>
    <t>https://youtu.be/YIqmLutlM1g</t>
  </si>
  <si>
    <t>https://youtu.be/W6kJbZeFssU</t>
  </si>
  <si>
    <t>https://youtu.be/Ax_6UXGQo7o</t>
  </si>
  <si>
    <t>Link</t>
  </si>
  <si>
    <t>Category</t>
  </si>
  <si>
    <t>Table name</t>
  </si>
  <si>
    <t>Rear_Delts</t>
  </si>
  <si>
    <t>Side_Delts</t>
  </si>
  <si>
    <t>Horizontal_Triceps</t>
  </si>
  <si>
    <t>Vertical_Triceps</t>
  </si>
  <si>
    <t>Horizonal_Back</t>
  </si>
  <si>
    <t>Vertical_Back</t>
  </si>
  <si>
    <t>Hamstrings_Hip_Hinge</t>
  </si>
  <si>
    <t>Hamstrings_Isolation</t>
  </si>
  <si>
    <t>Chest_Isolation</t>
  </si>
  <si>
    <t>Horizontal_Push</t>
  </si>
  <si>
    <t>Incline_Push</t>
  </si>
  <si>
    <t>Front_Delts</t>
  </si>
  <si>
    <t>Incline_Push_or_Front_Delts</t>
  </si>
  <si>
    <t>Chest_Isolation_or_Triceps</t>
  </si>
  <si>
    <t>Rear_or_Side_Delts</t>
  </si>
  <si>
    <t>Abs[Exercise]</t>
  </si>
  <si>
    <t>Calves[Exercise]</t>
  </si>
  <si>
    <t>Biceps[Exercise]</t>
  </si>
  <si>
    <t>Rear_Delts[Exercise]</t>
  </si>
  <si>
    <t>Side_Delts[Exercise]</t>
  </si>
  <si>
    <t>Traps[Exercise]</t>
  </si>
  <si>
    <t>Horizontal_Triceps[Exercise]</t>
  </si>
  <si>
    <t>Vertical_Triceps[Exercise]</t>
  </si>
  <si>
    <t>Vertical_Back[Exercise]</t>
  </si>
  <si>
    <t>Quads[Exercise]</t>
  </si>
  <si>
    <t>Glutes[Exercise]</t>
  </si>
  <si>
    <t>Hamstrings_Hip_Hinge[Exercise]</t>
  </si>
  <si>
    <t>Hamstrings_Isolation[Exercise]</t>
  </si>
  <si>
    <t>Chest_Isolation[Exercise]</t>
  </si>
  <si>
    <t>Horizontal_Push[Exercise]</t>
  </si>
  <si>
    <t>Incline_Push[Exercise]</t>
  </si>
  <si>
    <t>Front_Delts[Exercise]</t>
  </si>
  <si>
    <t>Triceps[Exercise]</t>
  </si>
  <si>
    <t>Incline_Push_or_Front_Delts[Exercise]</t>
  </si>
  <si>
    <t>Chest_Isolation_or_Triceps[Exercise]</t>
  </si>
  <si>
    <t>Rear_or_Side_Delts[Exercise]</t>
  </si>
  <si>
    <t>Name List</t>
  </si>
  <si>
    <t>Horizontal_Back[Exercise]</t>
  </si>
  <si>
    <t>Link List</t>
  </si>
  <si>
    <t>Day 4:</t>
  </si>
  <si>
    <t>No Rest between days 1 and 2</t>
  </si>
  <si>
    <t>Horizontal Pull</t>
  </si>
  <si>
    <t>Vertical Pull</t>
  </si>
  <si>
    <t>Rear or Side Delts</t>
  </si>
  <si>
    <t>Day 5:</t>
  </si>
  <si>
    <t>Chest Upper</t>
  </si>
  <si>
    <t>Incline Chest</t>
  </si>
  <si>
    <t>Horizontal Chest</t>
  </si>
  <si>
    <t>Quads Focused Legs</t>
  </si>
  <si>
    <t>Isolation Hams</t>
  </si>
  <si>
    <t>Rest one day between days 2 and 3</t>
  </si>
  <si>
    <t>Back Upper</t>
  </si>
  <si>
    <t>No Rest between days 3 and 4</t>
  </si>
  <si>
    <t>Glute/Ham Focused Legs</t>
  </si>
  <si>
    <t>Hip Hinge Hams</t>
  </si>
  <si>
    <t>No Rest between days 4 and 5</t>
  </si>
  <si>
    <t>Shoulders/Arms Upper</t>
  </si>
  <si>
    <t>Rest one day between day 5 and the next week's day 1</t>
  </si>
  <si>
    <t>Super set this exercise</t>
  </si>
  <si>
    <t>with this one</t>
  </si>
  <si>
    <t>Week 4: Deload</t>
  </si>
  <si>
    <t>Instructional Video</t>
  </si>
  <si>
    <t>10RM</t>
  </si>
  <si>
    <t>Week 5</t>
  </si>
  <si>
    <t>Week 6: Deload</t>
  </si>
  <si>
    <t>( 2 = I wasn't sore at all in the muscles I trained today, and I got almost no pump whatsoever.)</t>
  </si>
  <si>
    <t>( 1 = I wasn't sore at all in the muscles I trained today, but I could definitely feel a pump.)</t>
  </si>
  <si>
    <t>( 0 = I was either just barely healed or just a tiny bit sore in the muscles I trained today, got a good pump, and felt like this was plenty of work.)</t>
  </si>
  <si>
    <t>( -1 = I was still notably sore from last time in the muscles I trained today, and it felt like A LOT of work to complete the sets.)</t>
  </si>
  <si>
    <t>( -2 = I was still VERY SORE from the last time I trained these muscles and it felt like overkill to complete the sets today.)</t>
  </si>
  <si>
    <t>reverse crunch</t>
  </si>
  <si>
    <t>side to side ab twister</t>
  </si>
  <si>
    <t>ab 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</si>
</sst>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8" xfId="0" applyBorder="1"/>
    <xf numFmtId="0" fontId="0" fillId="7" borderId="9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9" xfId="0" applyBorder="1"/>
    <xf numFmtId="0" fontId="0" fillId="6" borderId="12" xfId="0" applyFill="1" applyBorder="1"/>
    <xf numFmtId="0" fontId="0" fillId="7" borderId="1" xfId="0" applyFill="1" applyBorder="1"/>
    <xf numFmtId="0" fontId="2" fillId="0" borderId="0" xfId="1" applyAlignment="1" applyProtection="1"/>
    <xf numFmtId="0" fontId="0" fillId="7" borderId="2" xfId="0" applyFill="1" applyBorder="1"/>
    <xf numFmtId="0" fontId="0" fillId="7" borderId="12" xfId="0" applyFill="1" applyBorder="1"/>
    <xf numFmtId="0" fontId="0" fillId="6" borderId="19" xfId="0" applyFill="1" applyBorder="1"/>
    <xf numFmtId="0" fontId="0" fillId="0" borderId="0" xfId="0" applyAlignment="1">
      <alignment horizontal="center" vertical="center"/>
    </xf>
    <xf numFmtId="0" fontId="0" fillId="7" borderId="3" xfId="0" applyFill="1" applyBorder="1"/>
    <xf numFmtId="0" fontId="0" fillId="7" borderId="11" xfId="0" applyFill="1" applyBorder="1"/>
    <xf numFmtId="0" fontId="0" fillId="6" borderId="17" xfId="0" applyFill="1" applyBorder="1"/>
    <xf numFmtId="0" fontId="0" fillId="0" borderId="0" xfId="0" applyFont="1" applyFill="1" applyBorder="1"/>
    <xf numFmtId="0" fontId="0" fillId="6" borderId="1" xfId="0" applyFill="1" applyBorder="1"/>
    <xf numFmtId="0" fontId="3" fillId="6" borderId="13" xfId="0" applyFont="1" applyFill="1" applyBorder="1"/>
    <xf numFmtId="0" fontId="0" fillId="6" borderId="2" xfId="0" applyFill="1" applyBorder="1"/>
    <xf numFmtId="0" fontId="0" fillId="6" borderId="11" xfId="0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8" borderId="18" xfId="0" applyFont="1" applyFill="1" applyBorder="1"/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5" fillId="12" borderId="0" xfId="1" applyFont="1" applyFill="1" applyBorder="1" applyAlignment="1" applyProtection="1"/>
    <xf numFmtId="0" fontId="0" fillId="0" borderId="0" xfId="0" applyFill="1"/>
    <xf numFmtId="0" fontId="2" fillId="0" borderId="0" xfId="1" applyFill="1" applyAlignment="1" applyProtection="1"/>
    <xf numFmtId="0" fontId="5" fillId="0" borderId="0" xfId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12" borderId="22" xfId="1" applyFont="1" applyFill="1" applyBorder="1" applyAlignment="1" applyProtection="1"/>
    <xf numFmtId="0" fontId="6" fillId="0" borderId="0" xfId="1" applyFont="1" applyAlignment="1" applyProtection="1">
      <alignment horizontal="center" vertical="center"/>
    </xf>
    <xf numFmtId="0" fontId="2" fillId="0" borderId="0" xfId="1" applyFill="1" applyBorder="1" applyAlignment="1" applyProtection="1"/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9" borderId="23" xfId="1" applyFill="1" applyBorder="1" applyAlignment="1" applyProtection="1">
      <alignment horizontal="center"/>
    </xf>
    <xf numFmtId="0" fontId="0" fillId="9" borderId="26" xfId="0" applyFill="1" applyBorder="1" applyAlignment="1">
      <alignment horizontal="center" vertical="center"/>
    </xf>
    <xf numFmtId="0" fontId="2" fillId="9" borderId="26" xfId="1" applyFill="1" applyBorder="1" applyAlignment="1" applyProtection="1">
      <alignment horizontal="center"/>
    </xf>
    <xf numFmtId="0" fontId="2" fillId="0" borderId="0" xfId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9" borderId="47" xfId="0" applyFill="1" applyBorder="1" applyAlignment="1">
      <alignment horizontal="center" vertical="center"/>
    </xf>
    <xf numFmtId="0" fontId="2" fillId="9" borderId="28" xfId="1" applyFill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2" fillId="11" borderId="48" xfId="1" applyFill="1" applyBorder="1" applyAlignment="1" applyProtection="1">
      <alignment horizontal="center" vertical="center"/>
    </xf>
    <xf numFmtId="0" fontId="2" fillId="11" borderId="49" xfId="1" applyFill="1" applyBorder="1" applyAlignment="1" applyProtection="1">
      <alignment horizontal="center" vertical="center"/>
    </xf>
    <xf numFmtId="0" fontId="2" fillId="11" borderId="50" xfId="1" applyFill="1" applyBorder="1" applyAlignment="1" applyProtection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9" borderId="27" xfId="1" applyFill="1" applyBorder="1" applyAlignment="1" applyProtection="1">
      <alignment horizontal="center"/>
    </xf>
    <xf numFmtId="0" fontId="2" fillId="9" borderId="29" xfId="1" applyFill="1" applyBorder="1" applyAlignment="1" applyProtection="1">
      <alignment horizontal="center"/>
    </xf>
    <xf numFmtId="0" fontId="2" fillId="9" borderId="35" xfId="1" applyFill="1" applyBorder="1" applyAlignment="1" applyProtection="1">
      <alignment horizontal="center"/>
    </xf>
    <xf numFmtId="0" fontId="2" fillId="9" borderId="41" xfId="1" applyFill="1" applyBorder="1" applyAlignment="1" applyProtection="1">
      <alignment horizontal="center"/>
    </xf>
    <xf numFmtId="0" fontId="2" fillId="9" borderId="44" xfId="1" applyFill="1" applyBorder="1" applyAlignment="1" applyProtection="1">
      <alignment horizont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2" fillId="9" borderId="55" xfId="1" applyFill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2" fillId="11" borderId="14" xfId="1" applyFill="1" applyBorder="1" applyAlignment="1" applyProtection="1">
      <alignment horizontal="center" vertical="center"/>
    </xf>
    <xf numFmtId="0" fontId="2" fillId="11" borderId="56" xfId="1" applyFill="1" applyBorder="1" applyAlignment="1" applyProtection="1">
      <alignment horizontal="center" vertical="center"/>
    </xf>
    <xf numFmtId="0" fontId="2" fillId="11" borderId="57" xfId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9" borderId="59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2" fillId="11" borderId="59" xfId="1" applyFill="1" applyBorder="1" applyAlignment="1" applyProtection="1">
      <alignment horizontal="center" vertical="center"/>
    </xf>
    <xf numFmtId="0" fontId="2" fillId="11" borderId="15" xfId="1" applyFill="1" applyBorder="1" applyAlignment="1" applyProtection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0" fillId="9" borderId="61" xfId="0" applyFill="1" applyBorder="1" applyAlignment="1">
      <alignment horizontal="center" vertical="center"/>
    </xf>
    <xf numFmtId="0" fontId="0" fillId="0" borderId="16" xfId="0" applyFill="1" applyBorder="1"/>
    <xf numFmtId="0" fontId="0" fillId="9" borderId="62" xfId="0" applyFill="1" applyBorder="1" applyAlignment="1">
      <alignment horizontal="center" vertical="center"/>
    </xf>
    <xf numFmtId="0" fontId="2" fillId="11" borderId="62" xfId="1" applyFill="1" applyBorder="1" applyAlignment="1" applyProtection="1">
      <alignment horizontal="center" vertical="center"/>
    </xf>
    <xf numFmtId="0" fontId="0" fillId="10" borderId="6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7" borderId="39" xfId="0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6" borderId="2" xfId="0" applyFont="1" applyFill="1" applyBorder="1"/>
    <xf numFmtId="0" fontId="0" fillId="0" borderId="1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36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765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6282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3882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00" y="762000"/>
          <a:ext cx="12453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4477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9355" y="720090"/>
          <a:ext cx="1121501" cy="70104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74335" y="245745"/>
          <a:ext cx="862421" cy="1156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14045" y="902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1959</xdr:colOff>
      <xdr:row>5</xdr:row>
      <xdr:rowOff>83820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38FDB9E-47D6-4D1B-BF96-C750B175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21384" cy="1150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161AD0E-FA50-41C2-885A-1B0564AC1A4D}"/>
            </a:ext>
          </a:extLst>
        </xdr:cNvPr>
        <xdr:cNvSpPr/>
      </xdr:nvSpPr>
      <xdr:spPr>
        <a:xfrm>
          <a:off x="3756660" y="255270"/>
          <a:ext cx="1245326" cy="178498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CB922B32-9863-45B0-AA9D-5F6719E611AC}"/>
            </a:ext>
          </a:extLst>
        </xdr:cNvPr>
        <xdr:cNvSpPr/>
      </xdr:nvSpPr>
      <xdr:spPr>
        <a:xfrm>
          <a:off x="7579995" y="718186"/>
          <a:ext cx="940526" cy="10839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B6473233-AB98-430C-9475-0591AF7EECA1}"/>
            </a:ext>
          </a:extLst>
        </xdr:cNvPr>
        <xdr:cNvSpPr/>
      </xdr:nvSpPr>
      <xdr:spPr>
        <a:xfrm>
          <a:off x="6004560" y="727710"/>
          <a:ext cx="1140551" cy="149161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4BB207F5-F8E6-4831-9749-77230AE8A016}"/>
            </a:ext>
          </a:extLst>
        </xdr:cNvPr>
        <xdr:cNvSpPr/>
      </xdr:nvSpPr>
      <xdr:spPr>
        <a:xfrm>
          <a:off x="10102215" y="727710"/>
          <a:ext cx="11215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7" name="Down Arrow 7">
          <a:extLst>
            <a:ext uri="{FF2B5EF4-FFF2-40B4-BE49-F238E27FC236}">
              <a16:creationId xmlns:a16="http://schemas.microsoft.com/office/drawing/2014/main" id="{E1A094AC-8732-4730-9BD3-32DF7658BCE6}"/>
            </a:ext>
          </a:extLst>
        </xdr:cNvPr>
        <xdr:cNvSpPr/>
      </xdr:nvSpPr>
      <xdr:spPr>
        <a:xfrm>
          <a:off x="13222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8" name="Down Arrow 8">
          <a:extLst>
            <a:ext uri="{FF2B5EF4-FFF2-40B4-BE49-F238E27FC236}">
              <a16:creationId xmlns:a16="http://schemas.microsoft.com/office/drawing/2014/main" id="{F384D6A5-D130-4C8F-9500-65822601E8DC}"/>
            </a:ext>
          </a:extLst>
        </xdr:cNvPr>
        <xdr:cNvSpPr/>
      </xdr:nvSpPr>
      <xdr:spPr>
        <a:xfrm>
          <a:off x="10102215" y="727710"/>
          <a:ext cx="11215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9" name="Down Arrow 9">
          <a:extLst>
            <a:ext uri="{FF2B5EF4-FFF2-40B4-BE49-F238E27FC236}">
              <a16:creationId xmlns:a16="http://schemas.microsoft.com/office/drawing/2014/main" id="{DA8934E7-3939-40D1-A911-E60B518369B4}"/>
            </a:ext>
          </a:extLst>
        </xdr:cNvPr>
        <xdr:cNvSpPr/>
      </xdr:nvSpPr>
      <xdr:spPr>
        <a:xfrm>
          <a:off x="36916995" y="245745"/>
          <a:ext cx="1982561" cy="1537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0" name="Down Arrow 10">
          <a:extLst>
            <a:ext uri="{FF2B5EF4-FFF2-40B4-BE49-F238E27FC236}">
              <a16:creationId xmlns:a16="http://schemas.microsoft.com/office/drawing/2014/main" id="{C32CB67E-7BCF-42CD-8DD7-E76E618237C7}"/>
            </a:ext>
          </a:extLst>
        </xdr:cNvPr>
        <xdr:cNvSpPr/>
      </xdr:nvSpPr>
      <xdr:spPr>
        <a:xfrm>
          <a:off x="13222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1" name="Down Arrow 14">
          <a:extLst>
            <a:ext uri="{FF2B5EF4-FFF2-40B4-BE49-F238E27FC236}">
              <a16:creationId xmlns:a16="http://schemas.microsoft.com/office/drawing/2014/main" id="{665C74D7-59E1-41D5-A008-84AD7B934900}"/>
            </a:ext>
          </a:extLst>
        </xdr:cNvPr>
        <xdr:cNvSpPr/>
      </xdr:nvSpPr>
      <xdr:spPr>
        <a:xfrm>
          <a:off x="10102215" y="727710"/>
          <a:ext cx="11215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2" name="Down Arrow 16">
          <a:extLst>
            <a:ext uri="{FF2B5EF4-FFF2-40B4-BE49-F238E27FC236}">
              <a16:creationId xmlns:a16="http://schemas.microsoft.com/office/drawing/2014/main" id="{114D0679-0496-4B87-9276-C26D601E48F3}"/>
            </a:ext>
          </a:extLst>
        </xdr:cNvPr>
        <xdr:cNvSpPr/>
      </xdr:nvSpPr>
      <xdr:spPr>
        <a:xfrm>
          <a:off x="13222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3" name="Down Arrow 23">
          <a:extLst>
            <a:ext uri="{FF2B5EF4-FFF2-40B4-BE49-F238E27FC236}">
              <a16:creationId xmlns:a16="http://schemas.microsoft.com/office/drawing/2014/main" id="{540F0CB9-36C2-4485-AC1C-86C932EA251F}"/>
            </a:ext>
          </a:extLst>
        </xdr:cNvPr>
        <xdr:cNvSpPr/>
      </xdr:nvSpPr>
      <xdr:spPr>
        <a:xfrm>
          <a:off x="10102215" y="727710"/>
          <a:ext cx="11215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4" name="Down Arrow 25">
          <a:extLst>
            <a:ext uri="{FF2B5EF4-FFF2-40B4-BE49-F238E27FC236}">
              <a16:creationId xmlns:a16="http://schemas.microsoft.com/office/drawing/2014/main" id="{F57AFCCD-955E-40A8-9DBD-8DA2AF863C26}"/>
            </a:ext>
          </a:extLst>
        </xdr:cNvPr>
        <xdr:cNvSpPr/>
      </xdr:nvSpPr>
      <xdr:spPr>
        <a:xfrm>
          <a:off x="13222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7">
          <a:extLst>
            <a:ext uri="{FF2B5EF4-FFF2-40B4-BE49-F238E27FC236}">
              <a16:creationId xmlns:a16="http://schemas.microsoft.com/office/drawing/2014/main" id="{FD0B83D3-1924-49CA-AD68-E293B69BFB8D}"/>
            </a:ext>
          </a:extLst>
        </xdr:cNvPr>
        <xdr:cNvSpPr/>
      </xdr:nvSpPr>
      <xdr:spPr>
        <a:xfrm>
          <a:off x="10102215" y="727710"/>
          <a:ext cx="112150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6" name="Down Arrow 19">
          <a:extLst>
            <a:ext uri="{FF2B5EF4-FFF2-40B4-BE49-F238E27FC236}">
              <a16:creationId xmlns:a16="http://schemas.microsoft.com/office/drawing/2014/main" id="{FC11F585-A764-40F4-B9DE-6D2531FF3230}"/>
            </a:ext>
          </a:extLst>
        </xdr:cNvPr>
        <xdr:cNvSpPr/>
      </xdr:nvSpPr>
      <xdr:spPr>
        <a:xfrm>
          <a:off x="1322260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1959</xdr:colOff>
      <xdr:row>5</xdr:row>
      <xdr:rowOff>83820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458747F-5066-4D8C-BB3E-95BC01CC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21384" cy="1150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226510" y="257175"/>
          <a:ext cx="1470116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2319020</xdr:colOff>
      <xdr:row>7</xdr:row>
      <xdr:rowOff>69040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CBE711E-4294-4A81-83CE-9BAF83EAC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3040" cy="1524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25</xdr:col>
      <xdr:colOff>1238885</xdr:colOff>
      <xdr:row>1</xdr:row>
      <xdr:rowOff>22225</xdr:rowOff>
    </xdr:from>
    <xdr:to>
      <xdr:col>27</xdr:col>
      <xdr:colOff>337276</xdr:colOff>
      <xdr:row>6</xdr:row>
      <xdr:rowOff>165100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600785" y="263525"/>
          <a:ext cx="2057491" cy="118427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30778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1959</xdr:colOff>
      <xdr:row>5</xdr:row>
      <xdr:rowOff>68580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CC7D1E0-101E-4F5D-A288-EE3056831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21384" cy="11506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s" displayName="Abs" ref="B68:C75" totalsRowShown="0" headerRowDxfId="535" dataDxfId="534">
  <autoFilter ref="B68:C75" xr:uid="{00000000-0009-0000-0100-000001000000}"/>
  <tableColumns count="2">
    <tableColumn id="1" xr3:uid="{00000000-0010-0000-0000-000001000000}" name="Exercise" dataDxfId="533" dataCellStyle="Hyperlink"/>
    <tableColumn id="2" xr3:uid="{00000000-0010-0000-0000-000002000000}" name="Link" dataDxfId="5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ar_or_Side_Delts" displayName="Rear_or_Side_Delts" ref="B270:C279" totalsRowShown="0" headerRowDxfId="531" dataDxfId="529" headerRowBorderDxfId="530" tableBorderDxfId="528">
  <autoFilter ref="B270:C279" xr:uid="{00000000-0009-0000-0100-000002000000}"/>
  <tableColumns count="2">
    <tableColumn id="1" xr3:uid="{00000000-0010-0000-0100-000001000000}" name="Exercise" dataDxfId="527" dataCellStyle="Hyperlink"/>
    <tableColumn id="2" xr3:uid="{00000000-0010-0000-0100-000002000000}" name="Link" dataDxfId="5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Name" displayName="Table_Name" ref="B281:E303" totalsRowShown="0">
  <autoFilter ref="B281:E303" xr:uid="{00000000-0009-0000-0100-000003000000}"/>
  <tableColumns count="4">
    <tableColumn id="1" xr3:uid="{00000000-0010-0000-0200-000001000000}" name="Category"/>
    <tableColumn id="2" xr3:uid="{00000000-0010-0000-0200-000002000000}" name="Table name" dataDxfId="525"/>
    <tableColumn id="3" xr3:uid="{00000000-0010-0000-0200-000003000000}" name="Name List" dataDxfId="524"/>
    <tableColumn id="4" xr3:uid="{00000000-0010-0000-0200-000004000000}" name="Link List" dataDxfId="523">
      <calculatedColumnFormula>CONCATENATE(Table_Name[[#This Row],[Table name]],"[Link]")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hest_Isolation_or_Triceps" displayName="Chest_Isolation_or_Triceps" ref="B248:C268" totalsRowShown="0" headerRowDxfId="522" dataDxfId="520" headerRowBorderDxfId="521" tableBorderDxfId="519">
  <autoFilter ref="B248:C268" xr:uid="{00000000-0009-0000-0100-000004000000}"/>
  <tableColumns count="2">
    <tableColumn id="1" xr3:uid="{00000000-0010-0000-0300-000001000000}" name="Exercise" dataDxfId="518" dataCellStyle="Hyperlink"/>
    <tableColumn id="2" xr3:uid="{00000000-0010-0000-0300-000002000000}" name="Link" dataDxfId="5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cline_Push_or_front_Delts" displayName="Incline_Push_or_front_Delts" ref="B235:C247" totalsRowShown="0" headerRowDxfId="516" dataDxfId="514" headerRowBorderDxfId="515" tableBorderDxfId="513">
  <autoFilter ref="B235:C247" xr:uid="{00000000-0009-0000-0100-000005000000}"/>
  <tableColumns count="2">
    <tableColumn id="1" xr3:uid="{00000000-0010-0000-0400-000001000000}" name="Exercise" dataDxfId="512" dataCellStyle="Hyperlink"/>
    <tableColumn id="2" xr3:uid="{00000000-0010-0000-0400-000002000000}" name="Link" dataDxfId="5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riceps" displayName="Triceps" ref="B221:C234" totalsRowShown="0" headerRowDxfId="510" dataDxfId="508" headerRowBorderDxfId="509" tableBorderDxfId="507">
  <autoFilter ref="B221:C234" xr:uid="{00000000-0009-0000-0100-000006000000}"/>
  <tableColumns count="2">
    <tableColumn id="1" xr3:uid="{00000000-0010-0000-0500-000001000000}" name="Exercise" dataDxfId="506" dataCellStyle="Hyperlink"/>
    <tableColumn id="2" xr3:uid="{00000000-0010-0000-0500-000002000000}" name="Link" dataDxfId="5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ront_Delts" displayName="Front_Delts" ref="B212:C218" totalsRowShown="0" headerRowDxfId="504" dataDxfId="502" headerRowBorderDxfId="503" tableBorderDxfId="501">
  <autoFilter ref="B212:C218" xr:uid="{00000000-0009-0000-0100-000007000000}"/>
  <tableColumns count="2">
    <tableColumn id="1" xr3:uid="{00000000-0010-0000-0600-000001000000}" name="Exercise" dataDxfId="500" dataCellStyle="Hyperlink"/>
    <tableColumn id="2" xr3:uid="{00000000-0010-0000-0600-000002000000}" name="Link" dataDxfId="49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Incline_Push" displayName="Incline_Push" ref="B204:C210" totalsRowShown="0" headerRowDxfId="498" dataDxfId="496" headerRowBorderDxfId="497" tableBorderDxfId="495">
  <autoFilter ref="B204:C210" xr:uid="{00000000-0009-0000-0100-000008000000}"/>
  <tableColumns count="2">
    <tableColumn id="1" xr3:uid="{00000000-0010-0000-0700-000001000000}" name="Exercise" dataDxfId="494" dataCellStyle="Hyperlink"/>
    <tableColumn id="2" xr3:uid="{00000000-0010-0000-0700-000002000000}" name="Link" dataDxfId="49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Horizontal_Push" displayName="Horizontal_Push" ref="B195:C202" totalsRowShown="0" headerRowDxfId="492" dataDxfId="490" headerRowBorderDxfId="491" tableBorderDxfId="489">
  <autoFilter ref="B195:C202" xr:uid="{00000000-0009-0000-0100-000009000000}"/>
  <tableColumns count="2">
    <tableColumn id="1" xr3:uid="{00000000-0010-0000-0800-000001000000}" name="Exercise" dataDxfId="488" dataCellStyle="Hyperlink"/>
    <tableColumn id="2" xr3:uid="{00000000-0010-0000-0800-000002000000}" name="Link" dataDxfId="48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hest_Isolation" displayName="Chest_Isolation" ref="B186:C193" totalsRowShown="0" headerRowDxfId="486" dataDxfId="484" headerRowBorderDxfId="485" tableBorderDxfId="483">
  <autoFilter ref="B186:C193" xr:uid="{00000000-0009-0000-0100-00000A000000}"/>
  <tableColumns count="2">
    <tableColumn id="1" xr3:uid="{00000000-0010-0000-0900-000001000000}" name="Exercise" dataDxfId="482" dataCellStyle="Hyperlink"/>
    <tableColumn id="2" xr3:uid="{00000000-0010-0000-0900-000002000000}" name="Link" dataDxfId="4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Hamstrings_Isolation" displayName="Hamstrings_Isolation" ref="B181:C184" totalsRowShown="0" headerRowDxfId="480" dataDxfId="478" headerRowBorderDxfId="479" tableBorderDxfId="477">
  <autoFilter ref="B181:C184" xr:uid="{00000000-0009-0000-0100-00000B000000}"/>
  <tableColumns count="2">
    <tableColumn id="1" xr3:uid="{00000000-0010-0000-0A00-000001000000}" name="Exercise" dataDxfId="476" dataCellStyle="Hyperlink"/>
    <tableColumn id="2" xr3:uid="{00000000-0010-0000-0A00-000002000000}" name="Link" dataDxfId="47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Hamstrings_Hip_Hinge" displayName="Hamstrings_Hip_Hinge" ref="B175:C179" totalsRowShown="0" headerRowDxfId="474" dataDxfId="472" headerRowBorderDxfId="473" tableBorderDxfId="471">
  <autoFilter ref="B175:C179" xr:uid="{00000000-0009-0000-0100-00000C000000}"/>
  <tableColumns count="2">
    <tableColumn id="1" xr3:uid="{00000000-0010-0000-0B00-000001000000}" name="Exercise" dataDxfId="470" dataCellStyle="Hyperlink"/>
    <tableColumn id="2" xr3:uid="{00000000-0010-0000-0B00-000002000000}" name="Link" dataDxfId="4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Glutes" displayName="Glutes" ref="B165:C173" totalsRowShown="0" headerRowDxfId="468" dataDxfId="466" headerRowBorderDxfId="467" tableBorderDxfId="465">
  <autoFilter ref="B165:C173" xr:uid="{00000000-0009-0000-0100-00000D000000}"/>
  <tableColumns count="2">
    <tableColumn id="1" xr3:uid="{00000000-0010-0000-0C00-000001000000}" name="Exercise" dataDxfId="464" dataCellStyle="Hyperlink"/>
    <tableColumn id="2" xr3:uid="{00000000-0010-0000-0C00-000002000000}" name="Link" dataDxfId="46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Quads" displayName="Quads" ref="B156:C163" totalsRowShown="0" headerRowDxfId="462" dataDxfId="460" headerRowBorderDxfId="461" tableBorderDxfId="459">
  <autoFilter ref="B156:C163" xr:uid="{00000000-0009-0000-0100-00000E000000}"/>
  <tableColumns count="2">
    <tableColumn id="1" xr3:uid="{00000000-0010-0000-0D00-000001000000}" name="Exercise" dataDxfId="458" dataCellStyle="Hyperlink"/>
    <tableColumn id="2" xr3:uid="{00000000-0010-0000-0D00-000002000000}" name="Link" dataDxfId="4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Vertical_Back" displayName="Vertical_Back" ref="B142:C154" totalsRowShown="0" headerRowDxfId="456" dataDxfId="454" headerRowBorderDxfId="455" tableBorderDxfId="453" dataCellStyle="Hyperlink">
  <autoFilter ref="B142:C154" xr:uid="{00000000-0009-0000-0100-00000F000000}"/>
  <tableColumns count="2">
    <tableColumn id="1" xr3:uid="{00000000-0010-0000-0E00-000001000000}" name="Exercise" dataDxfId="452" dataCellStyle="Hyperlink"/>
    <tableColumn id="2" xr3:uid="{00000000-0010-0000-0E00-000002000000}" name="Link" dataDxfId="451" dataCellStyle="Hyperlink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Horizontal_Back" displayName="Horizontal_Back" ref="B132:C140" totalsRowShown="0" headerRowDxfId="450" dataDxfId="448" headerRowBorderDxfId="449" tableBorderDxfId="447">
  <autoFilter ref="B132:C140" xr:uid="{00000000-0009-0000-0100-000010000000}"/>
  <tableColumns count="2">
    <tableColumn id="1" xr3:uid="{00000000-0010-0000-0F00-000001000000}" name="Exercise" dataDxfId="446" dataCellStyle="Hyperlink"/>
    <tableColumn id="2" xr3:uid="{00000000-0010-0000-0F00-000002000000}" name="Link" dataDxfId="4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Vertical_Triceps" displayName="Vertical_Triceps" ref="B125:C130" totalsRowShown="0" headerRowDxfId="444" dataDxfId="442" headerRowBorderDxfId="443" tableBorderDxfId="441">
  <autoFilter ref="B125:C130" xr:uid="{00000000-0009-0000-0100-000011000000}"/>
  <tableColumns count="2">
    <tableColumn id="1" xr3:uid="{00000000-0010-0000-1000-000001000000}" name="Exercise" dataDxfId="440" dataCellStyle="Hyperlink"/>
    <tableColumn id="2" xr3:uid="{00000000-0010-0000-1000-000002000000}" name="Link" dataDxfId="4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Horizontal_Triceps" displayName="Horizontal_Triceps" ref="B115:C123" totalsRowShown="0" headerRowDxfId="438" dataDxfId="436" headerRowBorderDxfId="437" tableBorderDxfId="435">
  <autoFilter ref="B115:C123" xr:uid="{00000000-0009-0000-0100-000012000000}"/>
  <tableColumns count="2">
    <tableColumn id="1" xr3:uid="{00000000-0010-0000-1100-000001000000}" name="Exercise" dataDxfId="434" dataCellStyle="Hyperlink"/>
    <tableColumn id="2" xr3:uid="{00000000-0010-0000-1100-000002000000}" name="Link" dataDxfId="4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raps" displayName="Traps" ref="B109:C113" totalsRowShown="0" headerRowDxfId="432" dataDxfId="430" headerRowBorderDxfId="431" tableBorderDxfId="429">
  <autoFilter ref="B109:C113" xr:uid="{00000000-0009-0000-0100-000013000000}"/>
  <tableColumns count="2">
    <tableColumn id="1" xr3:uid="{00000000-0010-0000-1200-000001000000}" name="Exercise" dataDxfId="428" dataCellStyle="Hyperlink"/>
    <tableColumn id="2" xr3:uid="{00000000-0010-0000-1200-000002000000}" name="Link" dataDxfId="4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ide_Delts" displayName="Side_Delts" ref="B102:C107" totalsRowShown="0" headerRowDxfId="426" dataDxfId="424" headerRowBorderDxfId="425" tableBorderDxfId="423">
  <autoFilter ref="B102:C107" xr:uid="{00000000-0009-0000-0100-000014000000}"/>
  <tableColumns count="2">
    <tableColumn id="1" xr3:uid="{00000000-0010-0000-1300-000001000000}" name="Exercise" dataDxfId="422" dataCellStyle="Hyperlink"/>
    <tableColumn id="2" xr3:uid="{00000000-0010-0000-1300-000002000000}" name="Link" dataDxfId="42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Rear_Delts" displayName="Rear_Delts" ref="B96:C100" totalsRowShown="0" headerRowDxfId="420" dataDxfId="418" headerRowBorderDxfId="419" tableBorderDxfId="417">
  <autoFilter ref="B96:C100" xr:uid="{00000000-0009-0000-0100-000015000000}"/>
  <tableColumns count="2">
    <tableColumn id="1" xr3:uid="{00000000-0010-0000-1400-000001000000}" name="Exercise" dataDxfId="416" dataCellStyle="Hyperlink"/>
    <tableColumn id="2" xr3:uid="{00000000-0010-0000-1400-000002000000}" name="Link" dataDxfId="4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Biceps" displayName="Biceps" ref="B83:C94" totalsRowShown="0" headerRowDxfId="414" dataDxfId="412" headerRowBorderDxfId="413" tableBorderDxfId="411">
  <autoFilter ref="B83:C94" xr:uid="{00000000-0009-0000-0100-000016000000}"/>
  <tableColumns count="2">
    <tableColumn id="1" xr3:uid="{00000000-0010-0000-1500-000001000000}" name="Exercise" dataDxfId="410" dataCellStyle="Hyperlink"/>
    <tableColumn id="2" xr3:uid="{00000000-0010-0000-1500-000002000000}" name="Link" dataDxfId="40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Calves" displayName="Calves" ref="B77:C81" totalsRowShown="0" headerRowDxfId="408" dataDxfId="406" headerRowBorderDxfId="407" tableBorderDxfId="405">
  <autoFilter ref="B77:C81" xr:uid="{00000000-0009-0000-0100-000017000000}"/>
  <tableColumns count="2">
    <tableColumn id="1" xr3:uid="{00000000-0010-0000-1600-000001000000}" name="Exercise" dataDxfId="404" dataCellStyle="Hyperlink"/>
    <tableColumn id="2" xr3:uid="{00000000-0010-0000-1600-000002000000}" name="Link" dataDxfId="40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Links" displayName="Links" ref="B305:D475" totalsRowShown="0">
  <autoFilter ref="B305:D475" xr:uid="{00000000-0009-0000-0100-000018000000}"/>
  <sortState ref="B333:D542">
    <sortCondition ref="C96:C306"/>
  </sortState>
  <tableColumns count="3">
    <tableColumn id="1" xr3:uid="{00000000-0010-0000-1700-000001000000}" name="Exercise" dataDxfId="402"/>
    <tableColumn id="2" xr3:uid="{00000000-0010-0000-1700-000002000000}" name="Link"/>
    <tableColumn id="3" xr3:uid="{00000000-0010-0000-1700-000003000000}" name="Categor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FFC7B53-8F23-4FB4-B726-7F31AEEEC2DE}" name="Abs_74" displayName="Abs_74" ref="B68:C75" totalsRowShown="0" headerRowDxfId="401" dataDxfId="400">
  <autoFilter ref="B68:C75" xr:uid="{00000000-0009-0000-0100-000001000000}"/>
  <tableColumns count="2">
    <tableColumn id="1" xr3:uid="{57B02C05-49BF-4C3A-813E-EB5956A2B874}" name="Exercise" dataDxfId="399" dataCellStyle="Hyperlink"/>
    <tableColumn id="2" xr3:uid="{89C349B1-2CF7-4E34-9383-A71903450BFC}" name="Link" dataDxfId="39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85687A7-2BAD-4368-BCD1-5E4736C701FD}" name="Rear_or_Side_Delts75" displayName="Rear_or_Side_Delts75" ref="B270:C279" totalsRowShown="0" headerRowDxfId="397" dataDxfId="395" headerRowBorderDxfId="396" tableBorderDxfId="394">
  <autoFilter ref="B270:C279" xr:uid="{00000000-0009-0000-0100-000002000000}"/>
  <tableColumns count="2">
    <tableColumn id="1" xr3:uid="{133EB8F2-EDA7-4AF7-B7E7-1ADDC8DD93B5}" name="Exercise" dataDxfId="393" dataCellStyle="Hyperlink"/>
    <tableColumn id="2" xr3:uid="{BDF24878-F82E-4398-9FE6-63F9BDF6537E}" name="Link" dataDxfId="39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D085449-1A39-43C1-833D-25B1DD0AACA5}" name="Table_Name76" displayName="Table_Name76" ref="B281:E303" totalsRowShown="0">
  <autoFilter ref="B281:E303" xr:uid="{00000000-0009-0000-0100-000003000000}"/>
  <tableColumns count="4">
    <tableColumn id="1" xr3:uid="{E5059F27-51D4-4618-9612-4AD3CCE01AAB}" name="Category"/>
    <tableColumn id="2" xr3:uid="{5D4F6540-DAD7-4C79-88C0-2190EE113434}" name="Table name" dataDxfId="391"/>
    <tableColumn id="3" xr3:uid="{70017B6D-3166-47C5-86B2-48171970EAD8}" name="Name List" dataDxfId="390"/>
    <tableColumn id="4" xr3:uid="{3481AF85-0E36-4783-87D4-B13A37EFA359}" name="Link List" dataDxfId="389">
      <calculatedColumnFormula>CONCATENATE(Table_Name76[[#This Row],[Table name]],"[Link]")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14A7D300-FD0F-4F3E-A7EC-69E51B4984F3}" name="Chest_Isolation_or_Triceps77" displayName="Chest_Isolation_or_Triceps77" ref="B248:C268" totalsRowShown="0" headerRowDxfId="388" dataDxfId="386" headerRowBorderDxfId="387" tableBorderDxfId="385">
  <autoFilter ref="B248:C268" xr:uid="{00000000-0009-0000-0100-000004000000}"/>
  <tableColumns count="2">
    <tableColumn id="1" xr3:uid="{37048199-E908-4968-A075-E9534A718D8A}" name="Exercise" dataDxfId="384" dataCellStyle="Hyperlink"/>
    <tableColumn id="2" xr3:uid="{45DF4364-2F4B-4444-80F7-FE0652D396D5}" name="Link" dataDxfId="38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3C8379C-522B-495C-93CC-37AAEAA0C88D}" name="Incline_Push_or_front_Delts78" displayName="Incline_Push_or_front_Delts78" ref="B235:C247" totalsRowShown="0" headerRowDxfId="382" dataDxfId="380" headerRowBorderDxfId="381" tableBorderDxfId="379">
  <autoFilter ref="B235:C247" xr:uid="{00000000-0009-0000-0100-000005000000}"/>
  <tableColumns count="2">
    <tableColumn id="1" xr3:uid="{4069A201-216F-4234-ADC0-8710A83C3E85}" name="Exercise" dataDxfId="378" dataCellStyle="Hyperlink"/>
    <tableColumn id="2" xr3:uid="{38F1B21B-87AF-4B69-A3BB-0B90AAA09C44}" name="Link" dataDxfId="37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BFAAED9-8F11-4290-8107-2F662042106C}" name="Triceps79" displayName="Triceps79" ref="B221:C234" totalsRowShown="0" headerRowDxfId="376" dataDxfId="374" headerRowBorderDxfId="375" tableBorderDxfId="373">
  <autoFilter ref="B221:C234" xr:uid="{00000000-0009-0000-0100-000006000000}"/>
  <tableColumns count="2">
    <tableColumn id="1" xr3:uid="{111482E2-B060-41DD-B4F3-68DFA5F3FA7B}" name="Exercise" dataDxfId="372" dataCellStyle="Hyperlink"/>
    <tableColumn id="2" xr3:uid="{1D481DF2-CC87-40B5-BB40-E1664C5EC92D}" name="Link" dataDxfId="37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B6943A4-C1B7-4C9F-A8C6-8646F5FF6268}" name="Front_Delts80" displayName="Front_Delts80" ref="B212:C218" totalsRowShown="0" headerRowDxfId="370" dataDxfId="368" headerRowBorderDxfId="369" tableBorderDxfId="367">
  <autoFilter ref="B212:C218" xr:uid="{00000000-0009-0000-0100-000007000000}"/>
  <tableColumns count="2">
    <tableColumn id="1" xr3:uid="{43120DAA-4980-49B2-B27C-86641F776DBF}" name="Exercise" dataDxfId="366" dataCellStyle="Hyperlink"/>
    <tableColumn id="2" xr3:uid="{6C7D6C39-F18F-481F-804D-21FE5B7EFD69}" name="Link" dataDxfId="36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23C19C0-CEBB-412A-9DF9-FEA4DE8FC4BE}" name="Incline_Push81" displayName="Incline_Push81" ref="B204:C210" totalsRowShown="0" headerRowDxfId="364" dataDxfId="362" headerRowBorderDxfId="363" tableBorderDxfId="361">
  <autoFilter ref="B204:C210" xr:uid="{00000000-0009-0000-0100-000008000000}"/>
  <tableColumns count="2">
    <tableColumn id="1" xr3:uid="{973461C6-4F1A-4139-B106-184FB18DC231}" name="Exercise" dataDxfId="360" dataCellStyle="Hyperlink"/>
    <tableColumn id="2" xr3:uid="{9104E64F-5FB0-4997-8CCA-2991F7ADED0D}" name="Link" dataDxfId="35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EB662D7-AEBA-4112-9D19-A43372AFF658}" name="Horizontal_Push82" displayName="Horizontal_Push82" ref="B195:C202" totalsRowShown="0" headerRowDxfId="358" dataDxfId="356" headerRowBorderDxfId="357" tableBorderDxfId="355">
  <autoFilter ref="B195:C202" xr:uid="{00000000-0009-0000-0100-000009000000}"/>
  <tableColumns count="2">
    <tableColumn id="1" xr3:uid="{49D2A25E-4D13-411E-9304-71F9162724B1}" name="Exercise" dataDxfId="354" dataCellStyle="Hyperlink"/>
    <tableColumn id="2" xr3:uid="{2C8B4913-98EB-4F40-88DC-5819F40FF835}" name="Link" dataDxfId="35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9D40A16-3EF5-4AB5-B809-C1F6135CB3A2}" name="Chest_Isolation83" displayName="Chest_Isolation83" ref="B186:C193" totalsRowShown="0" headerRowDxfId="352" dataDxfId="350" headerRowBorderDxfId="351" tableBorderDxfId="349">
  <autoFilter ref="B186:C193" xr:uid="{00000000-0009-0000-0100-00000A000000}"/>
  <tableColumns count="2">
    <tableColumn id="1" xr3:uid="{BCE17C01-3117-40A9-B51E-AA4767E2A3EA}" name="Exercise" dataDxfId="348" dataCellStyle="Hyperlink"/>
    <tableColumn id="2" xr3:uid="{ADCAA13D-EE7B-47F8-BB96-03DBD43BD682}" name="Link" dataDxfId="34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9CB1F1B-F3AA-4C37-9DA2-A6261E75C0DD}" name="Hamstrings_Isolation84" displayName="Hamstrings_Isolation84" ref="B181:C184" totalsRowShown="0" headerRowDxfId="346" dataDxfId="344" headerRowBorderDxfId="345" tableBorderDxfId="343">
  <autoFilter ref="B181:C184" xr:uid="{00000000-0009-0000-0100-00000B000000}"/>
  <tableColumns count="2">
    <tableColumn id="1" xr3:uid="{69E20A91-A2B0-4939-A82C-37838F64D0FD}" name="Exercise" dataDxfId="342" dataCellStyle="Hyperlink"/>
    <tableColumn id="2" xr3:uid="{A376616F-B4B0-4560-85CA-557913D3060C}" name="Link" dataDxfId="34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859E4032-7434-4528-9613-D2CAAB8F392B}" name="Hamstrings_Hip_Hinge85" displayName="Hamstrings_Hip_Hinge85" ref="B175:C179" totalsRowShown="0" headerRowDxfId="340" dataDxfId="338" headerRowBorderDxfId="339" tableBorderDxfId="337">
  <autoFilter ref="B175:C179" xr:uid="{00000000-0009-0000-0100-00000C000000}"/>
  <tableColumns count="2">
    <tableColumn id="1" xr3:uid="{79CD8EAE-F5E0-4AC4-B8AF-75EDCB9B353B}" name="Exercise" dataDxfId="336" dataCellStyle="Hyperlink"/>
    <tableColumn id="2" xr3:uid="{0F777F82-1B46-4B27-AD11-B21AD8858AF2}" name="Link" dataDxfId="33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5EE722A-FC49-4139-889D-A3E5B5EC0756}" name="Glutes86" displayName="Glutes86" ref="B165:C173" totalsRowShown="0" headerRowDxfId="334" dataDxfId="332" headerRowBorderDxfId="333" tableBorderDxfId="331">
  <autoFilter ref="B165:C173" xr:uid="{00000000-0009-0000-0100-00000D000000}"/>
  <tableColumns count="2">
    <tableColumn id="1" xr3:uid="{E678A85A-E82E-407C-A29A-7D0F8F97E8D4}" name="Exercise" dataDxfId="330" dataCellStyle="Hyperlink"/>
    <tableColumn id="2" xr3:uid="{BFFCF27C-9159-49D5-94AF-A2AE2BEB3CC0}" name="Link" dataDxfId="32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E3F3FF2-EF3A-4E65-950C-715A8D442B38}" name="Quads87" displayName="Quads87" ref="B156:C163" totalsRowShown="0" headerRowDxfId="328" dataDxfId="326" headerRowBorderDxfId="327" tableBorderDxfId="325">
  <autoFilter ref="B156:C163" xr:uid="{00000000-0009-0000-0100-00000E000000}"/>
  <tableColumns count="2">
    <tableColumn id="1" xr3:uid="{1A82BE2B-A84C-4749-99A7-3839B6734082}" name="Exercise" dataDxfId="324" dataCellStyle="Hyperlink"/>
    <tableColumn id="2" xr3:uid="{81B61AAF-CFAA-4D1D-96A0-7E501ABC111F}" name="Link" dataDxfId="323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1E860FB4-5468-4267-9D90-37509CC0B7F1}" name="Vertical_Back88" displayName="Vertical_Back88" ref="B142:C154" totalsRowShown="0" headerRowDxfId="322" dataDxfId="320" headerRowBorderDxfId="321" tableBorderDxfId="319" dataCellStyle="Hyperlink">
  <autoFilter ref="B142:C154" xr:uid="{00000000-0009-0000-0100-00000F000000}"/>
  <tableColumns count="2">
    <tableColumn id="1" xr3:uid="{784A390F-450E-422C-AACC-1D5431D19233}" name="Exercise" dataDxfId="318" dataCellStyle="Hyperlink"/>
    <tableColumn id="2" xr3:uid="{3F7581D8-5776-4EDF-9137-6253FE917BB7}" name="Link" dataDxfId="317" dataCellStyle="Hyperlink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012DEC9-363F-419C-B5B3-5C9E93160401}" name="Horizontal_Back89" displayName="Horizontal_Back89" ref="B132:C140" totalsRowShown="0" headerRowDxfId="316" dataDxfId="314" headerRowBorderDxfId="315" tableBorderDxfId="313">
  <autoFilter ref="B132:C140" xr:uid="{00000000-0009-0000-0100-000010000000}"/>
  <tableColumns count="2">
    <tableColumn id="1" xr3:uid="{94B1B40A-4251-4D90-B7CF-AEF6B08E4E8A}" name="Exercise" dataDxfId="312" dataCellStyle="Hyperlink"/>
    <tableColumn id="2" xr3:uid="{7B5FBCAE-BBD2-479F-B68D-27E39E1BF330}" name="Link" dataDxfId="311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37AFFF3-2D6B-48C7-986C-2C49909B602E}" name="Vertical_Triceps90" displayName="Vertical_Triceps90" ref="B125:C130" totalsRowShown="0" headerRowDxfId="310" dataDxfId="308" headerRowBorderDxfId="309" tableBorderDxfId="307">
  <autoFilter ref="B125:C130" xr:uid="{00000000-0009-0000-0100-000011000000}"/>
  <tableColumns count="2">
    <tableColumn id="1" xr3:uid="{F8578948-1172-4D59-B7CC-B38297BFA91B}" name="Exercise" dataDxfId="306" dataCellStyle="Hyperlink"/>
    <tableColumn id="2" xr3:uid="{22E65A85-A5A1-4D1B-B18E-B8610723B6A6}" name="Link" dataDxfId="30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325E667-C04A-4D32-BEA7-C2305D60CF56}" name="Horizontal_Triceps91" displayName="Horizontal_Triceps91" ref="B115:C123" totalsRowShown="0" headerRowDxfId="304" dataDxfId="302" headerRowBorderDxfId="303" tableBorderDxfId="301">
  <autoFilter ref="B115:C123" xr:uid="{00000000-0009-0000-0100-000012000000}"/>
  <tableColumns count="2">
    <tableColumn id="1" xr3:uid="{9BC3EFFB-C75A-4896-A341-6060CBE5F390}" name="Exercise" dataDxfId="300" dataCellStyle="Hyperlink"/>
    <tableColumn id="2" xr3:uid="{6F281ADD-5567-4D7D-8DB6-1A115ECB4E53}" name="Link" dataDxfId="29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C962989-D456-4A32-9837-2AB9069A8A6D}" name="Traps92" displayName="Traps92" ref="B109:C113" totalsRowShown="0" headerRowDxfId="298" dataDxfId="296" headerRowBorderDxfId="297" tableBorderDxfId="295">
  <autoFilter ref="B109:C113" xr:uid="{00000000-0009-0000-0100-000013000000}"/>
  <tableColumns count="2">
    <tableColumn id="1" xr3:uid="{370DCDD5-F48A-4A64-834A-E8AB150FF9C0}" name="Exercise" dataDxfId="294" dataCellStyle="Hyperlink"/>
    <tableColumn id="2" xr3:uid="{330ABE79-A0B5-4750-8068-26C654D45B8B}" name="Link" dataDxfId="29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9E941FEF-A91F-4B85-B45F-D418530B1ED6}" name="Side_Delts93" displayName="Side_Delts93" ref="B102:C107" totalsRowShown="0" headerRowDxfId="292" dataDxfId="290" headerRowBorderDxfId="291" tableBorderDxfId="289">
  <autoFilter ref="B102:C107" xr:uid="{00000000-0009-0000-0100-000014000000}"/>
  <tableColumns count="2">
    <tableColumn id="1" xr3:uid="{5D2659F2-81A2-493F-A945-7A8558CF2E6E}" name="Exercise" dataDxfId="288" dataCellStyle="Hyperlink"/>
    <tableColumn id="2" xr3:uid="{D02A5EB0-D5EB-455B-AE7E-EC53CB0A08EC}" name="Link" dataDxfId="287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BDA7D1E9-C276-4405-B223-38847E6A1954}" name="Rear_Delts94" displayName="Rear_Delts94" ref="B96:C100" totalsRowShown="0" headerRowDxfId="286" dataDxfId="284" headerRowBorderDxfId="285" tableBorderDxfId="283">
  <autoFilter ref="B96:C100" xr:uid="{00000000-0009-0000-0100-000015000000}"/>
  <tableColumns count="2">
    <tableColumn id="1" xr3:uid="{2197172B-D58D-4DCA-8569-7BBD07BA812B}" name="Exercise" dataDxfId="282" dataCellStyle="Hyperlink"/>
    <tableColumn id="2" xr3:uid="{AE03F585-E06D-4437-92E9-DB38A410E76C}" name="Link" dataDxfId="28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6D7428E-D714-4F1B-A8FC-79D132A74D9F}" name="Biceps95" displayName="Biceps95" ref="B83:C94" totalsRowShown="0" headerRowDxfId="280" dataDxfId="278" headerRowBorderDxfId="279" tableBorderDxfId="277">
  <autoFilter ref="B83:C94" xr:uid="{00000000-0009-0000-0100-000016000000}"/>
  <tableColumns count="2">
    <tableColumn id="1" xr3:uid="{E8DEE3A5-AFC4-415C-B976-A7C2154F56F1}" name="Exercise" dataDxfId="276" dataCellStyle="Hyperlink"/>
    <tableColumn id="2" xr3:uid="{D13E9666-4C81-4F20-8A67-1C3E2EC6778C}" name="Link" dataDxfId="27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3652EAF-F3A1-4AF7-B8A7-1DA74956F56A}" name="Calves96" displayName="Calves96" ref="B77:C81" totalsRowShown="0" headerRowDxfId="274" dataDxfId="272" headerRowBorderDxfId="273" tableBorderDxfId="271">
  <autoFilter ref="B77:C81" xr:uid="{00000000-0009-0000-0100-000017000000}"/>
  <tableColumns count="2">
    <tableColumn id="1" xr3:uid="{9D8BF6F5-404E-41E4-AFAD-585FD0A99593}" name="Exercise" dataDxfId="270" dataCellStyle="Hyperlink"/>
    <tableColumn id="2" xr3:uid="{E5D80362-16AA-443A-A918-0E165B588804}" name="Link" dataDxfId="26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D09A886D-5223-42F9-A7BE-594367844547}" name="Links97" displayName="Links97" ref="B305:D475" totalsRowShown="0">
  <autoFilter ref="B305:D475" xr:uid="{00000000-0009-0000-0100-000018000000}"/>
  <sortState ref="B306:D515">
    <sortCondition ref="C96:C306"/>
  </sortState>
  <tableColumns count="3">
    <tableColumn id="1" xr3:uid="{7BB495C3-21A7-4292-A87A-6FD17C8B19A3}" name="Exercise" dataDxfId="268"/>
    <tableColumn id="2" xr3:uid="{F2F2C553-8855-4D2C-942A-5ABBDBE524B0}" name="Link"/>
    <tableColumn id="3" xr3:uid="{2E07284C-B20B-444B-BA87-79576A575C21}" name="Category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Abs_26" displayName="Abs_26" ref="B70:C77" totalsRowShown="0" headerRowDxfId="267" dataDxfId="266">
  <autoFilter ref="B70:C77" xr:uid="{00000000-0009-0000-0100-000019000000}"/>
  <tableColumns count="2">
    <tableColumn id="1" xr3:uid="{00000000-0010-0000-1800-000001000000}" name="Exercise" dataDxfId="265" dataCellStyle="Hyperlink"/>
    <tableColumn id="2" xr3:uid="{00000000-0010-0000-1800-000002000000}" name="Link" dataDxfId="26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Rear_or_Side_Delts27" displayName="Rear_or_Side_Delts27" ref="B272:C281" totalsRowShown="0" headerRowDxfId="263" dataDxfId="261" headerRowBorderDxfId="262" tableBorderDxfId="260">
  <autoFilter ref="B272:C281" xr:uid="{00000000-0009-0000-0100-00001A000000}"/>
  <tableColumns count="2">
    <tableColumn id="1" xr3:uid="{00000000-0010-0000-1900-000001000000}" name="Exercise" dataDxfId="259" dataCellStyle="Hyperlink"/>
    <tableColumn id="2" xr3:uid="{00000000-0010-0000-1900-000002000000}" name="Link" dataDxfId="258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Name28" displayName="Table_Name28" ref="B283:E305" totalsRowShown="0">
  <autoFilter ref="B283:E305" xr:uid="{00000000-0009-0000-0100-00001B000000}"/>
  <tableColumns count="4">
    <tableColumn id="1" xr3:uid="{00000000-0010-0000-1A00-000001000000}" name="Category"/>
    <tableColumn id="2" xr3:uid="{00000000-0010-0000-1A00-000002000000}" name="Table name" dataDxfId="257"/>
    <tableColumn id="3" xr3:uid="{00000000-0010-0000-1A00-000003000000}" name="Name List" dataDxfId="256"/>
    <tableColumn id="4" xr3:uid="{00000000-0010-0000-1A00-000004000000}" name="Link List" dataDxfId="255">
      <calculatedColumnFormula>CONCATENATE(Table_Name28[[#This Row],[Table name]],"[Link]")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Chest_Isolation_or_Triceps29" displayName="Chest_Isolation_or_Triceps29" ref="B250:C270" totalsRowShown="0" headerRowDxfId="254" dataDxfId="252" headerRowBorderDxfId="253" tableBorderDxfId="251">
  <autoFilter ref="B250:C270" xr:uid="{00000000-0009-0000-0100-00001C000000}"/>
  <tableColumns count="2">
    <tableColumn id="1" xr3:uid="{00000000-0010-0000-1B00-000001000000}" name="Exercise" dataDxfId="250" dataCellStyle="Hyperlink"/>
    <tableColumn id="2" xr3:uid="{00000000-0010-0000-1B00-000002000000}" name="Link" dataDxfId="24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Incline_Push_or_front_Delts30" displayName="Incline_Push_or_front_Delts30" ref="B237:C249" totalsRowShown="0" headerRowDxfId="248" dataDxfId="246" headerRowBorderDxfId="247" tableBorderDxfId="245">
  <autoFilter ref="B237:C249" xr:uid="{00000000-0009-0000-0100-00001D000000}"/>
  <tableColumns count="2">
    <tableColumn id="1" xr3:uid="{00000000-0010-0000-1C00-000001000000}" name="Exercise" dataDxfId="244" dataCellStyle="Hyperlink"/>
    <tableColumn id="2" xr3:uid="{00000000-0010-0000-1C00-000002000000}" name="Link" dataDxfId="243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riceps31" displayName="Triceps31" ref="B223:C236" totalsRowShown="0" headerRowDxfId="242" dataDxfId="240" headerRowBorderDxfId="241" tableBorderDxfId="239">
  <autoFilter ref="B223:C236" xr:uid="{00000000-0009-0000-0100-00001E000000}"/>
  <tableColumns count="2">
    <tableColumn id="1" xr3:uid="{00000000-0010-0000-1D00-000001000000}" name="Exercise" dataDxfId="238" dataCellStyle="Hyperlink"/>
    <tableColumn id="2" xr3:uid="{00000000-0010-0000-1D00-000002000000}" name="Link" dataDxfId="237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Front_Delts32" displayName="Front_Delts32" ref="B214:C220" totalsRowShown="0" headerRowDxfId="236" dataDxfId="234" headerRowBorderDxfId="235" tableBorderDxfId="233">
  <autoFilter ref="B214:C220" xr:uid="{00000000-0009-0000-0100-00001F000000}"/>
  <tableColumns count="2">
    <tableColumn id="1" xr3:uid="{00000000-0010-0000-1E00-000001000000}" name="Exercise" dataDxfId="232" dataCellStyle="Hyperlink"/>
    <tableColumn id="2" xr3:uid="{00000000-0010-0000-1E00-000002000000}" name="Link" dataDxfId="23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Incline_Push33" displayName="Incline_Push33" ref="B206:C212" totalsRowShown="0" headerRowDxfId="230" dataDxfId="228" headerRowBorderDxfId="229" tableBorderDxfId="227">
  <autoFilter ref="B206:C212" xr:uid="{00000000-0009-0000-0100-000020000000}"/>
  <tableColumns count="2">
    <tableColumn id="1" xr3:uid="{00000000-0010-0000-1F00-000001000000}" name="Exercise" dataDxfId="226" dataCellStyle="Hyperlink"/>
    <tableColumn id="2" xr3:uid="{00000000-0010-0000-1F00-000002000000}" name="Link" dataDxfId="22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Horizontal_Push34" displayName="Horizontal_Push34" ref="B197:C204" totalsRowShown="0" headerRowDxfId="224" dataDxfId="222" headerRowBorderDxfId="223" tableBorderDxfId="221">
  <autoFilter ref="B197:C204" xr:uid="{00000000-0009-0000-0100-000021000000}"/>
  <tableColumns count="2">
    <tableColumn id="1" xr3:uid="{00000000-0010-0000-2000-000001000000}" name="Exercise" dataDxfId="220" dataCellStyle="Hyperlink"/>
    <tableColumn id="2" xr3:uid="{00000000-0010-0000-2000-000002000000}" name="Link" dataDxfId="21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Chest_Isolation35" displayName="Chest_Isolation35" ref="B188:C195" totalsRowShown="0" headerRowDxfId="218" dataDxfId="216" headerRowBorderDxfId="217" tableBorderDxfId="215">
  <autoFilter ref="B188:C195" xr:uid="{00000000-0009-0000-0100-000022000000}"/>
  <tableColumns count="2">
    <tableColumn id="1" xr3:uid="{00000000-0010-0000-2100-000001000000}" name="Exercise" dataDxfId="214" dataCellStyle="Hyperlink"/>
    <tableColumn id="2" xr3:uid="{00000000-0010-0000-2100-000002000000}" name="Link" dataDxfId="213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Hamstrings_Isolation36" displayName="Hamstrings_Isolation36" ref="B183:C186" totalsRowShown="0" headerRowDxfId="212" dataDxfId="210" headerRowBorderDxfId="211" tableBorderDxfId="209">
  <autoFilter ref="B183:C186" xr:uid="{00000000-0009-0000-0100-000023000000}"/>
  <tableColumns count="2">
    <tableColumn id="1" xr3:uid="{00000000-0010-0000-2200-000001000000}" name="Exercise" dataDxfId="208" dataCellStyle="Hyperlink"/>
    <tableColumn id="2" xr3:uid="{00000000-0010-0000-2200-000002000000}" name="Link" dataDxfId="207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Hamstrings_Hip_Hinge37" displayName="Hamstrings_Hip_Hinge37" ref="B177:C181" totalsRowShown="0" headerRowDxfId="206" dataDxfId="204" headerRowBorderDxfId="205" tableBorderDxfId="203">
  <autoFilter ref="B177:C181" xr:uid="{00000000-0009-0000-0100-000024000000}"/>
  <tableColumns count="2">
    <tableColumn id="1" xr3:uid="{00000000-0010-0000-2300-000001000000}" name="Exercise" dataDxfId="202" dataCellStyle="Hyperlink"/>
    <tableColumn id="2" xr3:uid="{00000000-0010-0000-2300-000002000000}" name="Link" dataDxfId="201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Glutes38" displayName="Glutes38" ref="B167:C175" totalsRowShown="0" headerRowDxfId="200" dataDxfId="198" headerRowBorderDxfId="199" tableBorderDxfId="197">
  <autoFilter ref="B167:C175" xr:uid="{00000000-0009-0000-0100-000025000000}"/>
  <tableColumns count="2">
    <tableColumn id="1" xr3:uid="{00000000-0010-0000-2400-000001000000}" name="Exercise" dataDxfId="196" dataCellStyle="Hyperlink"/>
    <tableColumn id="2" xr3:uid="{00000000-0010-0000-2400-000002000000}" name="Link" dataDxfId="19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Quads39" displayName="Quads39" ref="B158:C165" totalsRowShown="0" headerRowDxfId="194" dataDxfId="192" headerRowBorderDxfId="193" tableBorderDxfId="191">
  <autoFilter ref="B158:C165" xr:uid="{00000000-0009-0000-0100-000026000000}"/>
  <tableColumns count="2">
    <tableColumn id="1" xr3:uid="{00000000-0010-0000-2500-000001000000}" name="Exercise" dataDxfId="190" dataCellStyle="Hyperlink"/>
    <tableColumn id="2" xr3:uid="{00000000-0010-0000-2500-000002000000}" name="Link" dataDxfId="18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Vertical_Back40" displayName="Vertical_Back40" ref="B144:C156" totalsRowShown="0" headerRowDxfId="188" dataDxfId="186" headerRowBorderDxfId="187" tableBorderDxfId="185" dataCellStyle="Hyperlink">
  <autoFilter ref="B144:C156" xr:uid="{00000000-0009-0000-0100-000027000000}"/>
  <tableColumns count="2">
    <tableColumn id="1" xr3:uid="{00000000-0010-0000-2600-000001000000}" name="Exercise" dataDxfId="184" dataCellStyle="Hyperlink"/>
    <tableColumn id="2" xr3:uid="{00000000-0010-0000-2600-000002000000}" name="Link" dataDxfId="183" dataCellStyle="Hyperlink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Horizontal_Back41" displayName="Horizontal_Back41" ref="B134:C142" totalsRowShown="0" headerRowDxfId="182" dataDxfId="180" headerRowBorderDxfId="181" tableBorderDxfId="179">
  <autoFilter ref="B134:C142" xr:uid="{00000000-0009-0000-0100-000028000000}"/>
  <tableColumns count="2">
    <tableColumn id="1" xr3:uid="{00000000-0010-0000-2700-000001000000}" name="Exercise" dataDxfId="178" dataCellStyle="Hyperlink"/>
    <tableColumn id="2" xr3:uid="{00000000-0010-0000-2700-000002000000}" name="Link" dataDxfId="177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Vertical_Triceps42" displayName="Vertical_Triceps42" ref="B127:C132" totalsRowShown="0" headerRowDxfId="176" dataDxfId="174" headerRowBorderDxfId="175" tableBorderDxfId="173">
  <autoFilter ref="B127:C132" xr:uid="{00000000-0009-0000-0100-000029000000}"/>
  <tableColumns count="2">
    <tableColumn id="1" xr3:uid="{00000000-0010-0000-2800-000001000000}" name="Exercise" dataDxfId="172" dataCellStyle="Hyperlink"/>
    <tableColumn id="2" xr3:uid="{00000000-0010-0000-2800-000002000000}" name="Link" dataDxfId="171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Horizontal_Triceps43" displayName="Horizontal_Triceps43" ref="B117:C125" totalsRowShown="0" headerRowDxfId="170" dataDxfId="168" headerRowBorderDxfId="169" tableBorderDxfId="167">
  <autoFilter ref="B117:C125" xr:uid="{00000000-0009-0000-0100-00002A000000}"/>
  <tableColumns count="2">
    <tableColumn id="1" xr3:uid="{00000000-0010-0000-2900-000001000000}" name="Exercise" dataDxfId="166" dataCellStyle="Hyperlink"/>
    <tableColumn id="2" xr3:uid="{00000000-0010-0000-2900-000002000000}" name="Link" dataDxfId="165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raps44" displayName="Traps44" ref="B111:C115" totalsRowShown="0" headerRowDxfId="164" dataDxfId="162" headerRowBorderDxfId="163" tableBorderDxfId="161">
  <autoFilter ref="B111:C115" xr:uid="{00000000-0009-0000-0100-00002B000000}"/>
  <tableColumns count="2">
    <tableColumn id="1" xr3:uid="{00000000-0010-0000-2A00-000001000000}" name="Exercise" dataDxfId="160" dataCellStyle="Hyperlink"/>
    <tableColumn id="2" xr3:uid="{00000000-0010-0000-2A00-000002000000}" name="Link" dataDxfId="15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ide_Delts45" displayName="Side_Delts45" ref="B104:C109" totalsRowShown="0" headerRowDxfId="158" dataDxfId="156" headerRowBorderDxfId="157" tableBorderDxfId="155">
  <autoFilter ref="B104:C109" xr:uid="{00000000-0009-0000-0100-00002C000000}"/>
  <tableColumns count="2">
    <tableColumn id="1" xr3:uid="{00000000-0010-0000-2B00-000001000000}" name="Exercise" dataDxfId="154" dataCellStyle="Hyperlink"/>
    <tableColumn id="2" xr3:uid="{00000000-0010-0000-2B00-000002000000}" name="Link" dataDxfId="153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Rear_Delts46" displayName="Rear_Delts46" ref="B98:C102" totalsRowShown="0" headerRowDxfId="152" dataDxfId="150" headerRowBorderDxfId="151" tableBorderDxfId="149">
  <autoFilter ref="B98:C102" xr:uid="{00000000-0009-0000-0100-00002D000000}"/>
  <tableColumns count="2">
    <tableColumn id="1" xr3:uid="{00000000-0010-0000-2C00-000001000000}" name="Exercise" dataDxfId="148" dataCellStyle="Hyperlink"/>
    <tableColumn id="2" xr3:uid="{00000000-0010-0000-2C00-000002000000}" name="Link" dataDxfId="147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Biceps47" displayName="Biceps47" ref="B85:C96" totalsRowShown="0" headerRowDxfId="146" dataDxfId="144" headerRowBorderDxfId="145" tableBorderDxfId="143">
  <autoFilter ref="B85:C96" xr:uid="{00000000-0009-0000-0100-00002E000000}"/>
  <tableColumns count="2">
    <tableColumn id="1" xr3:uid="{00000000-0010-0000-2D00-000001000000}" name="Exercise" dataDxfId="142" dataCellStyle="Hyperlink"/>
    <tableColumn id="2" xr3:uid="{00000000-0010-0000-2D00-000002000000}" name="Link" dataDxfId="141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Calves48" displayName="Calves48" ref="B79:C83" totalsRowShown="0" headerRowDxfId="140" dataDxfId="138" headerRowBorderDxfId="139" tableBorderDxfId="137">
  <autoFilter ref="B79:C83" xr:uid="{00000000-0009-0000-0100-00002F000000}"/>
  <tableColumns count="2">
    <tableColumn id="1" xr3:uid="{00000000-0010-0000-2E00-000001000000}" name="Exercise" dataDxfId="136" dataCellStyle="Hyperlink"/>
    <tableColumn id="2" xr3:uid="{00000000-0010-0000-2E00-000002000000}" name="Link" dataDxfId="135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Links49" displayName="Links49" ref="B307:D477" totalsRowShown="0">
  <autoFilter ref="B307:D477" xr:uid="{00000000-0009-0000-0100-000030000000}"/>
  <sortState ref="B308:D517">
    <sortCondition ref="C94:C304"/>
  </sortState>
  <tableColumns count="3">
    <tableColumn id="1" xr3:uid="{00000000-0010-0000-2F00-000001000000}" name="Exercise" dataDxfId="134"/>
    <tableColumn id="2" xr3:uid="{00000000-0010-0000-2F00-000002000000}" name="Link"/>
    <tableColumn id="3" xr3:uid="{00000000-0010-0000-2F00-000003000000}" name="Category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Abs_50" displayName="Abs_50" ref="B62:C69" totalsRowShown="0" headerRowDxfId="133" dataDxfId="132">
  <autoFilter ref="B62:C69" xr:uid="{00000000-0009-0000-0100-000031000000}"/>
  <tableColumns count="2">
    <tableColumn id="1" xr3:uid="{00000000-0010-0000-3000-000001000000}" name="Exercise" dataDxfId="131" dataCellStyle="Hyperlink"/>
    <tableColumn id="2" xr3:uid="{00000000-0010-0000-3000-000002000000}" name="Link" dataDxfId="130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Rear_or_Side_Delts51" displayName="Rear_or_Side_Delts51" ref="B264:C273" totalsRowShown="0" headerRowDxfId="129" dataDxfId="127" headerRowBorderDxfId="128" tableBorderDxfId="126">
  <autoFilter ref="B264:C273" xr:uid="{00000000-0009-0000-0100-000032000000}"/>
  <tableColumns count="2">
    <tableColumn id="1" xr3:uid="{00000000-0010-0000-3100-000001000000}" name="Exercise" dataDxfId="125" dataCellStyle="Hyperlink"/>
    <tableColumn id="2" xr3:uid="{00000000-0010-0000-3100-000002000000}" name="Link" dataDxfId="124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Name52" displayName="Table_Name52" ref="B275:E297" totalsRowShown="0">
  <autoFilter ref="B275:E297" xr:uid="{00000000-0009-0000-0100-000033000000}"/>
  <tableColumns count="4">
    <tableColumn id="1" xr3:uid="{00000000-0010-0000-3200-000001000000}" name="Category"/>
    <tableColumn id="2" xr3:uid="{00000000-0010-0000-3200-000002000000}" name="Table name" dataDxfId="123"/>
    <tableColumn id="3" xr3:uid="{00000000-0010-0000-3200-000003000000}" name="Name List" dataDxfId="122"/>
    <tableColumn id="4" xr3:uid="{00000000-0010-0000-3200-000004000000}" name="Link List" dataDxfId="121">
      <calculatedColumnFormula>CONCATENATE(Table_Name52[[#This Row],[Table name]],"[Link]")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Chest_Isolation_or_Triceps53" displayName="Chest_Isolation_or_Triceps53" ref="B242:C262" totalsRowShown="0" headerRowDxfId="120" dataDxfId="118" headerRowBorderDxfId="119" tableBorderDxfId="117">
  <autoFilter ref="B242:C262" xr:uid="{00000000-0009-0000-0100-000034000000}"/>
  <tableColumns count="2">
    <tableColumn id="1" xr3:uid="{00000000-0010-0000-3300-000001000000}" name="Exercise" dataDxfId="116" dataCellStyle="Hyperlink"/>
    <tableColumn id="2" xr3:uid="{00000000-0010-0000-3300-000002000000}" name="Link" dataDxfId="115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Incline_Push_or_front_Delts54" displayName="Incline_Push_or_front_Delts54" ref="B229:C241" totalsRowShown="0" headerRowDxfId="114" dataDxfId="112" headerRowBorderDxfId="113" tableBorderDxfId="111">
  <autoFilter ref="B229:C241" xr:uid="{00000000-0009-0000-0100-000035000000}"/>
  <tableColumns count="2">
    <tableColumn id="1" xr3:uid="{00000000-0010-0000-3400-000001000000}" name="Exercise" dataDxfId="110" dataCellStyle="Hyperlink"/>
    <tableColumn id="2" xr3:uid="{00000000-0010-0000-3400-000002000000}" name="Link" dataDxfId="109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riceps55" displayName="Triceps55" ref="B215:C228" totalsRowShown="0" headerRowDxfId="108" dataDxfId="106" headerRowBorderDxfId="107" tableBorderDxfId="105">
  <autoFilter ref="B215:C228" xr:uid="{00000000-0009-0000-0100-000036000000}"/>
  <tableColumns count="2">
    <tableColumn id="1" xr3:uid="{00000000-0010-0000-3500-000001000000}" name="Exercise" dataDxfId="104" dataCellStyle="Hyperlink"/>
    <tableColumn id="2" xr3:uid="{00000000-0010-0000-3500-000002000000}" name="Link" dataDxfId="103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Front_Delts56" displayName="Front_Delts56" ref="B206:C212" totalsRowShown="0" headerRowDxfId="102" dataDxfId="100" headerRowBorderDxfId="101" tableBorderDxfId="99">
  <autoFilter ref="B206:C212" xr:uid="{00000000-0009-0000-0100-000037000000}"/>
  <tableColumns count="2">
    <tableColumn id="1" xr3:uid="{00000000-0010-0000-3600-000001000000}" name="Exercise" dataDxfId="98" dataCellStyle="Hyperlink"/>
    <tableColumn id="2" xr3:uid="{00000000-0010-0000-3600-000002000000}" name="Link" dataDxfId="9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Incline_Push57" displayName="Incline_Push57" ref="B198:C204" totalsRowShown="0" headerRowDxfId="96" dataDxfId="94" headerRowBorderDxfId="95" tableBorderDxfId="93">
  <autoFilter ref="B198:C204" xr:uid="{00000000-0009-0000-0100-000038000000}"/>
  <tableColumns count="2">
    <tableColumn id="1" xr3:uid="{00000000-0010-0000-3700-000001000000}" name="Exercise" dataDxfId="92" dataCellStyle="Hyperlink"/>
    <tableColumn id="2" xr3:uid="{00000000-0010-0000-3700-000002000000}" name="Link" dataDxfId="91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Horizontal_Push58" displayName="Horizontal_Push58" ref="B189:C196" totalsRowShown="0" headerRowDxfId="90" dataDxfId="88" headerRowBorderDxfId="89" tableBorderDxfId="87">
  <autoFilter ref="B189:C196" xr:uid="{00000000-0009-0000-0100-000039000000}"/>
  <tableColumns count="2">
    <tableColumn id="1" xr3:uid="{00000000-0010-0000-3800-000001000000}" name="Exercise" dataDxfId="86" dataCellStyle="Hyperlink"/>
    <tableColumn id="2" xr3:uid="{00000000-0010-0000-3800-000002000000}" name="Link" dataDxfId="85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Chest_Isolation59" displayName="Chest_Isolation59" ref="B180:C187" totalsRowShown="0" headerRowDxfId="84" dataDxfId="82" headerRowBorderDxfId="83" tableBorderDxfId="81">
  <autoFilter ref="B180:C187" xr:uid="{00000000-0009-0000-0100-00003A000000}"/>
  <tableColumns count="2">
    <tableColumn id="1" xr3:uid="{00000000-0010-0000-3900-000001000000}" name="Exercise" dataDxfId="80" dataCellStyle="Hyperlink"/>
    <tableColumn id="2" xr3:uid="{00000000-0010-0000-3900-000002000000}" name="Link" dataDxfId="7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Hamstrings_Isolation60" displayName="Hamstrings_Isolation60" ref="B175:C178" totalsRowShown="0" headerRowDxfId="78" dataDxfId="76" headerRowBorderDxfId="77" tableBorderDxfId="75">
  <autoFilter ref="B175:C178" xr:uid="{00000000-0009-0000-0100-00003B000000}"/>
  <tableColumns count="2">
    <tableColumn id="1" xr3:uid="{00000000-0010-0000-3A00-000001000000}" name="Exercise" dataDxfId="74" dataCellStyle="Hyperlink"/>
    <tableColumn id="2" xr3:uid="{00000000-0010-0000-3A00-000002000000}" name="Link" dataDxfId="73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Hamstrings_Hip_Hinge61" displayName="Hamstrings_Hip_Hinge61" ref="B169:C173" totalsRowShown="0" headerRowDxfId="72" dataDxfId="70" headerRowBorderDxfId="71" tableBorderDxfId="69">
  <autoFilter ref="B169:C173" xr:uid="{00000000-0009-0000-0100-00003C000000}"/>
  <tableColumns count="2">
    <tableColumn id="1" xr3:uid="{00000000-0010-0000-3B00-000001000000}" name="Exercise" dataDxfId="68" dataCellStyle="Hyperlink"/>
    <tableColumn id="2" xr3:uid="{00000000-0010-0000-3B00-000002000000}" name="Link" dataDxfId="67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Glutes62" displayName="Glutes62" ref="B159:C167" totalsRowShown="0" headerRowDxfId="66" dataDxfId="64" headerRowBorderDxfId="65" tableBorderDxfId="63">
  <autoFilter ref="B159:C167" xr:uid="{00000000-0009-0000-0100-00003D000000}"/>
  <tableColumns count="2">
    <tableColumn id="1" xr3:uid="{00000000-0010-0000-3C00-000001000000}" name="Exercise" dataDxfId="62" dataCellStyle="Hyperlink"/>
    <tableColumn id="2" xr3:uid="{00000000-0010-0000-3C00-000002000000}" name="Link" dataDxfId="6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Quads63" displayName="Quads63" ref="B150:C157" totalsRowShown="0" headerRowDxfId="60" dataDxfId="58" headerRowBorderDxfId="59" tableBorderDxfId="57">
  <autoFilter ref="B150:C157" xr:uid="{00000000-0009-0000-0100-00003E000000}"/>
  <tableColumns count="2">
    <tableColumn id="1" xr3:uid="{00000000-0010-0000-3D00-000001000000}" name="Exercise" dataDxfId="56" dataCellStyle="Hyperlink"/>
    <tableColumn id="2" xr3:uid="{00000000-0010-0000-3D00-000002000000}" name="Link" dataDxfId="55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Vertical_Back64" displayName="Vertical_Back64" ref="B136:C148" totalsRowShown="0" headerRowDxfId="54" dataDxfId="52" headerRowBorderDxfId="53" tableBorderDxfId="51" dataCellStyle="Hyperlink">
  <autoFilter ref="B136:C148" xr:uid="{00000000-0009-0000-0100-00003F000000}"/>
  <tableColumns count="2">
    <tableColumn id="1" xr3:uid="{00000000-0010-0000-3E00-000001000000}" name="Exercise" dataDxfId="50" dataCellStyle="Hyperlink"/>
    <tableColumn id="2" xr3:uid="{00000000-0010-0000-3E00-000002000000}" name="Link" dataDxfId="49" dataCellStyle="Hyperlink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Horizontal_Back65" displayName="Horizontal_Back65" ref="B126:C134" totalsRowShown="0" headerRowDxfId="48" dataDxfId="46" headerRowBorderDxfId="47" tableBorderDxfId="45">
  <autoFilter ref="B126:C134" xr:uid="{00000000-0009-0000-0100-000040000000}"/>
  <tableColumns count="2">
    <tableColumn id="1" xr3:uid="{00000000-0010-0000-3F00-000001000000}" name="Exercise" dataDxfId="44" dataCellStyle="Hyperlink"/>
    <tableColumn id="2" xr3:uid="{00000000-0010-0000-3F00-000002000000}" name="Link" dataDxfId="43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Vertical_Triceps66" displayName="Vertical_Triceps66" ref="B119:C124" totalsRowShown="0" headerRowDxfId="42" dataDxfId="40" headerRowBorderDxfId="41" tableBorderDxfId="39">
  <autoFilter ref="B119:C124" xr:uid="{00000000-0009-0000-0100-000041000000}"/>
  <tableColumns count="2">
    <tableColumn id="1" xr3:uid="{00000000-0010-0000-4000-000001000000}" name="Exercise" dataDxfId="38" dataCellStyle="Hyperlink"/>
    <tableColumn id="2" xr3:uid="{00000000-0010-0000-4000-000002000000}" name="Link" dataDxfId="37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Horizontal_Triceps67" displayName="Horizontal_Triceps67" ref="B109:C117" totalsRowShown="0" headerRowDxfId="36" dataDxfId="34" headerRowBorderDxfId="35" tableBorderDxfId="33">
  <autoFilter ref="B109:C117" xr:uid="{00000000-0009-0000-0100-000042000000}"/>
  <tableColumns count="2">
    <tableColumn id="1" xr3:uid="{00000000-0010-0000-4100-000001000000}" name="Exercise" dataDxfId="32" dataCellStyle="Hyperlink"/>
    <tableColumn id="2" xr3:uid="{00000000-0010-0000-4100-000002000000}" name="Link" dataDxfId="31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raps68" displayName="Traps68" ref="B103:C107" totalsRowShown="0" headerRowDxfId="30" dataDxfId="28" headerRowBorderDxfId="29" tableBorderDxfId="27">
  <autoFilter ref="B103:C107" xr:uid="{00000000-0009-0000-0100-000043000000}"/>
  <tableColumns count="2">
    <tableColumn id="1" xr3:uid="{00000000-0010-0000-4200-000001000000}" name="Exercise" dataDxfId="26" dataCellStyle="Hyperlink"/>
    <tableColumn id="2" xr3:uid="{00000000-0010-0000-4200-000002000000}" name="Link" dataDxfId="25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Side_Delts69" displayName="Side_Delts69" ref="B96:C101" totalsRowShown="0" headerRowDxfId="24" dataDxfId="22" headerRowBorderDxfId="23" tableBorderDxfId="21">
  <autoFilter ref="B96:C101" xr:uid="{00000000-0009-0000-0100-000044000000}"/>
  <tableColumns count="2">
    <tableColumn id="1" xr3:uid="{00000000-0010-0000-4300-000001000000}" name="Exercise" dataDxfId="20" dataCellStyle="Hyperlink"/>
    <tableColumn id="2" xr3:uid="{00000000-0010-0000-4300-000002000000}" name="Link" dataDxfId="19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Rear_Delts70" displayName="Rear_Delts70" ref="B90:C94" totalsRowShown="0" headerRowDxfId="18" dataDxfId="16" headerRowBorderDxfId="17" tableBorderDxfId="15">
  <autoFilter ref="B90:C94" xr:uid="{00000000-0009-0000-0100-000045000000}"/>
  <tableColumns count="2">
    <tableColumn id="1" xr3:uid="{00000000-0010-0000-4400-000001000000}" name="Exercise" dataDxfId="14" dataCellStyle="Hyperlink"/>
    <tableColumn id="2" xr3:uid="{00000000-0010-0000-4400-000002000000}" name="Link" dataDxfId="13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Biceps71" displayName="Biceps71" ref="B77:C88" totalsRowShown="0" headerRowDxfId="12" dataDxfId="10" headerRowBorderDxfId="11" tableBorderDxfId="9">
  <autoFilter ref="B77:C88" xr:uid="{00000000-0009-0000-0100-000046000000}"/>
  <tableColumns count="2">
    <tableColumn id="1" xr3:uid="{00000000-0010-0000-4500-000001000000}" name="Exercise" dataDxfId="8" dataCellStyle="Hyperlink"/>
    <tableColumn id="2" xr3:uid="{00000000-0010-0000-4500-000002000000}" name="Link" dataDxfId="7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Calves72" displayName="Calves72" ref="B71:C75" totalsRowShown="0" headerRowDxfId="6" dataDxfId="4" headerRowBorderDxfId="5" tableBorderDxfId="3">
  <autoFilter ref="B71:C75" xr:uid="{00000000-0009-0000-0100-000047000000}"/>
  <tableColumns count="2">
    <tableColumn id="1" xr3:uid="{00000000-0010-0000-4600-000001000000}" name="Exercise" dataDxfId="2" dataCellStyle="Hyperlink"/>
    <tableColumn id="2" xr3:uid="{00000000-0010-0000-4600-000002000000}" name="Link" dataDxfId="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Links73" displayName="Links73" ref="B299:D469" totalsRowShown="0">
  <autoFilter ref="B299:D469" xr:uid="{00000000-0009-0000-0100-000048000000}"/>
  <sortState ref="B308:D517">
    <sortCondition ref="C94:C304"/>
  </sortState>
  <tableColumns count="3">
    <tableColumn id="1" xr3:uid="{00000000-0010-0000-4700-000001000000}" name="Exercise" dataDxfId="0"/>
    <tableColumn id="2" xr3:uid="{00000000-0010-0000-4700-000002000000}" name="Link"/>
    <tableColumn id="3" xr3:uid="{00000000-0010-0000-4700-000003000000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10.xml"/><Relationship Id="rId205" Type="http://schemas.openxmlformats.org/officeDocument/2006/relationships/table" Target="../tables/table24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1.xml"/><Relationship Id="rId186" Type="http://schemas.openxmlformats.org/officeDocument/2006/relationships/table" Target="../tables/table5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11.xml"/><Relationship Id="rId197" Type="http://schemas.openxmlformats.org/officeDocument/2006/relationships/table" Target="../tables/table16.xml"/><Relationship Id="rId201" Type="http://schemas.openxmlformats.org/officeDocument/2006/relationships/table" Target="../tables/table20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1.xml"/><Relationship Id="rId187" Type="http://schemas.openxmlformats.org/officeDocument/2006/relationships/table" Target="../tables/table6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17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12.xml"/><Relationship Id="rId202" Type="http://schemas.openxmlformats.org/officeDocument/2006/relationships/table" Target="../tables/table21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13.xml"/><Relationship Id="rId199" Type="http://schemas.openxmlformats.org/officeDocument/2006/relationships/table" Target="../tables/table18.xml"/><Relationship Id="rId203" Type="http://schemas.openxmlformats.org/officeDocument/2006/relationships/table" Target="../tables/table22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3.xml"/><Relationship Id="rId189" Type="http://schemas.openxmlformats.org/officeDocument/2006/relationships/table" Target="../tables/table8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14.xml"/><Relationship Id="rId190" Type="http://schemas.openxmlformats.org/officeDocument/2006/relationships/table" Target="../tables/table9.xml"/><Relationship Id="rId204" Type="http://schemas.openxmlformats.org/officeDocument/2006/relationships/table" Target="../tables/table23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4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15.xml"/><Relationship Id="rId200" Type="http://schemas.openxmlformats.org/officeDocument/2006/relationships/table" Target="../tables/table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34.xml"/><Relationship Id="rId205" Type="http://schemas.openxmlformats.org/officeDocument/2006/relationships/table" Target="../tables/table48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2.xml"/><Relationship Id="rId186" Type="http://schemas.openxmlformats.org/officeDocument/2006/relationships/table" Target="../tables/table29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35.xml"/><Relationship Id="rId197" Type="http://schemas.openxmlformats.org/officeDocument/2006/relationships/table" Target="../tables/table40.xml"/><Relationship Id="rId201" Type="http://schemas.openxmlformats.org/officeDocument/2006/relationships/table" Target="../tables/table44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25.xml"/><Relationship Id="rId187" Type="http://schemas.openxmlformats.org/officeDocument/2006/relationships/table" Target="../tables/table30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41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36.xml"/><Relationship Id="rId202" Type="http://schemas.openxmlformats.org/officeDocument/2006/relationships/table" Target="../tables/table45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31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6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37.xml"/><Relationship Id="rId199" Type="http://schemas.openxmlformats.org/officeDocument/2006/relationships/table" Target="../tables/table42.xml"/><Relationship Id="rId203" Type="http://schemas.openxmlformats.org/officeDocument/2006/relationships/table" Target="../tables/table46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27.xml"/><Relationship Id="rId189" Type="http://schemas.openxmlformats.org/officeDocument/2006/relationships/table" Target="../tables/table32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38.xml"/><Relationship Id="rId190" Type="http://schemas.openxmlformats.org/officeDocument/2006/relationships/table" Target="../tables/table33.xml"/><Relationship Id="rId204" Type="http://schemas.openxmlformats.org/officeDocument/2006/relationships/table" Target="../tables/table47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28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2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39.xml"/><Relationship Id="rId200" Type="http://schemas.openxmlformats.org/officeDocument/2006/relationships/table" Target="../tables/table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58.xml"/><Relationship Id="rId205" Type="http://schemas.openxmlformats.org/officeDocument/2006/relationships/table" Target="../tables/table72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3.xml"/><Relationship Id="rId186" Type="http://schemas.openxmlformats.org/officeDocument/2006/relationships/table" Target="../tables/table53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59.xml"/><Relationship Id="rId197" Type="http://schemas.openxmlformats.org/officeDocument/2006/relationships/table" Target="../tables/table64.xml"/><Relationship Id="rId201" Type="http://schemas.openxmlformats.org/officeDocument/2006/relationships/table" Target="../tables/table68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49.xml"/><Relationship Id="rId187" Type="http://schemas.openxmlformats.org/officeDocument/2006/relationships/table" Target="../tables/table54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65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60.xml"/><Relationship Id="rId202" Type="http://schemas.openxmlformats.org/officeDocument/2006/relationships/table" Target="../tables/table69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55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50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61.xml"/><Relationship Id="rId199" Type="http://schemas.openxmlformats.org/officeDocument/2006/relationships/table" Target="../tables/table66.xml"/><Relationship Id="rId203" Type="http://schemas.openxmlformats.org/officeDocument/2006/relationships/table" Target="../tables/table70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51.xml"/><Relationship Id="rId189" Type="http://schemas.openxmlformats.org/officeDocument/2006/relationships/table" Target="../tables/table56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62.xml"/><Relationship Id="rId190" Type="http://schemas.openxmlformats.org/officeDocument/2006/relationships/table" Target="../tables/table57.xml"/><Relationship Id="rId204" Type="http://schemas.openxmlformats.org/officeDocument/2006/relationships/table" Target="../tables/table71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52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3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63.xml"/><Relationship Id="rId200" Type="http://schemas.openxmlformats.org/officeDocument/2006/relationships/table" Target="../tables/table67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82.xml"/><Relationship Id="rId205" Type="http://schemas.openxmlformats.org/officeDocument/2006/relationships/table" Target="../tables/table96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4.xml"/><Relationship Id="rId186" Type="http://schemas.openxmlformats.org/officeDocument/2006/relationships/table" Target="../tables/table77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83.xml"/><Relationship Id="rId197" Type="http://schemas.openxmlformats.org/officeDocument/2006/relationships/table" Target="../tables/table88.xml"/><Relationship Id="rId201" Type="http://schemas.openxmlformats.org/officeDocument/2006/relationships/table" Target="../tables/table92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73.xml"/><Relationship Id="rId187" Type="http://schemas.openxmlformats.org/officeDocument/2006/relationships/table" Target="../tables/table78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89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84.xml"/><Relationship Id="rId202" Type="http://schemas.openxmlformats.org/officeDocument/2006/relationships/table" Target="../tables/table93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9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74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85.xml"/><Relationship Id="rId199" Type="http://schemas.openxmlformats.org/officeDocument/2006/relationships/table" Target="../tables/table90.xml"/><Relationship Id="rId203" Type="http://schemas.openxmlformats.org/officeDocument/2006/relationships/table" Target="../tables/table94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75.xml"/><Relationship Id="rId189" Type="http://schemas.openxmlformats.org/officeDocument/2006/relationships/table" Target="../tables/table80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86.xml"/><Relationship Id="rId190" Type="http://schemas.openxmlformats.org/officeDocument/2006/relationships/table" Target="../tables/table81.xml"/><Relationship Id="rId204" Type="http://schemas.openxmlformats.org/officeDocument/2006/relationships/table" Target="../tables/table95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76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4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87.xml"/><Relationship Id="rId200" Type="http://schemas.openxmlformats.org/officeDocument/2006/relationships/table" Target="../tables/table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5"/>
  <sheetViews>
    <sheetView showGridLines="0" topLeftCell="C34" zoomScaleNormal="100" workbookViewId="0">
      <selection activeCell="C36" sqref="C36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36.140625" bestFit="1" customWidth="1"/>
    <col min="9" max="9" width="7.57031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6.57031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5.85546875" customWidth="1"/>
    <col min="21" max="21" width="9.14062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5.85546875" customWidth="1"/>
    <col min="27" max="27" width="9.140625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8.28515625" customWidth="1"/>
    <col min="33" max="33" width="9.140625" customWidth="1"/>
    <col min="34" max="34" width="7.5703125" bestFit="1" customWidth="1"/>
    <col min="35" max="35" width="9" bestFit="1" customWidth="1"/>
    <col min="36" max="36" width="11.28515625" bestFit="1" customWidth="1"/>
    <col min="37" max="37" width="7.5703125" bestFit="1" customWidth="1"/>
    <col min="38" max="38" width="37.28515625" customWidth="1"/>
    <col min="39" max="39" width="4.7109375" bestFit="1" customWidth="1"/>
    <col min="40" max="40" width="7.5703125" bestFit="1" customWidth="1"/>
    <col min="41" max="42" width="17.7109375" bestFit="1" customWidth="1"/>
    <col min="43" max="43" width="15.140625" bestFit="1" customWidth="1"/>
    <col min="44" max="44" width="17.7109375" bestFit="1" customWidth="1"/>
  </cols>
  <sheetData>
    <row r="1" spans="2:41" ht="19.5" thickBot="1" x14ac:dyDescent="0.35">
      <c r="C1" s="30" t="s">
        <v>87</v>
      </c>
      <c r="D1" s="40"/>
      <c r="E1" s="23"/>
      <c r="F1" s="28" t="s">
        <v>97</v>
      </c>
      <c r="G1" s="29" t="s">
        <v>100</v>
      </c>
      <c r="H1" s="31" t="s">
        <v>89</v>
      </c>
      <c r="I1" s="7" t="s">
        <v>92</v>
      </c>
      <c r="J1" s="9"/>
      <c r="K1" s="9"/>
      <c r="L1" s="9"/>
      <c r="M1" s="9"/>
      <c r="N1" s="9"/>
      <c r="O1" s="9"/>
      <c r="P1" s="9"/>
      <c r="Q1" s="9"/>
      <c r="R1" s="9"/>
      <c r="S1" s="9"/>
      <c r="T1" s="13"/>
      <c r="U1" s="18" t="s">
        <v>93</v>
      </c>
      <c r="V1" s="17"/>
      <c r="W1" s="19"/>
      <c r="X1" s="19"/>
      <c r="Y1" s="19"/>
      <c r="Z1" s="19"/>
      <c r="AA1" s="169"/>
      <c r="AB1" s="170"/>
      <c r="AC1" s="170"/>
      <c r="AD1" s="170"/>
      <c r="AE1" s="170"/>
      <c r="AF1" s="19"/>
      <c r="AG1" s="167"/>
      <c r="AH1" s="15"/>
      <c r="AI1" s="15"/>
      <c r="AJ1" s="15"/>
      <c r="AK1" s="15"/>
      <c r="AL1" s="15"/>
      <c r="AM1" s="11"/>
      <c r="AN1" s="1"/>
    </row>
    <row r="2" spans="2:41" ht="19.5" thickBot="1" x14ac:dyDescent="0.35">
      <c r="F2" s="24" t="s">
        <v>95</v>
      </c>
      <c r="G2" s="26" t="s">
        <v>98</v>
      </c>
      <c r="H2" s="32" t="s">
        <v>90</v>
      </c>
      <c r="I2" s="57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1" t="s">
        <v>94</v>
      </c>
      <c r="V2" s="22"/>
      <c r="W2" s="20"/>
      <c r="X2" s="20"/>
      <c r="Y2" s="20"/>
      <c r="Z2" s="20"/>
      <c r="AA2" s="22"/>
      <c r="AB2" s="22"/>
      <c r="AC2" s="20"/>
      <c r="AD2" s="20"/>
      <c r="AE2" s="20"/>
      <c r="AF2" s="20"/>
      <c r="AG2" s="22"/>
      <c r="AH2" s="168"/>
      <c r="AI2" s="4"/>
    </row>
    <row r="3" spans="2:41" ht="19.5" thickBot="1" x14ac:dyDescent="0.3">
      <c r="C3" t="s">
        <v>0</v>
      </c>
      <c r="F3" s="25" t="s">
        <v>96</v>
      </c>
      <c r="G3" s="27" t="s">
        <v>99</v>
      </c>
      <c r="H3" s="33" t="s">
        <v>91</v>
      </c>
      <c r="I3" s="57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25">
      <c r="G4" t="s">
        <v>0</v>
      </c>
      <c r="I4" s="57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25">
      <c r="I5" s="57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.75" thickBot="1" x14ac:dyDescent="0.3">
      <c r="I6" s="58" t="s">
        <v>366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AF6" s="4"/>
      <c r="AG6" s="4"/>
      <c r="AH6" s="4"/>
      <c r="AI6" s="4"/>
    </row>
    <row r="9" spans="2:41" ht="15.75" thickBot="1" x14ac:dyDescent="0.3"/>
    <row r="10" spans="2:41" ht="19.5" thickBot="1" x14ac:dyDescent="0.3">
      <c r="G10" s="5" t="s">
        <v>101</v>
      </c>
      <c r="H10" s="171" t="s">
        <v>1</v>
      </c>
      <c r="I10" s="172"/>
      <c r="J10" s="172"/>
      <c r="K10" s="172"/>
      <c r="L10" s="172"/>
      <c r="M10" s="173"/>
      <c r="N10" s="174" t="s">
        <v>2</v>
      </c>
      <c r="O10" s="175"/>
      <c r="P10" s="175"/>
      <c r="Q10" s="175"/>
      <c r="R10" s="175"/>
      <c r="S10" s="176"/>
      <c r="T10" s="177" t="s">
        <v>3</v>
      </c>
      <c r="U10" s="178"/>
      <c r="V10" s="178"/>
      <c r="W10" s="178"/>
      <c r="X10" s="178"/>
      <c r="Y10" s="179"/>
      <c r="Z10" s="177" t="s">
        <v>4</v>
      </c>
      <c r="AA10" s="178"/>
      <c r="AB10" s="178"/>
      <c r="AC10" s="178"/>
      <c r="AD10" s="178"/>
      <c r="AE10" s="179"/>
      <c r="AF10" s="180" t="s">
        <v>360</v>
      </c>
      <c r="AG10" s="181"/>
      <c r="AH10" s="181"/>
      <c r="AI10" s="181"/>
      <c r="AJ10" s="181"/>
      <c r="AK10" s="182"/>
      <c r="AL10" s="183" t="s">
        <v>361</v>
      </c>
      <c r="AM10" s="184"/>
      <c r="AN10" s="184"/>
      <c r="AO10" s="185"/>
    </row>
    <row r="11" spans="2:41" ht="15.75" thickBot="1" x14ac:dyDescent="0.3">
      <c r="B11" s="36"/>
      <c r="C11" s="36" t="s">
        <v>16</v>
      </c>
      <c r="D11" s="36"/>
      <c r="E11" s="36"/>
      <c r="F11" s="36"/>
      <c r="G11" s="71" t="s">
        <v>102</v>
      </c>
      <c r="H11" s="62" t="s">
        <v>88</v>
      </c>
      <c r="I11" s="89" t="s">
        <v>6</v>
      </c>
      <c r="J11" s="90" t="s">
        <v>7</v>
      </c>
      <c r="K11" s="63" t="s">
        <v>8</v>
      </c>
      <c r="L11" s="63" t="s">
        <v>9</v>
      </c>
      <c r="M11" s="91" t="s">
        <v>10</v>
      </c>
      <c r="N11" s="92" t="s">
        <v>88</v>
      </c>
      <c r="O11" s="92" t="s">
        <v>6</v>
      </c>
      <c r="P11" s="90" t="s">
        <v>7</v>
      </c>
      <c r="Q11" s="63" t="s">
        <v>8</v>
      </c>
      <c r="R11" s="63" t="s">
        <v>9</v>
      </c>
      <c r="S11" s="91" t="s">
        <v>10</v>
      </c>
      <c r="T11" s="92" t="s">
        <v>88</v>
      </c>
      <c r="U11" s="92" t="s">
        <v>6</v>
      </c>
      <c r="V11" s="90" t="s">
        <v>7</v>
      </c>
      <c r="W11" s="63" t="s">
        <v>8</v>
      </c>
      <c r="X11" s="63" t="s">
        <v>9</v>
      </c>
      <c r="Y11" s="91" t="s">
        <v>10</v>
      </c>
      <c r="Z11" s="92" t="s">
        <v>88</v>
      </c>
      <c r="AA11" s="92" t="s">
        <v>6</v>
      </c>
      <c r="AB11" s="90" t="s">
        <v>7</v>
      </c>
      <c r="AC11" s="63" t="s">
        <v>8</v>
      </c>
      <c r="AD11" s="63" t="s">
        <v>9</v>
      </c>
      <c r="AE11" s="91" t="s">
        <v>10</v>
      </c>
      <c r="AF11" s="92" t="s">
        <v>88</v>
      </c>
      <c r="AG11" s="92" t="s">
        <v>6</v>
      </c>
      <c r="AH11" s="90" t="s">
        <v>7</v>
      </c>
      <c r="AI11" s="63" t="s">
        <v>8</v>
      </c>
      <c r="AJ11" s="63" t="s">
        <v>9</v>
      </c>
      <c r="AK11" s="91" t="s">
        <v>10</v>
      </c>
      <c r="AL11" s="92" t="s">
        <v>88</v>
      </c>
      <c r="AM11" s="92" t="s">
        <v>6</v>
      </c>
      <c r="AN11" s="90" t="s">
        <v>7</v>
      </c>
      <c r="AO11" s="93" t="s">
        <v>8</v>
      </c>
    </row>
    <row r="12" spans="2:41" ht="15.75" thickBot="1" x14ac:dyDescent="0.3">
      <c r="B12" s="75" t="s">
        <v>342</v>
      </c>
      <c r="C12" s="79" t="s">
        <v>85</v>
      </c>
      <c r="D12" s="74"/>
      <c r="E12" s="74"/>
      <c r="F12" s="79" t="s">
        <v>358</v>
      </c>
      <c r="G12" s="79" t="s">
        <v>359</v>
      </c>
      <c r="H12" s="63" t="s">
        <v>85</v>
      </c>
      <c r="I12" s="94"/>
      <c r="J12" s="94" t="s">
        <v>0</v>
      </c>
      <c r="K12" s="94"/>
      <c r="L12" s="94"/>
      <c r="M12" s="95"/>
      <c r="N12" s="62" t="s">
        <v>85</v>
      </c>
      <c r="O12" s="94"/>
      <c r="P12" s="94"/>
      <c r="Q12" s="94"/>
      <c r="R12" s="94"/>
      <c r="S12" s="95"/>
      <c r="T12" s="62" t="s">
        <v>85</v>
      </c>
      <c r="U12" s="94"/>
      <c r="V12" s="94"/>
      <c r="W12" s="94"/>
      <c r="X12" s="94"/>
      <c r="Y12" s="95"/>
      <c r="Z12" s="62" t="s">
        <v>85</v>
      </c>
      <c r="AA12" s="94"/>
      <c r="AB12" s="94"/>
      <c r="AC12" s="94"/>
      <c r="AD12" s="94"/>
      <c r="AE12" s="95"/>
      <c r="AF12" s="62" t="s">
        <v>85</v>
      </c>
      <c r="AG12" s="94"/>
      <c r="AH12" s="94"/>
      <c r="AI12" s="94"/>
      <c r="AJ12" s="94"/>
      <c r="AK12" s="94"/>
      <c r="AL12" s="62" t="s">
        <v>85</v>
      </c>
      <c r="AM12" s="94"/>
      <c r="AN12" s="94"/>
      <c r="AO12" s="95"/>
    </row>
    <row r="13" spans="2:41" ht="15.75" thickBot="1" x14ac:dyDescent="0.3">
      <c r="B13" s="76" t="s">
        <v>343</v>
      </c>
      <c r="C13" s="80" t="s">
        <v>29</v>
      </c>
      <c r="D13" s="72" t="str">
        <f t="array" ref="D13">INDEX(Table_Name[Name List],MATCH(B13,Table_Name[Category],0))</f>
        <v>Incline_Push[Exercise]</v>
      </c>
      <c r="E13" s="73" t="str">
        <f t="array" ref="E13">INDEX(Links[Link],MATCH(C13,Links[Exercise],0))</f>
        <v>https://youtu.be/zWRCV_td3I8</v>
      </c>
      <c r="F13" s="83" t="str">
        <f t="shared" ref="F13:F18" si="0">HYPERLINK(E13,"Video")</f>
        <v>Video</v>
      </c>
      <c r="G13" s="86">
        <v>205</v>
      </c>
      <c r="H13" s="96" t="str">
        <f t="shared" ref="H13:H18" si="1">C13</f>
        <v>Incline Medium Grip Bench Press</v>
      </c>
      <c r="I13" s="97">
        <v>2</v>
      </c>
      <c r="J13" s="97">
        <f t="shared" ref="J13:J18" si="2">MROUND(((G13)*0.85),2.5)</f>
        <v>175</v>
      </c>
      <c r="K13" s="97" t="s">
        <v>11</v>
      </c>
      <c r="L13" s="97"/>
      <c r="M13" s="71"/>
      <c r="N13" s="98" t="str">
        <f t="shared" ref="N13:N18" si="3">C13</f>
        <v>Incline Medium Grip Bench Press</v>
      </c>
      <c r="O13" s="97">
        <f>I13+(M32)</f>
        <v>3</v>
      </c>
      <c r="P13" s="97">
        <f t="shared" ref="P13:P18" si="4">MROUND((J13*1.025),2.5)</f>
        <v>180</v>
      </c>
      <c r="Q13" s="97" t="s">
        <v>11</v>
      </c>
      <c r="R13" s="97"/>
      <c r="S13" s="99">
        <v>1</v>
      </c>
      <c r="T13" s="56" t="str">
        <f t="shared" ref="T13:T18" si="5">C13</f>
        <v>Incline Medium Grip Bench Press</v>
      </c>
      <c r="U13" s="97">
        <f>O13+(S32)</f>
        <v>4</v>
      </c>
      <c r="V13" s="97">
        <f t="shared" ref="V13:V18" si="6">MROUND((J13*1.05),2.5)</f>
        <v>185</v>
      </c>
      <c r="W13" s="97" t="s">
        <v>12</v>
      </c>
      <c r="X13" s="97"/>
      <c r="Y13" s="99">
        <v>1</v>
      </c>
      <c r="Z13" s="12" t="str">
        <f>C13</f>
        <v>Incline Medium Grip Bench Press</v>
      </c>
      <c r="AA13" s="97">
        <f>U13+(Y32)</f>
        <v>5</v>
      </c>
      <c r="AB13" s="97">
        <f t="shared" ref="AB13:AB18" si="7">MROUND((P13*1.05),2.5)</f>
        <v>190</v>
      </c>
      <c r="AC13" s="97" t="s">
        <v>12</v>
      </c>
      <c r="AD13" s="97"/>
      <c r="AE13" s="99">
        <v>1</v>
      </c>
      <c r="AF13" s="98" t="str">
        <f t="shared" ref="AF13:AF18" si="8">C13</f>
        <v>Incline Medium Grip Bench Press</v>
      </c>
      <c r="AG13" s="97">
        <f>AA13+(AE32)</f>
        <v>6</v>
      </c>
      <c r="AH13" s="97">
        <f t="shared" ref="AH13:AH18" si="9">MROUND((J13*1.1),2.5)</f>
        <v>192.5</v>
      </c>
      <c r="AI13" s="97" t="s">
        <v>13</v>
      </c>
      <c r="AJ13" s="97"/>
      <c r="AK13" s="99">
        <v>1</v>
      </c>
      <c r="AL13" s="98" t="str">
        <f t="shared" ref="AL13:AL18" si="10">C13</f>
        <v>Incline Medium Grip Bench Press</v>
      </c>
      <c r="AM13" s="97">
        <v>2</v>
      </c>
      <c r="AN13" s="100">
        <f>J13</f>
        <v>175</v>
      </c>
      <c r="AO13" s="71" t="s">
        <v>14</v>
      </c>
    </row>
    <row r="14" spans="2:41" ht="15.75" thickBot="1" x14ac:dyDescent="0.3">
      <c r="B14" s="77" t="s">
        <v>37</v>
      </c>
      <c r="C14" s="81" t="s">
        <v>38</v>
      </c>
      <c r="D14" s="69" t="str">
        <f t="array" ref="D14">INDEX(Table_Name[Name List],MATCH(B14,Table_Name[Category],0))</f>
        <v>Chest_Isolation[Exercise]</v>
      </c>
      <c r="E14" s="64" t="str">
        <f t="array" ref="E14">INDEX(Links[Link],MATCH(C14,Links[Exercise],0))</f>
        <v>https://youtu.be/_GBEHrc_V5U</v>
      </c>
      <c r="F14" s="84" t="str">
        <f t="shared" si="0"/>
        <v>Video</v>
      </c>
      <c r="G14" s="87">
        <v>60</v>
      </c>
      <c r="H14" s="96" t="str">
        <f t="shared" si="1"/>
        <v>Incline Dumbbell Flye</v>
      </c>
      <c r="I14" s="97">
        <v>2</v>
      </c>
      <c r="J14" s="97">
        <f t="shared" si="2"/>
        <v>50</v>
      </c>
      <c r="K14" s="97" t="s">
        <v>11</v>
      </c>
      <c r="L14" s="97"/>
      <c r="M14" s="71"/>
      <c r="N14" s="98" t="str">
        <f t="shared" si="3"/>
        <v>Incline Dumbbell Flye</v>
      </c>
      <c r="O14" s="97">
        <f>I14+(M32)</f>
        <v>3</v>
      </c>
      <c r="P14" s="97">
        <f t="shared" si="4"/>
        <v>52.5</v>
      </c>
      <c r="Q14" s="97" t="s">
        <v>11</v>
      </c>
      <c r="R14" s="97"/>
      <c r="S14" s="99">
        <v>1</v>
      </c>
      <c r="T14" s="56" t="str">
        <f t="shared" si="5"/>
        <v>Incline Dumbbell Flye</v>
      </c>
      <c r="U14" s="97">
        <f>O14+(S32)</f>
        <v>4</v>
      </c>
      <c r="V14" s="97">
        <f t="shared" si="6"/>
        <v>52.5</v>
      </c>
      <c r="W14" s="97" t="s">
        <v>12</v>
      </c>
      <c r="X14" s="97"/>
      <c r="Y14" s="99">
        <v>1</v>
      </c>
      <c r="Z14" s="12" t="str">
        <f t="shared" ref="Z14:Z18" si="11">C14</f>
        <v>Incline Dumbbell Flye</v>
      </c>
      <c r="AA14" s="97">
        <f>U14+(Y32)</f>
        <v>5</v>
      </c>
      <c r="AB14" s="97">
        <f t="shared" si="7"/>
        <v>55</v>
      </c>
      <c r="AC14" s="97" t="s">
        <v>12</v>
      </c>
      <c r="AD14" s="97"/>
      <c r="AE14" s="99">
        <v>1</v>
      </c>
      <c r="AF14" s="98" t="str">
        <f t="shared" si="8"/>
        <v>Incline Dumbbell Flye</v>
      </c>
      <c r="AG14" s="97">
        <f>AA14+(AE32)</f>
        <v>6</v>
      </c>
      <c r="AH14" s="97">
        <f t="shared" si="9"/>
        <v>55</v>
      </c>
      <c r="AI14" s="97" t="s">
        <v>13</v>
      </c>
      <c r="AJ14" s="97"/>
      <c r="AK14" s="99">
        <v>1</v>
      </c>
      <c r="AL14" s="98" t="str">
        <f t="shared" si="10"/>
        <v>Incline Dumbbell Flye</v>
      </c>
      <c r="AM14" s="97">
        <v>2</v>
      </c>
      <c r="AN14" s="100">
        <f t="shared" ref="AN14:AN18" si="12">J14</f>
        <v>50</v>
      </c>
      <c r="AO14" s="71" t="s">
        <v>14</v>
      </c>
    </row>
    <row r="15" spans="2:41" ht="15.75" thickBot="1" x14ac:dyDescent="0.3">
      <c r="B15" s="77" t="s">
        <v>344</v>
      </c>
      <c r="C15" s="81" t="s">
        <v>142</v>
      </c>
      <c r="D15" s="69" t="str">
        <f t="array" ref="D15">INDEX(Table_Name[Name List],MATCH(B15,Table_Name[Category],0))</f>
        <v>Horizontal_Push[Exercise]</v>
      </c>
      <c r="E15" s="64" t="str">
        <f t="array" ref="E15">INDEX(Links[Link],MATCH(C15,Links[Exercise],0))</f>
        <v>https://youtu.be/20_pP7oaH34</v>
      </c>
      <c r="F15" s="84" t="str">
        <f t="shared" si="0"/>
        <v>Video</v>
      </c>
      <c r="G15" s="87">
        <v>180</v>
      </c>
      <c r="H15" s="96" t="str">
        <f t="shared" si="1"/>
        <v>Flat Dumbbell Bench Press</v>
      </c>
      <c r="I15" s="97">
        <v>2</v>
      </c>
      <c r="J15" s="97">
        <f t="shared" si="2"/>
        <v>152.5</v>
      </c>
      <c r="K15" s="97" t="s">
        <v>11</v>
      </c>
      <c r="L15" s="97"/>
      <c r="M15" s="71"/>
      <c r="N15" s="98" t="str">
        <f t="shared" si="3"/>
        <v>Flat Dumbbell Bench Press</v>
      </c>
      <c r="O15" s="97">
        <f>I15+(M32)</f>
        <v>3</v>
      </c>
      <c r="P15" s="97">
        <f t="shared" si="4"/>
        <v>157.5</v>
      </c>
      <c r="Q15" s="97" t="s">
        <v>11</v>
      </c>
      <c r="R15" s="97"/>
      <c r="S15" s="99">
        <v>0</v>
      </c>
      <c r="T15" s="56" t="str">
        <f t="shared" si="5"/>
        <v>Flat Dumbbell Bench Press</v>
      </c>
      <c r="U15" s="97">
        <f>O15+(S32)</f>
        <v>4</v>
      </c>
      <c r="V15" s="97">
        <f t="shared" si="6"/>
        <v>160</v>
      </c>
      <c r="W15" s="97" t="s">
        <v>12</v>
      </c>
      <c r="X15" s="97"/>
      <c r="Y15" s="99">
        <v>0</v>
      </c>
      <c r="Z15" s="12" t="str">
        <f t="shared" si="11"/>
        <v>Flat Dumbbell Bench Press</v>
      </c>
      <c r="AA15" s="97">
        <f>U15+(Y32)</f>
        <v>5</v>
      </c>
      <c r="AB15" s="97">
        <f t="shared" si="7"/>
        <v>165</v>
      </c>
      <c r="AC15" s="97" t="s">
        <v>12</v>
      </c>
      <c r="AD15" s="97"/>
      <c r="AE15" s="99">
        <v>-1</v>
      </c>
      <c r="AF15" s="98" t="str">
        <f t="shared" si="8"/>
        <v>Flat Dumbbell Bench Press</v>
      </c>
      <c r="AG15" s="97">
        <f>AA15+(AE32)</f>
        <v>6</v>
      </c>
      <c r="AH15" s="97">
        <f t="shared" si="9"/>
        <v>167.5</v>
      </c>
      <c r="AI15" s="97" t="s">
        <v>13</v>
      </c>
      <c r="AJ15" s="97"/>
      <c r="AK15" s="99">
        <v>0</v>
      </c>
      <c r="AL15" s="98" t="str">
        <f t="shared" si="10"/>
        <v>Flat Dumbbell Bench Press</v>
      </c>
      <c r="AM15" s="97">
        <v>2</v>
      </c>
      <c r="AN15" s="100">
        <f t="shared" si="12"/>
        <v>152.5</v>
      </c>
      <c r="AO15" s="71" t="s">
        <v>14</v>
      </c>
    </row>
    <row r="16" spans="2:41" ht="15.75" thickBot="1" x14ac:dyDescent="0.3">
      <c r="B16" s="77" t="s">
        <v>338</v>
      </c>
      <c r="C16" s="81" t="s">
        <v>156</v>
      </c>
      <c r="D16" s="69" t="str">
        <f t="array" ref="D16">INDEX(Table_Name[Name List],MATCH(B16,Table_Name[Category],0))</f>
        <v>Horizontal_Back[Exercise]</v>
      </c>
      <c r="E16" s="64" t="str">
        <f t="array" ref="E16">INDEX(Links[Link],MATCH(C16,Links[Exercise],0))</f>
        <v>https://youtu.be/o2qSVwxiFk4</v>
      </c>
      <c r="F16" s="84" t="str">
        <f t="shared" si="0"/>
        <v>Video</v>
      </c>
      <c r="G16" s="87">
        <v>165</v>
      </c>
      <c r="H16" s="96" t="str">
        <f t="shared" si="1"/>
        <v>Barbell Bent Over Row</v>
      </c>
      <c r="I16" s="97">
        <v>2</v>
      </c>
      <c r="J16" s="97">
        <f t="shared" si="2"/>
        <v>140</v>
      </c>
      <c r="K16" s="97" t="s">
        <v>11</v>
      </c>
      <c r="L16" s="97" t="s">
        <v>0</v>
      </c>
      <c r="M16" s="71"/>
      <c r="N16" s="98" t="str">
        <f t="shared" si="3"/>
        <v>Barbell Bent Over Row</v>
      </c>
      <c r="O16" s="97">
        <f>I16+(M31)</f>
        <v>3</v>
      </c>
      <c r="P16" s="97">
        <f t="shared" si="4"/>
        <v>142.5</v>
      </c>
      <c r="Q16" s="97" t="s">
        <v>11</v>
      </c>
      <c r="R16" s="97"/>
      <c r="S16" s="99">
        <v>1</v>
      </c>
      <c r="T16" s="56" t="str">
        <f t="shared" si="5"/>
        <v>Barbell Bent Over Row</v>
      </c>
      <c r="U16" s="97">
        <f>O16+(S31)</f>
        <v>4</v>
      </c>
      <c r="V16" s="97">
        <f t="shared" si="6"/>
        <v>147.5</v>
      </c>
      <c r="W16" s="97" t="s">
        <v>12</v>
      </c>
      <c r="X16" s="97"/>
      <c r="Y16" s="99">
        <v>1</v>
      </c>
      <c r="Z16" s="12" t="str">
        <f t="shared" si="11"/>
        <v>Barbell Bent Over Row</v>
      </c>
      <c r="AA16" s="97">
        <f>U16+(Y31)</f>
        <v>5</v>
      </c>
      <c r="AB16" s="97">
        <f t="shared" si="7"/>
        <v>150</v>
      </c>
      <c r="AC16" s="97" t="s">
        <v>12</v>
      </c>
      <c r="AD16" s="97"/>
      <c r="AE16" s="99">
        <v>1</v>
      </c>
      <c r="AF16" s="98" t="str">
        <f t="shared" si="8"/>
        <v>Barbell Bent Over Row</v>
      </c>
      <c r="AG16" s="97">
        <f>AA16+(AE31)</f>
        <v>6</v>
      </c>
      <c r="AH16" s="97">
        <f t="shared" si="9"/>
        <v>155</v>
      </c>
      <c r="AI16" s="97" t="s">
        <v>13</v>
      </c>
      <c r="AJ16" s="97"/>
      <c r="AK16" s="99">
        <v>1</v>
      </c>
      <c r="AL16" s="98" t="str">
        <f t="shared" si="10"/>
        <v>Barbell Bent Over Row</v>
      </c>
      <c r="AM16" s="97">
        <v>2</v>
      </c>
      <c r="AN16" s="100">
        <f t="shared" si="12"/>
        <v>140</v>
      </c>
      <c r="AO16" s="71" t="s">
        <v>14</v>
      </c>
    </row>
    <row r="17" spans="2:41" ht="15.75" thickBot="1" x14ac:dyDescent="0.3">
      <c r="B17" s="77" t="s">
        <v>340</v>
      </c>
      <c r="C17" s="81" t="s">
        <v>150</v>
      </c>
      <c r="D17" s="69" t="str">
        <f t="array" ref="D17">INDEX(Table_Name[Name List],MATCH(B17,Table_Name[Category],0))</f>
        <v>Rear_or_Side_Delts[Exercise]</v>
      </c>
      <c r="E17" s="64" t="str">
        <f t="array" ref="E17">INDEX(Links[Link],MATCH(C17,Links[Exercise],0))</f>
        <v>https://youtu.be/Ana4dJbCvxE</v>
      </c>
      <c r="F17" s="84" t="str">
        <f t="shared" si="0"/>
        <v>Video</v>
      </c>
      <c r="G17" s="87">
        <v>65</v>
      </c>
      <c r="H17" s="96" t="str">
        <f t="shared" si="1"/>
        <v>Cable Facepull</v>
      </c>
      <c r="I17" s="97">
        <v>2</v>
      </c>
      <c r="J17" s="97">
        <f t="shared" si="2"/>
        <v>55</v>
      </c>
      <c r="K17" s="97" t="s">
        <v>11</v>
      </c>
      <c r="L17" s="97" t="s">
        <v>0</v>
      </c>
      <c r="M17" s="71"/>
      <c r="N17" s="98" t="str">
        <f t="shared" si="3"/>
        <v>Cable Facepull</v>
      </c>
      <c r="O17" s="97">
        <f>I17+(M33)</f>
        <v>3</v>
      </c>
      <c r="P17" s="97">
        <f t="shared" si="4"/>
        <v>57.5</v>
      </c>
      <c r="Q17" s="97" t="s">
        <v>11</v>
      </c>
      <c r="R17" s="97"/>
      <c r="S17" s="99">
        <v>0</v>
      </c>
      <c r="T17" s="56" t="str">
        <f t="shared" si="5"/>
        <v>Cable Facepull</v>
      </c>
      <c r="U17" s="97">
        <f>O17+(S33)</f>
        <v>4</v>
      </c>
      <c r="V17" s="97">
        <f t="shared" si="6"/>
        <v>57.5</v>
      </c>
      <c r="W17" s="97" t="s">
        <v>12</v>
      </c>
      <c r="X17" s="97"/>
      <c r="Y17" s="99">
        <v>1</v>
      </c>
      <c r="Z17" s="12" t="str">
        <f t="shared" si="11"/>
        <v>Cable Facepull</v>
      </c>
      <c r="AA17" s="97">
        <f>U17+(Y33)</f>
        <v>5</v>
      </c>
      <c r="AB17" s="97">
        <f t="shared" si="7"/>
        <v>60</v>
      </c>
      <c r="AC17" s="97" t="s">
        <v>12</v>
      </c>
      <c r="AD17" s="97"/>
      <c r="AE17" s="99">
        <v>1</v>
      </c>
      <c r="AF17" s="98" t="str">
        <f t="shared" si="8"/>
        <v>Cable Facepull</v>
      </c>
      <c r="AG17" s="97">
        <f>AA17+(AE33)</f>
        <v>6</v>
      </c>
      <c r="AH17" s="97">
        <f t="shared" si="9"/>
        <v>60</v>
      </c>
      <c r="AI17" s="97" t="s">
        <v>13</v>
      </c>
      <c r="AJ17" s="97"/>
      <c r="AK17" s="99">
        <v>1</v>
      </c>
      <c r="AL17" s="98" t="str">
        <f t="shared" si="10"/>
        <v>Cable Facepull</v>
      </c>
      <c r="AM17" s="97">
        <v>2</v>
      </c>
      <c r="AN17" s="100">
        <f t="shared" si="12"/>
        <v>55</v>
      </c>
      <c r="AO17" s="71" t="s">
        <v>14</v>
      </c>
    </row>
    <row r="18" spans="2:41" ht="15.75" thickBot="1" x14ac:dyDescent="0.3">
      <c r="B18" s="78" t="s">
        <v>77</v>
      </c>
      <c r="C18" s="82" t="s">
        <v>109</v>
      </c>
      <c r="D18" s="70" t="str">
        <f t="array" ref="D18">INDEX(Table_Name[Name List],MATCH(B18,Table_Name[Category],0))</f>
        <v>Abs[Exercise]</v>
      </c>
      <c r="E18" s="66" t="str">
        <f t="array" ref="E18">INDEX(Links[Link],MATCH(C18,Links[Exercise],0))</f>
        <v>https://youtu.be/GWeVF2aVk8g</v>
      </c>
      <c r="F18" s="85" t="str">
        <f t="shared" si="0"/>
        <v>Video</v>
      </c>
      <c r="G18" s="88">
        <v>110</v>
      </c>
      <c r="H18" s="101" t="str">
        <f t="shared" si="1"/>
        <v>Machine Crunch</v>
      </c>
      <c r="I18" s="102">
        <v>2</v>
      </c>
      <c r="J18" s="102">
        <f t="shared" si="2"/>
        <v>92.5</v>
      </c>
      <c r="K18" s="102" t="s">
        <v>11</v>
      </c>
      <c r="L18" s="102"/>
      <c r="M18" s="61"/>
      <c r="N18" s="103" t="str">
        <f t="shared" si="3"/>
        <v>Machine Crunch</v>
      </c>
      <c r="O18" s="102">
        <f>I18+(M34)</f>
        <v>3</v>
      </c>
      <c r="P18" s="97">
        <f t="shared" si="4"/>
        <v>95</v>
      </c>
      <c r="Q18" s="102" t="s">
        <v>11</v>
      </c>
      <c r="R18" s="102"/>
      <c r="S18" s="99">
        <v>1</v>
      </c>
      <c r="T18" s="104" t="str">
        <f t="shared" si="5"/>
        <v>Machine Crunch</v>
      </c>
      <c r="U18" s="102">
        <f>O18+(S34)</f>
        <v>4</v>
      </c>
      <c r="V18" s="97">
        <f t="shared" si="6"/>
        <v>97.5</v>
      </c>
      <c r="W18" s="102" t="s">
        <v>12</v>
      </c>
      <c r="X18" s="102"/>
      <c r="Y18" s="99">
        <v>1</v>
      </c>
      <c r="Z18" s="12" t="str">
        <f t="shared" si="11"/>
        <v>Machine Crunch</v>
      </c>
      <c r="AA18" s="102">
        <f>U18+(Y34)</f>
        <v>5</v>
      </c>
      <c r="AB18" s="102">
        <f t="shared" si="7"/>
        <v>100</v>
      </c>
      <c r="AC18" s="102" t="s">
        <v>12</v>
      </c>
      <c r="AD18" s="102"/>
      <c r="AE18" s="99">
        <v>1</v>
      </c>
      <c r="AF18" s="103" t="str">
        <f t="shared" si="8"/>
        <v>Machine Crunch</v>
      </c>
      <c r="AG18" s="102">
        <f>AA18+(AE34)</f>
        <v>6</v>
      </c>
      <c r="AH18" s="102">
        <f t="shared" si="9"/>
        <v>102.5</v>
      </c>
      <c r="AI18" s="102" t="s">
        <v>13</v>
      </c>
      <c r="AJ18" s="102"/>
      <c r="AK18" s="99">
        <v>1</v>
      </c>
      <c r="AL18" s="103" t="str">
        <f t="shared" si="10"/>
        <v>Machine Crunch</v>
      </c>
      <c r="AM18" s="102">
        <v>2</v>
      </c>
      <c r="AN18" s="105">
        <f t="shared" si="12"/>
        <v>92.5</v>
      </c>
      <c r="AO18" s="61" t="s">
        <v>14</v>
      </c>
    </row>
    <row r="19" spans="2:41" s="42" customFormat="1" ht="19.5" thickBot="1" x14ac:dyDescent="0.3">
      <c r="B19" s="68" t="s">
        <v>337</v>
      </c>
      <c r="C19" s="56"/>
      <c r="D19" s="56"/>
      <c r="E19" s="67"/>
      <c r="F19" s="55"/>
      <c r="G19" s="59"/>
      <c r="H19" s="171" t="s">
        <v>1</v>
      </c>
      <c r="I19" s="172"/>
      <c r="J19" s="172"/>
      <c r="K19" s="172"/>
      <c r="L19" s="172"/>
      <c r="M19" s="173"/>
      <c r="N19" s="174" t="s">
        <v>2</v>
      </c>
      <c r="O19" s="175"/>
      <c r="P19" s="175"/>
      <c r="Q19" s="175"/>
      <c r="R19" s="175"/>
      <c r="S19" s="176"/>
      <c r="T19" s="177" t="s">
        <v>3</v>
      </c>
      <c r="U19" s="178"/>
      <c r="V19" s="178"/>
      <c r="W19" s="178"/>
      <c r="X19" s="178"/>
      <c r="Y19" s="179"/>
      <c r="Z19" s="177" t="s">
        <v>4</v>
      </c>
      <c r="AA19" s="178"/>
      <c r="AB19" s="178"/>
      <c r="AC19" s="178"/>
      <c r="AD19" s="178"/>
      <c r="AE19" s="179"/>
      <c r="AF19" s="180" t="s">
        <v>360</v>
      </c>
      <c r="AG19" s="181"/>
      <c r="AH19" s="181"/>
      <c r="AI19" s="181"/>
      <c r="AJ19" s="181"/>
      <c r="AK19" s="182"/>
      <c r="AL19" s="183" t="s">
        <v>361</v>
      </c>
      <c r="AM19" s="184"/>
      <c r="AN19" s="184"/>
      <c r="AO19" s="185"/>
    </row>
    <row r="20" spans="2:41" s="42" customFormat="1" ht="15.75" thickBot="1" x14ac:dyDescent="0.3">
      <c r="B20" s="36"/>
      <c r="C20" s="56"/>
      <c r="D20" s="56"/>
      <c r="E20" s="67"/>
      <c r="F20" s="55"/>
      <c r="G20" s="56"/>
      <c r="H20" s="106" t="s">
        <v>88</v>
      </c>
      <c r="I20" s="92" t="s">
        <v>6</v>
      </c>
      <c r="J20" s="90" t="s">
        <v>7</v>
      </c>
      <c r="K20" s="63" t="s">
        <v>8</v>
      </c>
      <c r="L20" s="63" t="s">
        <v>9</v>
      </c>
      <c r="M20" s="91" t="s">
        <v>10</v>
      </c>
      <c r="N20" s="92" t="s">
        <v>88</v>
      </c>
      <c r="O20" s="92" t="s">
        <v>6</v>
      </c>
      <c r="P20" s="90" t="s">
        <v>7</v>
      </c>
      <c r="Q20" s="63" t="s">
        <v>8</v>
      </c>
      <c r="R20" s="63" t="s">
        <v>9</v>
      </c>
      <c r="S20" s="91" t="s">
        <v>10</v>
      </c>
      <c r="T20" s="92" t="s">
        <v>88</v>
      </c>
      <c r="U20" s="92" t="s">
        <v>6</v>
      </c>
      <c r="V20" s="90" t="s">
        <v>7</v>
      </c>
      <c r="W20" s="63" t="s">
        <v>8</v>
      </c>
      <c r="X20" s="63" t="s">
        <v>9</v>
      </c>
      <c r="Y20" s="91" t="s">
        <v>10</v>
      </c>
      <c r="Z20" s="92" t="s">
        <v>88</v>
      </c>
      <c r="AA20" s="92" t="s">
        <v>6</v>
      </c>
      <c r="AB20" s="90" t="s">
        <v>7</v>
      </c>
      <c r="AC20" s="63" t="s">
        <v>8</v>
      </c>
      <c r="AD20" s="63" t="s">
        <v>9</v>
      </c>
      <c r="AE20" s="91" t="s">
        <v>10</v>
      </c>
      <c r="AF20" s="92" t="s">
        <v>88</v>
      </c>
      <c r="AG20" s="92" t="s">
        <v>6</v>
      </c>
      <c r="AH20" s="90" t="s">
        <v>7</v>
      </c>
      <c r="AI20" s="107" t="s">
        <v>15</v>
      </c>
      <c r="AJ20" s="63" t="s">
        <v>9</v>
      </c>
      <c r="AK20" s="91" t="s">
        <v>10</v>
      </c>
      <c r="AL20" s="92" t="s">
        <v>88</v>
      </c>
      <c r="AM20" s="92" t="s">
        <v>6</v>
      </c>
      <c r="AN20" s="90" t="s">
        <v>7</v>
      </c>
      <c r="AO20" s="93" t="s">
        <v>8</v>
      </c>
    </row>
    <row r="21" spans="2:41" s="42" customFormat="1" ht="15.75" thickBot="1" x14ac:dyDescent="0.3">
      <c r="B21" s="75" t="s">
        <v>345</v>
      </c>
      <c r="C21" s="79" t="s">
        <v>86</v>
      </c>
      <c r="D21" s="74"/>
      <c r="E21" s="74"/>
      <c r="F21" s="79" t="s">
        <v>358</v>
      </c>
      <c r="G21" s="79" t="s">
        <v>359</v>
      </c>
      <c r="H21" s="63" t="s">
        <v>86</v>
      </c>
      <c r="I21" s="94"/>
      <c r="J21" s="94"/>
      <c r="K21" s="94"/>
      <c r="L21" s="94"/>
      <c r="M21" s="95"/>
      <c r="N21" s="62" t="s">
        <v>86</v>
      </c>
      <c r="O21" s="94"/>
      <c r="P21" s="94"/>
      <c r="Q21" s="94"/>
      <c r="R21" s="94"/>
      <c r="S21" s="95"/>
      <c r="T21" s="62" t="s">
        <v>86</v>
      </c>
      <c r="U21" s="94"/>
      <c r="V21" s="94"/>
      <c r="W21" s="94"/>
      <c r="X21" s="94"/>
      <c r="Y21" s="94"/>
      <c r="Z21" s="62" t="s">
        <v>86</v>
      </c>
      <c r="AA21" s="94"/>
      <c r="AB21" s="94"/>
      <c r="AC21" s="94"/>
      <c r="AD21" s="94"/>
      <c r="AE21" s="94"/>
      <c r="AF21" s="62" t="s">
        <v>86</v>
      </c>
      <c r="AG21" s="94"/>
      <c r="AH21" s="94"/>
      <c r="AI21" s="94"/>
      <c r="AJ21" s="94"/>
      <c r="AK21" s="94"/>
      <c r="AL21" s="62" t="s">
        <v>86</v>
      </c>
      <c r="AM21" s="94"/>
      <c r="AN21" s="94"/>
      <c r="AO21" s="95"/>
    </row>
    <row r="22" spans="2:41" s="42" customFormat="1" ht="15.75" thickBot="1" x14ac:dyDescent="0.3">
      <c r="B22" s="76" t="s">
        <v>20</v>
      </c>
      <c r="C22" s="80" t="s">
        <v>64</v>
      </c>
      <c r="D22" s="72" t="str">
        <f t="array" ref="D22">INDEX(Table_Name[Name List],MATCH(B22,Table_Name[Category],0))</f>
        <v>Quads[Exercise]</v>
      </c>
      <c r="E22" s="73" t="str">
        <f t="array" ref="E22">INDEX(Links[Link],MATCH(C22,Links[Exercise],0))</f>
        <v>https://youtu.be/2-o_-HTPhv8</v>
      </c>
      <c r="F22" s="83" t="str">
        <f t="shared" ref="F22:F25" si="13">HYPERLINK(E22,"Video")</f>
        <v>Video</v>
      </c>
      <c r="G22" s="86">
        <v>285</v>
      </c>
      <c r="H22" s="96" t="str">
        <f t="shared" ref="H22:H25" si="14">C22</f>
        <v>High Bar Squat</v>
      </c>
      <c r="I22" s="97">
        <v>3</v>
      </c>
      <c r="J22" s="97">
        <f>MROUND(((G22)*0.85),2.5)</f>
        <v>242.5</v>
      </c>
      <c r="K22" s="97" t="s">
        <v>11</v>
      </c>
      <c r="L22" s="97"/>
      <c r="M22" s="71"/>
      <c r="N22" s="96" t="str">
        <f t="shared" ref="N22:N25" si="15">C22</f>
        <v>High Bar Squat</v>
      </c>
      <c r="O22" s="97">
        <f>I22+(M41)</f>
        <v>4</v>
      </c>
      <c r="P22" s="97">
        <f>MROUND((J22*1.025),2.5)</f>
        <v>247.5</v>
      </c>
      <c r="Q22" s="97" t="s">
        <v>11</v>
      </c>
      <c r="R22" s="97"/>
      <c r="S22" s="99">
        <v>1</v>
      </c>
      <c r="T22" s="56" t="str">
        <f t="shared" ref="T22:T25" si="16">C22</f>
        <v>High Bar Squat</v>
      </c>
      <c r="U22" s="97">
        <f>O22+(S41)</f>
        <v>5</v>
      </c>
      <c r="V22" s="97">
        <f>MROUND((J22*1.05),2.5)</f>
        <v>255</v>
      </c>
      <c r="W22" s="97" t="s">
        <v>12</v>
      </c>
      <c r="X22" s="97"/>
      <c r="Y22" s="99">
        <v>0</v>
      </c>
      <c r="Z22" s="12" t="str">
        <f>C22</f>
        <v>High Bar Squat</v>
      </c>
      <c r="AA22" s="97">
        <f>U22+(Y41)</f>
        <v>6</v>
      </c>
      <c r="AB22" s="97">
        <f>MROUND((P22*1.05),2.5)</f>
        <v>260</v>
      </c>
      <c r="AC22" s="97" t="s">
        <v>12</v>
      </c>
      <c r="AD22" s="97"/>
      <c r="AE22" s="99">
        <v>1</v>
      </c>
      <c r="AF22" s="98" t="str">
        <f t="shared" ref="AF22:AF25" si="17">C22</f>
        <v>High Bar Squat</v>
      </c>
      <c r="AG22" s="97">
        <f>AA22+(AE41)</f>
        <v>7</v>
      </c>
      <c r="AH22" s="97">
        <f>MROUND((J22*1.1),2.5)</f>
        <v>267.5</v>
      </c>
      <c r="AI22" s="97" t="s">
        <v>13</v>
      </c>
      <c r="AJ22" s="97"/>
      <c r="AK22" s="99">
        <v>1</v>
      </c>
      <c r="AL22" s="98" t="str">
        <f t="shared" ref="AL22:AL25" si="18">C22</f>
        <v>High Bar Squat</v>
      </c>
      <c r="AM22" s="97">
        <v>2</v>
      </c>
      <c r="AN22" s="100">
        <f t="shared" ref="AN22:AN25" si="19">J22</f>
        <v>242.5</v>
      </c>
      <c r="AO22" s="71" t="s">
        <v>14</v>
      </c>
    </row>
    <row r="23" spans="2:41" s="42" customFormat="1" ht="15.75" thickBot="1" x14ac:dyDescent="0.3">
      <c r="B23" s="77" t="s">
        <v>20</v>
      </c>
      <c r="C23" s="81" t="s">
        <v>167</v>
      </c>
      <c r="D23" s="69" t="str">
        <f t="array" ref="D23">INDEX(Table_Name[Name List],MATCH(B23,Table_Name[Category],0))</f>
        <v>Quads[Exercise]</v>
      </c>
      <c r="E23" s="64" t="str">
        <f t="array" ref="E23">INDEX(Links[Link],MATCH(C23,Links[Exercise],0))</f>
        <v>https://youtu.be/ppluAD4MHK8</v>
      </c>
      <c r="F23" s="84" t="str">
        <f t="shared" si="13"/>
        <v>Video</v>
      </c>
      <c r="G23" s="87">
        <v>245</v>
      </c>
      <c r="H23" s="96" t="str">
        <f t="shared" si="14"/>
        <v>Close Stance Feet Forward Squats</v>
      </c>
      <c r="I23" s="97">
        <v>2</v>
      </c>
      <c r="J23" s="97">
        <f>MROUND(((G23)*0.85),2.5)</f>
        <v>207.5</v>
      </c>
      <c r="K23" s="97" t="s">
        <v>11</v>
      </c>
      <c r="L23" s="97"/>
      <c r="M23" s="71"/>
      <c r="N23" s="96" t="str">
        <f t="shared" si="15"/>
        <v>Close Stance Feet Forward Squats</v>
      </c>
      <c r="O23" s="97">
        <f>I23+(M41)</f>
        <v>3</v>
      </c>
      <c r="P23" s="97">
        <f>MROUND((J23*1.025),2.5)</f>
        <v>212.5</v>
      </c>
      <c r="Q23" s="97" t="s">
        <v>11</v>
      </c>
      <c r="R23" s="97"/>
      <c r="S23" s="99">
        <v>0</v>
      </c>
      <c r="T23" s="56" t="str">
        <f t="shared" si="16"/>
        <v>Close Stance Feet Forward Squats</v>
      </c>
      <c r="U23" s="97">
        <f>O23+(S41)</f>
        <v>4</v>
      </c>
      <c r="V23" s="97">
        <f>MROUND((J23*1.05),2.5)</f>
        <v>217.5</v>
      </c>
      <c r="W23" s="97" t="s">
        <v>12</v>
      </c>
      <c r="X23" s="97"/>
      <c r="Y23" s="99">
        <v>0</v>
      </c>
      <c r="Z23" s="12" t="str">
        <f t="shared" ref="Z23:Z25" si="20">C23</f>
        <v>Close Stance Feet Forward Squats</v>
      </c>
      <c r="AA23" s="97">
        <f>U23+(Y41)</f>
        <v>5</v>
      </c>
      <c r="AB23" s="97">
        <f>MROUND((P23*1.05),2.5)</f>
        <v>222.5</v>
      </c>
      <c r="AC23" s="97" t="s">
        <v>12</v>
      </c>
      <c r="AD23" s="97"/>
      <c r="AE23" s="99">
        <v>1</v>
      </c>
      <c r="AF23" s="98" t="str">
        <f t="shared" si="17"/>
        <v>Close Stance Feet Forward Squats</v>
      </c>
      <c r="AG23" s="97">
        <f>AA23+(AE41)</f>
        <v>6</v>
      </c>
      <c r="AH23" s="97">
        <f>MROUND((J23*1.1),2.5)</f>
        <v>227.5</v>
      </c>
      <c r="AI23" s="97" t="s">
        <v>13</v>
      </c>
      <c r="AJ23" s="97"/>
      <c r="AK23" s="99">
        <v>0</v>
      </c>
      <c r="AL23" s="98" t="str">
        <f t="shared" si="18"/>
        <v>Close Stance Feet Forward Squats</v>
      </c>
      <c r="AM23" s="97">
        <v>2</v>
      </c>
      <c r="AN23" s="100">
        <f t="shared" si="19"/>
        <v>207.5</v>
      </c>
      <c r="AO23" s="71" t="s">
        <v>14</v>
      </c>
    </row>
    <row r="24" spans="2:41" s="42" customFormat="1" ht="15.75" thickBot="1" x14ac:dyDescent="0.3">
      <c r="B24" s="77" t="s">
        <v>346</v>
      </c>
      <c r="C24" s="81" t="s">
        <v>73</v>
      </c>
      <c r="D24" s="69" t="str">
        <f t="array" ref="D24">INDEX(Table_Name[Name List],MATCH(B24,Table_Name[Category],0))</f>
        <v>Hamstrings_Isolation[Exercise]</v>
      </c>
      <c r="E24" s="64" t="str">
        <f t="array" ref="E24">INDEX(Links[Link],MATCH(C24,Links[Exercise],0))</f>
        <v>https://youtu.be/BHxrogNaKoo</v>
      </c>
      <c r="F24" s="84" t="str">
        <f t="shared" si="13"/>
        <v>Video</v>
      </c>
      <c r="G24" s="87">
        <v>130</v>
      </c>
      <c r="H24" s="96" t="str">
        <f t="shared" si="14"/>
        <v>Seated Leg Curl</v>
      </c>
      <c r="I24" s="97">
        <v>3</v>
      </c>
      <c r="J24" s="97">
        <f>MROUND(((G24)*0.85),2.5)</f>
        <v>110</v>
      </c>
      <c r="K24" s="97" t="s">
        <v>11</v>
      </c>
      <c r="L24" s="97"/>
      <c r="M24" s="71"/>
      <c r="N24" s="96" t="str">
        <f t="shared" si="15"/>
        <v>Seated Leg Curl</v>
      </c>
      <c r="O24" s="97">
        <f>I24+(M40)</f>
        <v>4</v>
      </c>
      <c r="P24" s="97">
        <f>MROUND((J24*1.025),2.5)</f>
        <v>112.5</v>
      </c>
      <c r="Q24" s="97" t="s">
        <v>11</v>
      </c>
      <c r="R24" s="97"/>
      <c r="S24" s="99">
        <v>1</v>
      </c>
      <c r="T24" s="56" t="str">
        <f t="shared" si="16"/>
        <v>Seated Leg Curl</v>
      </c>
      <c r="U24" s="97">
        <f>O24+(S40)</f>
        <v>5</v>
      </c>
      <c r="V24" s="97">
        <f>MROUND((J24*1.05),2.5)</f>
        <v>115</v>
      </c>
      <c r="W24" s="97" t="s">
        <v>12</v>
      </c>
      <c r="X24" s="97"/>
      <c r="Y24" s="99">
        <v>1</v>
      </c>
      <c r="Z24" s="12" t="str">
        <f t="shared" si="20"/>
        <v>Seated Leg Curl</v>
      </c>
      <c r="AA24" s="97">
        <f>U24+(Y40)</f>
        <v>6</v>
      </c>
      <c r="AB24" s="97">
        <f>MROUND((P24*1.05),2.5)</f>
        <v>117.5</v>
      </c>
      <c r="AC24" s="97" t="s">
        <v>12</v>
      </c>
      <c r="AD24" s="97"/>
      <c r="AE24" s="99">
        <v>1</v>
      </c>
      <c r="AF24" s="98" t="str">
        <f t="shared" si="17"/>
        <v>Seated Leg Curl</v>
      </c>
      <c r="AG24" s="97">
        <f>AA24+(AE40)</f>
        <v>7</v>
      </c>
      <c r="AH24" s="97">
        <f>MROUND((J24*1.1),2.5)</f>
        <v>120</v>
      </c>
      <c r="AI24" s="97" t="s">
        <v>13</v>
      </c>
      <c r="AJ24" s="97"/>
      <c r="AK24" s="99">
        <v>1</v>
      </c>
      <c r="AL24" s="98" t="str">
        <f t="shared" si="18"/>
        <v>Seated Leg Curl</v>
      </c>
      <c r="AM24" s="97">
        <v>2</v>
      </c>
      <c r="AN24" s="100">
        <f t="shared" si="19"/>
        <v>110</v>
      </c>
      <c r="AO24" s="71" t="s">
        <v>14</v>
      </c>
    </row>
    <row r="25" spans="2:41" s="42" customFormat="1" ht="15.75" thickBot="1" x14ac:dyDescent="0.3">
      <c r="B25" s="78" t="s">
        <v>19</v>
      </c>
      <c r="C25" s="82" t="s">
        <v>74</v>
      </c>
      <c r="D25" s="70" t="str">
        <f t="array" ref="D25">INDEX(Table_Name[Name List],MATCH(B25,Table_Name[Category],0))</f>
        <v>Calves[Exercise]</v>
      </c>
      <c r="E25" s="66" t="str">
        <f t="array" ref="E25">INDEX(Links[Link],MATCH(C25,Links[Exercise],0))</f>
        <v>https://youtu.be/oRRs1bGzimM</v>
      </c>
      <c r="F25" s="85" t="str">
        <f t="shared" si="13"/>
        <v>Video</v>
      </c>
      <c r="G25" s="88">
        <v>230</v>
      </c>
      <c r="H25" s="101" t="str">
        <f t="shared" si="14"/>
        <v>Calves on Leg Press</v>
      </c>
      <c r="I25" s="102">
        <v>4</v>
      </c>
      <c r="J25" s="102">
        <f>MROUND(((G25)*0.85),2.5)</f>
        <v>195</v>
      </c>
      <c r="K25" s="102" t="s">
        <v>11</v>
      </c>
      <c r="L25" s="102"/>
      <c r="M25" s="61"/>
      <c r="N25" s="103" t="str">
        <f t="shared" si="15"/>
        <v>Calves on Leg Press</v>
      </c>
      <c r="O25" s="102">
        <f>I25+(M42)</f>
        <v>5</v>
      </c>
      <c r="P25" s="97">
        <f>MROUND((J25*1.025),2.5)</f>
        <v>200</v>
      </c>
      <c r="Q25" s="102" t="s">
        <v>11</v>
      </c>
      <c r="R25" s="102"/>
      <c r="S25" s="99">
        <v>1</v>
      </c>
      <c r="T25" s="104" t="str">
        <f t="shared" si="16"/>
        <v>Calves on Leg Press</v>
      </c>
      <c r="U25" s="102">
        <f>O25+(S42)</f>
        <v>6</v>
      </c>
      <c r="V25" s="97">
        <f>MROUND((J25*1.05),2.5)</f>
        <v>205</v>
      </c>
      <c r="W25" s="102" t="s">
        <v>12</v>
      </c>
      <c r="X25" s="102"/>
      <c r="Y25" s="99">
        <v>1</v>
      </c>
      <c r="Z25" s="12" t="str">
        <f t="shared" si="20"/>
        <v>Calves on Leg Press</v>
      </c>
      <c r="AA25" s="102">
        <f>U25+(Y42)</f>
        <v>8</v>
      </c>
      <c r="AB25" s="102">
        <f>MROUND((P25*1.05),2.5)</f>
        <v>210</v>
      </c>
      <c r="AC25" s="102" t="s">
        <v>12</v>
      </c>
      <c r="AD25" s="102"/>
      <c r="AE25" s="99">
        <v>1</v>
      </c>
      <c r="AF25" s="103" t="str">
        <f t="shared" si="17"/>
        <v>Calves on Leg Press</v>
      </c>
      <c r="AG25" s="102">
        <f>AA25+(AE42)</f>
        <v>9</v>
      </c>
      <c r="AH25" s="102">
        <f>MROUND((J25*1.1),2.5)</f>
        <v>215</v>
      </c>
      <c r="AI25" s="102" t="s">
        <v>13</v>
      </c>
      <c r="AJ25" s="102"/>
      <c r="AK25" s="99">
        <v>1</v>
      </c>
      <c r="AL25" s="103" t="str">
        <f t="shared" si="18"/>
        <v>Calves on Leg Press</v>
      </c>
      <c r="AM25" s="102">
        <v>2</v>
      </c>
      <c r="AN25" s="105">
        <f t="shared" si="19"/>
        <v>195</v>
      </c>
      <c r="AO25" s="61" t="s">
        <v>14</v>
      </c>
    </row>
    <row r="26" spans="2:41" s="42" customFormat="1" ht="19.5" thickBot="1" x14ac:dyDescent="0.3">
      <c r="B26" s="68" t="s">
        <v>347</v>
      </c>
      <c r="C26" s="56"/>
      <c r="D26" s="56"/>
      <c r="E26" s="67"/>
      <c r="F26" s="55"/>
      <c r="G26" s="59"/>
      <c r="H26" s="171" t="s">
        <v>1</v>
      </c>
      <c r="I26" s="172"/>
      <c r="J26" s="172"/>
      <c r="K26" s="172"/>
      <c r="L26" s="172"/>
      <c r="M26" s="173"/>
      <c r="N26" s="174" t="s">
        <v>2</v>
      </c>
      <c r="O26" s="175"/>
      <c r="P26" s="175"/>
      <c r="Q26" s="175"/>
      <c r="R26" s="175"/>
      <c r="S26" s="176"/>
      <c r="T26" s="177" t="s">
        <v>3</v>
      </c>
      <c r="U26" s="178"/>
      <c r="V26" s="178"/>
      <c r="W26" s="178"/>
      <c r="X26" s="178"/>
      <c r="Y26" s="179"/>
      <c r="Z26" s="177" t="s">
        <v>4</v>
      </c>
      <c r="AA26" s="178"/>
      <c r="AB26" s="178"/>
      <c r="AC26" s="178"/>
      <c r="AD26" s="178"/>
      <c r="AE26" s="179"/>
      <c r="AF26" s="180" t="s">
        <v>360</v>
      </c>
      <c r="AG26" s="181"/>
      <c r="AH26" s="181"/>
      <c r="AI26" s="181"/>
      <c r="AJ26" s="181"/>
      <c r="AK26" s="182"/>
      <c r="AL26" s="183" t="s">
        <v>361</v>
      </c>
      <c r="AM26" s="184"/>
      <c r="AN26" s="184"/>
      <c r="AO26" s="185"/>
    </row>
    <row r="27" spans="2:41" s="42" customFormat="1" ht="15.75" thickBot="1" x14ac:dyDescent="0.3">
      <c r="B27" s="36"/>
      <c r="C27" s="56"/>
      <c r="D27" s="56"/>
      <c r="E27" s="67"/>
      <c r="F27" s="55"/>
      <c r="G27" s="56"/>
      <c r="H27" s="62" t="s">
        <v>88</v>
      </c>
      <c r="I27" s="89" t="s">
        <v>6</v>
      </c>
      <c r="J27" s="90" t="s">
        <v>7</v>
      </c>
      <c r="K27" s="63" t="s">
        <v>8</v>
      </c>
      <c r="L27" s="63" t="s">
        <v>9</v>
      </c>
      <c r="M27" s="91" t="s">
        <v>10</v>
      </c>
      <c r="N27" s="92" t="s">
        <v>88</v>
      </c>
      <c r="O27" s="92" t="s">
        <v>6</v>
      </c>
      <c r="P27" s="90" t="s">
        <v>7</v>
      </c>
      <c r="Q27" s="63" t="s">
        <v>8</v>
      </c>
      <c r="R27" s="63" t="s">
        <v>9</v>
      </c>
      <c r="S27" s="91" t="s">
        <v>10</v>
      </c>
      <c r="T27" s="92" t="s">
        <v>88</v>
      </c>
      <c r="U27" s="92" t="s">
        <v>6</v>
      </c>
      <c r="V27" s="90" t="s">
        <v>7</v>
      </c>
      <c r="W27" s="63" t="s">
        <v>8</v>
      </c>
      <c r="X27" s="63" t="s">
        <v>9</v>
      </c>
      <c r="Y27" s="91" t="s">
        <v>10</v>
      </c>
      <c r="Z27" s="92" t="s">
        <v>88</v>
      </c>
      <c r="AA27" s="92" t="s">
        <v>6</v>
      </c>
      <c r="AB27" s="90" t="s">
        <v>7</v>
      </c>
      <c r="AC27" s="63" t="s">
        <v>8</v>
      </c>
      <c r="AD27" s="63" t="s">
        <v>9</v>
      </c>
      <c r="AE27" s="91" t="s">
        <v>10</v>
      </c>
      <c r="AF27" s="92" t="s">
        <v>88</v>
      </c>
      <c r="AG27" s="92" t="s">
        <v>6</v>
      </c>
      <c r="AH27" s="90" t="s">
        <v>7</v>
      </c>
      <c r="AI27" s="107" t="s">
        <v>15</v>
      </c>
      <c r="AJ27" s="63" t="s">
        <v>9</v>
      </c>
      <c r="AK27" s="91" t="s">
        <v>10</v>
      </c>
      <c r="AL27" s="92" t="s">
        <v>88</v>
      </c>
      <c r="AM27" s="92" t="s">
        <v>6</v>
      </c>
      <c r="AN27" s="90" t="s">
        <v>7</v>
      </c>
      <c r="AO27" s="93" t="s">
        <v>8</v>
      </c>
    </row>
    <row r="28" spans="2:41" s="42" customFormat="1" ht="15.75" thickBot="1" x14ac:dyDescent="0.3">
      <c r="B28" s="75" t="s">
        <v>348</v>
      </c>
      <c r="C28" s="79" t="s">
        <v>103</v>
      </c>
      <c r="D28" s="74"/>
      <c r="E28" s="74"/>
      <c r="F28" s="79" t="s">
        <v>358</v>
      </c>
      <c r="G28" s="79" t="s">
        <v>359</v>
      </c>
      <c r="H28" s="63" t="s">
        <v>103</v>
      </c>
      <c r="I28" s="94"/>
      <c r="J28" s="94"/>
      <c r="K28" s="94"/>
      <c r="L28" s="94"/>
      <c r="M28" s="95"/>
      <c r="N28" s="62" t="s">
        <v>103</v>
      </c>
      <c r="O28" s="94"/>
      <c r="P28" s="94"/>
      <c r="Q28" s="94"/>
      <c r="R28" s="94"/>
      <c r="S28" s="95"/>
      <c r="T28" s="62" t="s">
        <v>103</v>
      </c>
      <c r="U28" s="94"/>
      <c r="V28" s="94"/>
      <c r="W28" s="94"/>
      <c r="X28" s="94"/>
      <c r="Y28" s="94"/>
      <c r="Z28" s="62" t="s">
        <v>103</v>
      </c>
      <c r="AA28" s="94"/>
      <c r="AB28" s="94"/>
      <c r="AC28" s="94"/>
      <c r="AD28" s="94"/>
      <c r="AE28" s="94"/>
      <c r="AF28" s="62" t="s">
        <v>103</v>
      </c>
      <c r="AG28" s="94"/>
      <c r="AH28" s="94"/>
      <c r="AI28" s="94"/>
      <c r="AJ28" s="94"/>
      <c r="AK28" s="94"/>
      <c r="AL28" s="62" t="s">
        <v>103</v>
      </c>
      <c r="AM28" s="94"/>
      <c r="AN28" s="94"/>
      <c r="AO28" s="95"/>
    </row>
    <row r="29" spans="2:41" s="42" customFormat="1" ht="15.75" thickBot="1" x14ac:dyDescent="0.3">
      <c r="B29" s="76" t="s">
        <v>339</v>
      </c>
      <c r="C29" s="80" t="s">
        <v>131</v>
      </c>
      <c r="D29" s="72" t="str">
        <f t="array" ref="D29">INDEX(Table_Name[Name List],MATCH(B29,Table_Name[Category],0))</f>
        <v>Vertical_Back[Exercise]</v>
      </c>
      <c r="E29" s="73" t="str">
        <f t="array" ref="E29">INDEX(Links[Link],MATCH(C29,Links[Exercise],0))</f>
        <v>https://youtu.be/NF4nbNsqreQ</v>
      </c>
      <c r="F29" s="83" t="str">
        <f t="shared" ref="F29:F34" si="21">HYPERLINK(E29,"Video")</f>
        <v>Video</v>
      </c>
      <c r="G29" s="86">
        <v>200</v>
      </c>
      <c r="H29" s="96" t="str">
        <f t="shared" ref="H29:H33" si="22">C29</f>
        <v>Overhand Pullup</v>
      </c>
      <c r="I29" s="97">
        <v>2</v>
      </c>
      <c r="J29" s="97">
        <f t="shared" ref="J29:J34" si="23">MROUND(((G29)*0.85),2.5)</f>
        <v>170</v>
      </c>
      <c r="K29" s="97" t="s">
        <v>11</v>
      </c>
      <c r="L29" s="97"/>
      <c r="M29" s="99">
        <v>1</v>
      </c>
      <c r="N29" s="96" t="str">
        <f t="shared" ref="N29:N34" si="24">C29</f>
        <v>Overhand Pullup</v>
      </c>
      <c r="O29" s="97">
        <f>I29+(M50)</f>
        <v>3</v>
      </c>
      <c r="P29" s="97">
        <f t="shared" ref="P29:P34" si="25">MROUND((J29*1.025),2.5)</f>
        <v>175</v>
      </c>
      <c r="Q29" s="97" t="s">
        <v>11</v>
      </c>
      <c r="R29" s="97"/>
      <c r="S29" s="99">
        <v>1</v>
      </c>
      <c r="T29" s="56" t="str">
        <f t="shared" ref="T29:T34" si="26">C29</f>
        <v>Overhand Pullup</v>
      </c>
      <c r="U29" s="97">
        <f>O29+(S50)</f>
        <v>4</v>
      </c>
      <c r="V29" s="97">
        <f t="shared" ref="V29:V34" si="27">MROUND((J29*1.05),2.5)</f>
        <v>177.5</v>
      </c>
      <c r="W29" s="97" t="s">
        <v>12</v>
      </c>
      <c r="X29" s="97"/>
      <c r="Y29" s="99">
        <v>1</v>
      </c>
      <c r="Z29" s="12" t="str">
        <f>C29</f>
        <v>Overhand Pullup</v>
      </c>
      <c r="AA29" s="97">
        <f>U29+(Y50)</f>
        <v>5</v>
      </c>
      <c r="AB29" s="97">
        <f t="shared" ref="AB29:AB34" si="28">MROUND((P29*1.05),2.5)</f>
        <v>185</v>
      </c>
      <c r="AC29" s="97" t="s">
        <v>12</v>
      </c>
      <c r="AD29" s="97"/>
      <c r="AE29" s="99">
        <v>1</v>
      </c>
      <c r="AF29" s="98" t="str">
        <f t="shared" ref="AF29:AF34" si="29">C29</f>
        <v>Overhand Pullup</v>
      </c>
      <c r="AG29" s="97">
        <f>AA29+(AE50)</f>
        <v>6</v>
      </c>
      <c r="AH29" s="97">
        <f t="shared" ref="AH29:AH34" si="30">MROUND((J29*1.1),2.5)</f>
        <v>187.5</v>
      </c>
      <c r="AI29" s="97" t="s">
        <v>13</v>
      </c>
      <c r="AJ29" s="97"/>
      <c r="AK29" s="99">
        <v>1</v>
      </c>
      <c r="AL29" s="98" t="str">
        <f t="shared" ref="AL29:AL34" si="31">C29</f>
        <v>Overhand Pullup</v>
      </c>
      <c r="AM29" s="97">
        <v>2</v>
      </c>
      <c r="AN29" s="100">
        <f t="shared" ref="AN29:AN34" si="32">J29</f>
        <v>170</v>
      </c>
      <c r="AO29" s="71" t="s">
        <v>14</v>
      </c>
    </row>
    <row r="30" spans="2:41" s="42" customFormat="1" ht="15.75" thickBot="1" x14ac:dyDescent="0.3">
      <c r="B30" s="77" t="s">
        <v>339</v>
      </c>
      <c r="C30" s="81" t="s">
        <v>43</v>
      </c>
      <c r="D30" s="69" t="str">
        <f t="array" ref="D30">INDEX(Table_Name[Name List],MATCH(B30,Table_Name[Category],0))</f>
        <v>Vertical_Back[Exercise]</v>
      </c>
      <c r="E30" s="64" t="str">
        <f t="array" ref="E30">INDEX(Links[Link],MATCH(C30,Links[Exercise],0))</f>
        <v>https://youtu.be/gQ179IUjMsQ</v>
      </c>
      <c r="F30" s="84" t="str">
        <f t="shared" si="21"/>
        <v>Video</v>
      </c>
      <c r="G30" s="87">
        <v>165</v>
      </c>
      <c r="H30" s="96" t="str">
        <f t="shared" si="22"/>
        <v>Normal Grip Pulldown</v>
      </c>
      <c r="I30" s="97">
        <v>2</v>
      </c>
      <c r="J30" s="97">
        <f t="shared" si="23"/>
        <v>140</v>
      </c>
      <c r="K30" s="97" t="s">
        <v>11</v>
      </c>
      <c r="L30" s="97"/>
      <c r="M30" s="99">
        <v>1</v>
      </c>
      <c r="N30" s="96" t="str">
        <f t="shared" si="24"/>
        <v>Normal Grip Pulldown</v>
      </c>
      <c r="O30" s="97">
        <f>I30+(M50)</f>
        <v>3</v>
      </c>
      <c r="P30" s="97">
        <f t="shared" si="25"/>
        <v>142.5</v>
      </c>
      <c r="Q30" s="97" t="s">
        <v>11</v>
      </c>
      <c r="R30" s="97"/>
      <c r="S30" s="99">
        <v>1</v>
      </c>
      <c r="T30" s="56" t="str">
        <f t="shared" si="26"/>
        <v>Normal Grip Pulldown</v>
      </c>
      <c r="U30" s="97">
        <f>O30+(S50)</f>
        <v>4</v>
      </c>
      <c r="V30" s="97">
        <f t="shared" si="27"/>
        <v>147.5</v>
      </c>
      <c r="W30" s="97" t="s">
        <v>12</v>
      </c>
      <c r="X30" s="97"/>
      <c r="Y30" s="99">
        <v>1</v>
      </c>
      <c r="Z30" s="12" t="str">
        <f t="shared" ref="Z30:Z34" si="33">C30</f>
        <v>Normal Grip Pulldown</v>
      </c>
      <c r="AA30" s="97">
        <f>U30+(Y50)</f>
        <v>5</v>
      </c>
      <c r="AB30" s="97">
        <f t="shared" si="28"/>
        <v>150</v>
      </c>
      <c r="AC30" s="97" t="s">
        <v>12</v>
      </c>
      <c r="AD30" s="97"/>
      <c r="AE30" s="99">
        <v>1</v>
      </c>
      <c r="AF30" s="98" t="str">
        <f t="shared" si="29"/>
        <v>Normal Grip Pulldown</v>
      </c>
      <c r="AG30" s="97">
        <f>AA30+(AE50)</f>
        <v>6</v>
      </c>
      <c r="AH30" s="97">
        <f t="shared" si="30"/>
        <v>155</v>
      </c>
      <c r="AI30" s="97" t="s">
        <v>13</v>
      </c>
      <c r="AJ30" s="97"/>
      <c r="AK30" s="99">
        <v>1</v>
      </c>
      <c r="AL30" s="98" t="str">
        <f t="shared" si="31"/>
        <v>Normal Grip Pulldown</v>
      </c>
      <c r="AM30" s="97">
        <v>2</v>
      </c>
      <c r="AN30" s="100">
        <f t="shared" si="32"/>
        <v>140</v>
      </c>
      <c r="AO30" s="71" t="s">
        <v>14</v>
      </c>
    </row>
    <row r="31" spans="2:41" s="42" customFormat="1" ht="15.75" thickBot="1" x14ac:dyDescent="0.3">
      <c r="B31" s="77" t="s">
        <v>338</v>
      </c>
      <c r="C31" s="81" t="s">
        <v>42</v>
      </c>
      <c r="D31" s="69" t="str">
        <f t="array" ref="D31">INDEX(Table_Name[Name List],MATCH(B31,Table_Name[Category],0))</f>
        <v>Horizontal_Back[Exercise]</v>
      </c>
      <c r="E31" s="64" t="str">
        <f t="array" ref="E31">INDEX(Links[Link],MATCH(C31,Links[Exercise],0))</f>
        <v>https://youtu.be/Wdv_3ojsPhU</v>
      </c>
      <c r="F31" s="84" t="str">
        <f t="shared" si="21"/>
        <v>Video</v>
      </c>
      <c r="G31" s="87">
        <v>75</v>
      </c>
      <c r="H31" s="96" t="str">
        <f t="shared" si="22"/>
        <v>1-Arm Dumbbell Row</v>
      </c>
      <c r="I31" s="97">
        <v>2</v>
      </c>
      <c r="J31" s="97">
        <f t="shared" si="23"/>
        <v>65</v>
      </c>
      <c r="K31" s="97" t="s">
        <v>11</v>
      </c>
      <c r="L31" s="97"/>
      <c r="M31" s="99">
        <v>1</v>
      </c>
      <c r="N31" s="96" t="str">
        <f t="shared" si="24"/>
        <v>1-Arm Dumbbell Row</v>
      </c>
      <c r="O31" s="97">
        <f>I31+(M50)</f>
        <v>3</v>
      </c>
      <c r="P31" s="97">
        <f t="shared" si="25"/>
        <v>67.5</v>
      </c>
      <c r="Q31" s="97" t="s">
        <v>11</v>
      </c>
      <c r="R31" s="97"/>
      <c r="S31" s="99">
        <v>1</v>
      </c>
      <c r="T31" s="56" t="str">
        <f t="shared" si="26"/>
        <v>1-Arm Dumbbell Row</v>
      </c>
      <c r="U31" s="97">
        <f>O31+(S50)</f>
        <v>4</v>
      </c>
      <c r="V31" s="97">
        <f t="shared" si="27"/>
        <v>67.5</v>
      </c>
      <c r="W31" s="97" t="s">
        <v>12</v>
      </c>
      <c r="X31" s="97"/>
      <c r="Y31" s="99">
        <v>1</v>
      </c>
      <c r="Z31" s="12" t="str">
        <f t="shared" si="33"/>
        <v>1-Arm Dumbbell Row</v>
      </c>
      <c r="AA31" s="97">
        <f>U31+(Y50)</f>
        <v>5</v>
      </c>
      <c r="AB31" s="97">
        <f t="shared" si="28"/>
        <v>70</v>
      </c>
      <c r="AC31" s="97" t="s">
        <v>12</v>
      </c>
      <c r="AD31" s="97"/>
      <c r="AE31" s="99">
        <v>1</v>
      </c>
      <c r="AF31" s="98" t="str">
        <f t="shared" si="29"/>
        <v>1-Arm Dumbbell Row</v>
      </c>
      <c r="AG31" s="97">
        <f>AA31+(AE50)</f>
        <v>6</v>
      </c>
      <c r="AH31" s="97">
        <f t="shared" si="30"/>
        <v>72.5</v>
      </c>
      <c r="AI31" s="97" t="s">
        <v>13</v>
      </c>
      <c r="AJ31" s="97"/>
      <c r="AK31" s="99">
        <v>1</v>
      </c>
      <c r="AL31" s="98" t="str">
        <f t="shared" si="31"/>
        <v>1-Arm Dumbbell Row</v>
      </c>
      <c r="AM31" s="97">
        <v>2</v>
      </c>
      <c r="AN31" s="100">
        <f t="shared" si="32"/>
        <v>65</v>
      </c>
      <c r="AO31" s="71" t="s">
        <v>14</v>
      </c>
    </row>
    <row r="32" spans="2:41" s="42" customFormat="1" ht="15.75" thickBot="1" x14ac:dyDescent="0.3">
      <c r="B32" s="77" t="s">
        <v>344</v>
      </c>
      <c r="C32" s="81" t="s">
        <v>23</v>
      </c>
      <c r="D32" s="69" t="str">
        <f t="array" ref="D32">INDEX(Table_Name[Name List],MATCH(B32,Table_Name[Category],0))</f>
        <v>Horizontal_Push[Exercise]</v>
      </c>
      <c r="E32" s="64" t="str">
        <f t="array" ref="E32">INDEX(Links[Link],MATCH(C32,Links[Exercise],0))</f>
        <v>https://youtu.be/Dl-by6_vATQ</v>
      </c>
      <c r="F32" s="84" t="str">
        <f t="shared" si="21"/>
        <v>Video</v>
      </c>
      <c r="G32" s="87">
        <v>230</v>
      </c>
      <c r="H32" s="96" t="str">
        <f t="shared" si="22"/>
        <v>Medium Grip Bench Press</v>
      </c>
      <c r="I32" s="97">
        <v>2</v>
      </c>
      <c r="J32" s="97">
        <f t="shared" si="23"/>
        <v>195</v>
      </c>
      <c r="K32" s="97" t="s">
        <v>11</v>
      </c>
      <c r="L32" s="97"/>
      <c r="M32" s="99">
        <v>1</v>
      </c>
      <c r="N32" s="96" t="str">
        <f t="shared" si="24"/>
        <v>Medium Grip Bench Press</v>
      </c>
      <c r="O32" s="97">
        <f>I32+(M51)</f>
        <v>3</v>
      </c>
      <c r="P32" s="97">
        <f t="shared" si="25"/>
        <v>200</v>
      </c>
      <c r="Q32" s="97" t="s">
        <v>11</v>
      </c>
      <c r="R32" s="97"/>
      <c r="S32" s="99">
        <v>1</v>
      </c>
      <c r="T32" s="56" t="str">
        <f t="shared" si="26"/>
        <v>Medium Grip Bench Press</v>
      </c>
      <c r="U32" s="97">
        <f>O32+(S51)</f>
        <v>4</v>
      </c>
      <c r="V32" s="97">
        <f t="shared" si="27"/>
        <v>205</v>
      </c>
      <c r="W32" s="97" t="s">
        <v>12</v>
      </c>
      <c r="X32" s="97"/>
      <c r="Y32" s="99">
        <v>1</v>
      </c>
      <c r="Z32" s="12" t="str">
        <f t="shared" si="33"/>
        <v>Medium Grip Bench Press</v>
      </c>
      <c r="AA32" s="97">
        <f>U32+(Y51)</f>
        <v>5</v>
      </c>
      <c r="AB32" s="97">
        <f t="shared" si="28"/>
        <v>210</v>
      </c>
      <c r="AC32" s="97" t="s">
        <v>12</v>
      </c>
      <c r="AD32" s="97"/>
      <c r="AE32" s="99">
        <v>1</v>
      </c>
      <c r="AF32" s="98" t="str">
        <f t="shared" si="29"/>
        <v>Medium Grip Bench Press</v>
      </c>
      <c r="AG32" s="97">
        <f>AA32+(AE51)</f>
        <v>5</v>
      </c>
      <c r="AH32" s="97">
        <f t="shared" si="30"/>
        <v>215</v>
      </c>
      <c r="AI32" s="97" t="s">
        <v>13</v>
      </c>
      <c r="AJ32" s="97"/>
      <c r="AK32" s="99">
        <v>1</v>
      </c>
      <c r="AL32" s="98" t="str">
        <f t="shared" si="31"/>
        <v>Medium Grip Bench Press</v>
      </c>
      <c r="AM32" s="97">
        <v>2</v>
      </c>
      <c r="AN32" s="100">
        <f t="shared" si="32"/>
        <v>195</v>
      </c>
      <c r="AO32" s="71" t="s">
        <v>14</v>
      </c>
    </row>
    <row r="33" spans="2:41" s="42" customFormat="1" ht="15.75" thickBot="1" x14ac:dyDescent="0.3">
      <c r="B33" s="77" t="s">
        <v>340</v>
      </c>
      <c r="C33" s="81" t="s">
        <v>50</v>
      </c>
      <c r="D33" s="69" t="str">
        <f t="array" ref="D33">INDEX(Table_Name[Name List],MATCH(B33,Table_Name[Category],0))</f>
        <v>Rear_or_Side_Delts[Exercise]</v>
      </c>
      <c r="E33" s="64" t="str">
        <f t="array" ref="E33">INDEX(Links[Link],MATCH(C33,Links[Exercise],0))</f>
        <v>https://youtu.be/c32OxRaEhxM</v>
      </c>
      <c r="F33" s="84" t="str">
        <f t="shared" si="21"/>
        <v>Video</v>
      </c>
      <c r="G33" s="87">
        <v>50</v>
      </c>
      <c r="H33" s="96" t="str">
        <f t="shared" si="22"/>
        <v>Dumbbell Rear Lateral Raise</v>
      </c>
      <c r="I33" s="97">
        <v>2</v>
      </c>
      <c r="J33" s="97">
        <f t="shared" si="23"/>
        <v>42.5</v>
      </c>
      <c r="K33" s="97" t="s">
        <v>11</v>
      </c>
      <c r="L33" s="97"/>
      <c r="M33" s="99">
        <v>1</v>
      </c>
      <c r="N33" s="96" t="str">
        <f t="shared" si="24"/>
        <v>Dumbbell Rear Lateral Raise</v>
      </c>
      <c r="O33" s="97">
        <f>I33+(S17)</f>
        <v>2</v>
      </c>
      <c r="P33" s="97">
        <f t="shared" si="25"/>
        <v>42.5</v>
      </c>
      <c r="Q33" s="97" t="s">
        <v>11</v>
      </c>
      <c r="R33" s="97"/>
      <c r="S33" s="99">
        <v>1</v>
      </c>
      <c r="T33" s="56" t="str">
        <f t="shared" si="26"/>
        <v>Dumbbell Rear Lateral Raise</v>
      </c>
      <c r="U33" s="97">
        <f>O33+(Y17)</f>
        <v>3</v>
      </c>
      <c r="V33" s="97">
        <f t="shared" si="27"/>
        <v>45</v>
      </c>
      <c r="W33" s="97" t="s">
        <v>12</v>
      </c>
      <c r="X33" s="97"/>
      <c r="Y33" s="99">
        <v>1</v>
      </c>
      <c r="Z33" s="12" t="str">
        <f t="shared" si="33"/>
        <v>Dumbbell Rear Lateral Raise</v>
      </c>
      <c r="AA33" s="97">
        <f>U33+(AE17)</f>
        <v>4</v>
      </c>
      <c r="AB33" s="97">
        <f t="shared" si="28"/>
        <v>45</v>
      </c>
      <c r="AC33" s="97" t="s">
        <v>12</v>
      </c>
      <c r="AD33" s="97"/>
      <c r="AE33" s="99">
        <v>1</v>
      </c>
      <c r="AF33" s="98" t="str">
        <f t="shared" si="29"/>
        <v>Dumbbell Rear Lateral Raise</v>
      </c>
      <c r="AG33" s="97">
        <f>AA33+(AK17)</f>
        <v>5</v>
      </c>
      <c r="AH33" s="97">
        <f t="shared" si="30"/>
        <v>47.5</v>
      </c>
      <c r="AI33" s="97" t="s">
        <v>13</v>
      </c>
      <c r="AJ33" s="97"/>
      <c r="AK33" s="99">
        <v>1</v>
      </c>
      <c r="AL33" s="98" t="str">
        <f t="shared" si="31"/>
        <v>Dumbbell Rear Lateral Raise</v>
      </c>
      <c r="AM33" s="97">
        <v>2</v>
      </c>
      <c r="AN33" s="100">
        <f t="shared" si="32"/>
        <v>42.5</v>
      </c>
      <c r="AO33" s="71" t="s">
        <v>14</v>
      </c>
    </row>
    <row r="34" spans="2:41" s="42" customFormat="1" ht="15.75" thickBot="1" x14ac:dyDescent="0.3">
      <c r="B34" s="78" t="s">
        <v>77</v>
      </c>
      <c r="C34" s="82" t="s">
        <v>146</v>
      </c>
      <c r="D34" s="70" t="str">
        <f t="array" ref="D34">INDEX(Table_Name[Name List],MATCH(B34,Table_Name[Category],0))</f>
        <v>Abs[Exercise]</v>
      </c>
      <c r="E34" s="66" t="str">
        <f t="array" ref="E34">INDEX(Links[Link],MATCH(C34,Links[Exercise],0))</f>
        <v>https://youtu.be/5p-vP_XyNaA</v>
      </c>
      <c r="F34" s="85" t="str">
        <f t="shared" si="21"/>
        <v>Video</v>
      </c>
      <c r="G34" s="88">
        <v>200</v>
      </c>
      <c r="H34" s="101" t="str">
        <f>C34</f>
        <v>Hanging Strait Leg Raise</v>
      </c>
      <c r="I34" s="102">
        <v>2</v>
      </c>
      <c r="J34" s="102">
        <f t="shared" si="23"/>
        <v>170</v>
      </c>
      <c r="K34" s="102" t="s">
        <v>11</v>
      </c>
      <c r="L34" s="102"/>
      <c r="M34" s="99">
        <v>1</v>
      </c>
      <c r="N34" s="103" t="str">
        <f t="shared" si="24"/>
        <v>Hanging Strait Leg Raise</v>
      </c>
      <c r="O34" s="102">
        <f>I34+(M52)</f>
        <v>3</v>
      </c>
      <c r="P34" s="97">
        <f t="shared" si="25"/>
        <v>175</v>
      </c>
      <c r="Q34" s="102" t="s">
        <v>11</v>
      </c>
      <c r="R34" s="102"/>
      <c r="S34" s="99">
        <v>1</v>
      </c>
      <c r="T34" s="104" t="str">
        <f t="shared" si="26"/>
        <v>Hanging Strait Leg Raise</v>
      </c>
      <c r="U34" s="102">
        <f>O34+(S52)</f>
        <v>4</v>
      </c>
      <c r="V34" s="97">
        <f t="shared" si="27"/>
        <v>177.5</v>
      </c>
      <c r="W34" s="102" t="s">
        <v>12</v>
      </c>
      <c r="X34" s="102"/>
      <c r="Y34" s="99">
        <v>1</v>
      </c>
      <c r="Z34" s="12" t="str">
        <f t="shared" si="33"/>
        <v>Hanging Strait Leg Raise</v>
      </c>
      <c r="AA34" s="102">
        <f>U34+(Y52)</f>
        <v>5</v>
      </c>
      <c r="AB34" s="102">
        <f t="shared" si="28"/>
        <v>185</v>
      </c>
      <c r="AC34" s="102" t="s">
        <v>12</v>
      </c>
      <c r="AD34" s="102"/>
      <c r="AE34" s="99">
        <v>1</v>
      </c>
      <c r="AF34" s="103" t="str">
        <f t="shared" si="29"/>
        <v>Hanging Strait Leg Raise</v>
      </c>
      <c r="AG34" s="102">
        <f>AA34+(AE52)</f>
        <v>6</v>
      </c>
      <c r="AH34" s="102">
        <f t="shared" si="30"/>
        <v>187.5</v>
      </c>
      <c r="AI34" s="102" t="s">
        <v>13</v>
      </c>
      <c r="AJ34" s="102"/>
      <c r="AK34" s="99">
        <v>1</v>
      </c>
      <c r="AL34" s="103" t="str">
        <f t="shared" si="31"/>
        <v>Hanging Strait Leg Raise</v>
      </c>
      <c r="AM34" s="102">
        <v>2</v>
      </c>
      <c r="AN34" s="105">
        <f t="shared" si="32"/>
        <v>170</v>
      </c>
      <c r="AO34" s="61" t="s">
        <v>14</v>
      </c>
    </row>
    <row r="35" spans="2:41" s="42" customFormat="1" ht="19.5" thickBot="1" x14ac:dyDescent="0.3">
      <c r="B35" s="68" t="s">
        <v>349</v>
      </c>
      <c r="C35" s="56"/>
      <c r="D35" s="56"/>
      <c r="E35" s="67"/>
      <c r="F35" s="55"/>
      <c r="G35" s="59"/>
      <c r="H35" s="171" t="s">
        <v>1</v>
      </c>
      <c r="I35" s="172"/>
      <c r="J35" s="172"/>
      <c r="K35" s="172"/>
      <c r="L35" s="172"/>
      <c r="M35" s="173"/>
      <c r="N35" s="174" t="s">
        <v>2</v>
      </c>
      <c r="O35" s="175"/>
      <c r="P35" s="175"/>
      <c r="Q35" s="175"/>
      <c r="R35" s="175"/>
      <c r="S35" s="176"/>
      <c r="T35" s="177" t="s">
        <v>3</v>
      </c>
      <c r="U35" s="178"/>
      <c r="V35" s="178"/>
      <c r="W35" s="178"/>
      <c r="X35" s="178"/>
      <c r="Y35" s="179"/>
      <c r="Z35" s="177" t="s">
        <v>4</v>
      </c>
      <c r="AA35" s="178"/>
      <c r="AB35" s="178"/>
      <c r="AC35" s="178"/>
      <c r="AD35" s="178"/>
      <c r="AE35" s="179"/>
      <c r="AF35" s="180" t="s">
        <v>360</v>
      </c>
      <c r="AG35" s="181"/>
      <c r="AH35" s="181"/>
      <c r="AI35" s="181"/>
      <c r="AJ35" s="181"/>
      <c r="AK35" s="182"/>
      <c r="AL35" s="183" t="s">
        <v>361</v>
      </c>
      <c r="AM35" s="184"/>
      <c r="AN35" s="184"/>
      <c r="AO35" s="185"/>
    </row>
    <row r="36" spans="2:41" s="42" customFormat="1" ht="15.75" thickBot="1" x14ac:dyDescent="0.3">
      <c r="B36" s="36"/>
      <c r="C36" s="56"/>
      <c r="D36" s="56"/>
      <c r="E36" s="67"/>
      <c r="F36" s="55"/>
      <c r="G36" s="56"/>
      <c r="H36" s="62" t="s">
        <v>88</v>
      </c>
      <c r="I36" s="89" t="s">
        <v>6</v>
      </c>
      <c r="J36" s="90" t="s">
        <v>7</v>
      </c>
      <c r="K36" s="63" t="s">
        <v>8</v>
      </c>
      <c r="L36" s="63" t="s">
        <v>9</v>
      </c>
      <c r="M36" s="91" t="s">
        <v>10</v>
      </c>
      <c r="N36" s="92" t="s">
        <v>88</v>
      </c>
      <c r="O36" s="92" t="s">
        <v>6</v>
      </c>
      <c r="P36" s="90" t="s">
        <v>7</v>
      </c>
      <c r="Q36" s="63" t="s">
        <v>8</v>
      </c>
      <c r="R36" s="63" t="s">
        <v>9</v>
      </c>
      <c r="S36" s="91" t="s">
        <v>10</v>
      </c>
      <c r="T36" s="92" t="s">
        <v>88</v>
      </c>
      <c r="U36" s="92" t="s">
        <v>6</v>
      </c>
      <c r="V36" s="90" t="s">
        <v>7</v>
      </c>
      <c r="W36" s="63" t="s">
        <v>8</v>
      </c>
      <c r="X36" s="63" t="s">
        <v>9</v>
      </c>
      <c r="Y36" s="91" t="s">
        <v>10</v>
      </c>
      <c r="Z36" s="92" t="s">
        <v>88</v>
      </c>
      <c r="AA36" s="92" t="s">
        <v>6</v>
      </c>
      <c r="AB36" s="90" t="s">
        <v>7</v>
      </c>
      <c r="AC36" s="63" t="s">
        <v>8</v>
      </c>
      <c r="AD36" s="63" t="s">
        <v>9</v>
      </c>
      <c r="AE36" s="91" t="s">
        <v>10</v>
      </c>
      <c r="AF36" s="92" t="s">
        <v>88</v>
      </c>
      <c r="AG36" s="92" t="s">
        <v>6</v>
      </c>
      <c r="AH36" s="90" t="s">
        <v>7</v>
      </c>
      <c r="AI36" s="107" t="s">
        <v>15</v>
      </c>
      <c r="AJ36" s="63" t="s">
        <v>9</v>
      </c>
      <c r="AK36" s="91" t="s">
        <v>10</v>
      </c>
      <c r="AL36" s="92" t="s">
        <v>88</v>
      </c>
      <c r="AM36" s="92" t="s">
        <v>6</v>
      </c>
      <c r="AN36" s="90" t="s">
        <v>7</v>
      </c>
      <c r="AO36" s="93" t="s">
        <v>8</v>
      </c>
    </row>
    <row r="37" spans="2:41" s="42" customFormat="1" ht="15.75" thickBot="1" x14ac:dyDescent="0.3">
      <c r="B37" s="75" t="s">
        <v>350</v>
      </c>
      <c r="C37" s="79" t="s">
        <v>336</v>
      </c>
      <c r="D37" s="74"/>
      <c r="E37" s="74"/>
      <c r="F37" s="79" t="s">
        <v>358</v>
      </c>
      <c r="G37" s="79" t="s">
        <v>359</v>
      </c>
      <c r="H37" s="63" t="s">
        <v>336</v>
      </c>
      <c r="I37" s="94"/>
      <c r="J37" s="94"/>
      <c r="K37" s="94"/>
      <c r="L37" s="94"/>
      <c r="M37" s="95"/>
      <c r="N37" s="62" t="s">
        <v>336</v>
      </c>
      <c r="O37" s="94"/>
      <c r="P37" s="94"/>
      <c r="Q37" s="94"/>
      <c r="R37" s="94"/>
      <c r="S37" s="95"/>
      <c r="T37" s="62" t="s">
        <v>336</v>
      </c>
      <c r="U37" s="94"/>
      <c r="V37" s="94"/>
      <c r="W37" s="94"/>
      <c r="X37" s="94"/>
      <c r="Y37" s="94"/>
      <c r="Z37" s="62" t="s">
        <v>336</v>
      </c>
      <c r="AA37" s="94"/>
      <c r="AB37" s="94"/>
      <c r="AC37" s="94"/>
      <c r="AD37" s="94"/>
      <c r="AE37" s="94"/>
      <c r="AF37" s="62" t="s">
        <v>336</v>
      </c>
      <c r="AG37" s="94"/>
      <c r="AH37" s="94"/>
      <c r="AI37" s="94"/>
      <c r="AJ37" s="94"/>
      <c r="AK37" s="94"/>
      <c r="AL37" s="62" t="s">
        <v>336</v>
      </c>
      <c r="AM37" s="94"/>
      <c r="AN37" s="94"/>
      <c r="AO37" s="95"/>
    </row>
    <row r="38" spans="2:41" s="42" customFormat="1" ht="15.75" thickBot="1" x14ac:dyDescent="0.3">
      <c r="B38" s="76" t="s">
        <v>108</v>
      </c>
      <c r="C38" s="80" t="s">
        <v>134</v>
      </c>
      <c r="D38" s="72" t="str">
        <f t="array" ref="D38">INDEX(Table_Name[Name List],MATCH(B38,Table_Name[Category],0))</f>
        <v>Glutes[Exercise]</v>
      </c>
      <c r="E38" s="73" t="str">
        <f t="array" ref="E38">INDEX(Links[Link],MATCH(C38,Links[Exercise],0))</f>
        <v>https://youtu.be/euEPxA3gsDo</v>
      </c>
      <c r="F38" s="83" t="str">
        <f t="shared" ref="F38:F42" si="34">HYPERLINK(E38,"Video")</f>
        <v>Video</v>
      </c>
      <c r="G38" s="86">
        <v>335</v>
      </c>
      <c r="H38" s="96" t="str">
        <f t="shared" ref="H38:H42" si="35">C38</f>
        <v>Deadlift</v>
      </c>
      <c r="I38" s="97">
        <v>3</v>
      </c>
      <c r="J38" s="97">
        <f>MROUND(((G38)*0.85),2.5)</f>
        <v>285</v>
      </c>
      <c r="K38" s="97" t="s">
        <v>11</v>
      </c>
      <c r="L38" s="97"/>
      <c r="M38" s="99">
        <v>1</v>
      </c>
      <c r="N38" s="96" t="str">
        <f t="shared" ref="N38:N42" si="36">C38</f>
        <v>Deadlift</v>
      </c>
      <c r="O38" s="97">
        <f>I38+(S22)</f>
        <v>4</v>
      </c>
      <c r="P38" s="97">
        <f>MROUND((J38*1.025),2.5)</f>
        <v>292.5</v>
      </c>
      <c r="Q38" s="97" t="s">
        <v>11</v>
      </c>
      <c r="R38" s="97"/>
      <c r="S38" s="99">
        <v>1</v>
      </c>
      <c r="T38" s="56" t="str">
        <f t="shared" ref="T38:T42" si="37">C38</f>
        <v>Deadlift</v>
      </c>
      <c r="U38" s="97">
        <f>O38+(Y22)</f>
        <v>4</v>
      </c>
      <c r="V38" s="97">
        <f>MROUND((J38*1.05),2.5)</f>
        <v>300</v>
      </c>
      <c r="W38" s="97" t="s">
        <v>12</v>
      </c>
      <c r="X38" s="97"/>
      <c r="Y38" s="99">
        <v>1</v>
      </c>
      <c r="Z38" s="12" t="str">
        <f>C38</f>
        <v>Deadlift</v>
      </c>
      <c r="AA38" s="97">
        <f>U38+(AE22)</f>
        <v>5</v>
      </c>
      <c r="AB38" s="97">
        <f>MROUND((P38*1.05),2.5)</f>
        <v>307.5</v>
      </c>
      <c r="AC38" s="97" t="s">
        <v>12</v>
      </c>
      <c r="AD38" s="97"/>
      <c r="AE38" s="99">
        <v>1</v>
      </c>
      <c r="AF38" s="98" t="str">
        <f t="shared" ref="AF38:AF42" si="38">C38</f>
        <v>Deadlift</v>
      </c>
      <c r="AG38" s="97">
        <f>AA38+(AK22)</f>
        <v>6</v>
      </c>
      <c r="AH38" s="97">
        <f>MROUND((J38*1.1),2.5)</f>
        <v>312.5</v>
      </c>
      <c r="AI38" s="97" t="s">
        <v>13</v>
      </c>
      <c r="AJ38" s="97"/>
      <c r="AK38" s="99"/>
      <c r="AL38" s="98" t="str">
        <f t="shared" ref="AL38:AL42" si="39">C38</f>
        <v>Deadlift</v>
      </c>
      <c r="AM38" s="97">
        <v>2</v>
      </c>
      <c r="AN38" s="100">
        <f>MROUND((J38*0.5),2.5)</f>
        <v>142.5</v>
      </c>
      <c r="AO38" s="71" t="s">
        <v>14</v>
      </c>
    </row>
    <row r="39" spans="2:41" s="42" customFormat="1" ht="15.75" thickBot="1" x14ac:dyDescent="0.3">
      <c r="B39" s="77" t="s">
        <v>108</v>
      </c>
      <c r="C39" s="81" t="s">
        <v>170</v>
      </c>
      <c r="D39" s="69" t="str">
        <f t="array" ref="D39">INDEX(Table_Name[Name List],MATCH(B39,Table_Name[Category],0))</f>
        <v>Glutes[Exercise]</v>
      </c>
      <c r="E39" s="64" t="str">
        <f t="array" ref="E39">INDEX(Links[Link],MATCH(C39,Links[Exercise],0))</f>
        <v>https://youtu.be/WWS1rPFPyiQ</v>
      </c>
      <c r="F39" s="84" t="str">
        <f t="shared" si="34"/>
        <v>Video</v>
      </c>
      <c r="G39" s="87">
        <v>255</v>
      </c>
      <c r="H39" s="96" t="str">
        <f t="shared" si="35"/>
        <v xml:space="preserve">Deficit Deadlift </v>
      </c>
      <c r="I39" s="97">
        <v>3</v>
      </c>
      <c r="J39" s="97">
        <f>MROUND(((G39)*0.85),2.5)</f>
        <v>217.5</v>
      </c>
      <c r="K39" s="97" t="s">
        <v>11</v>
      </c>
      <c r="L39" s="97"/>
      <c r="M39" s="99">
        <v>0</v>
      </c>
      <c r="N39" s="96" t="str">
        <f t="shared" si="36"/>
        <v xml:space="preserve">Deficit Deadlift </v>
      </c>
      <c r="O39" s="97">
        <f>I39+(S22)</f>
        <v>4</v>
      </c>
      <c r="P39" s="97">
        <f>MROUND((J39*1.025),2.5)</f>
        <v>222.5</v>
      </c>
      <c r="Q39" s="97" t="s">
        <v>11</v>
      </c>
      <c r="R39" s="97"/>
      <c r="S39" s="99">
        <v>0</v>
      </c>
      <c r="T39" s="56" t="str">
        <f t="shared" si="37"/>
        <v xml:space="preserve">Deficit Deadlift </v>
      </c>
      <c r="U39" s="97">
        <f>O39+(Y22)</f>
        <v>4</v>
      </c>
      <c r="V39" s="97">
        <f>MROUND((J39*1.05),2.5)</f>
        <v>227.5</v>
      </c>
      <c r="W39" s="97" t="s">
        <v>12</v>
      </c>
      <c r="X39" s="97"/>
      <c r="Y39" s="99">
        <v>0</v>
      </c>
      <c r="Z39" s="12" t="str">
        <f t="shared" ref="Z39:Z42" si="40">C39</f>
        <v xml:space="preserve">Deficit Deadlift </v>
      </c>
      <c r="AA39" s="97">
        <f>U39+(AE22)</f>
        <v>5</v>
      </c>
      <c r="AB39" s="97">
        <f>MROUND((P39*1.05),2.5)</f>
        <v>232.5</v>
      </c>
      <c r="AC39" s="97" t="s">
        <v>12</v>
      </c>
      <c r="AD39" s="97"/>
      <c r="AE39" s="99">
        <v>0</v>
      </c>
      <c r="AF39" s="98" t="str">
        <f t="shared" si="38"/>
        <v xml:space="preserve">Deficit Deadlift </v>
      </c>
      <c r="AG39" s="97">
        <f>AA39+(AK22)</f>
        <v>6</v>
      </c>
      <c r="AH39" s="97">
        <f>MROUND((J39*1.1),2.5)</f>
        <v>240</v>
      </c>
      <c r="AI39" s="97" t="s">
        <v>13</v>
      </c>
      <c r="AJ39" s="97"/>
      <c r="AK39" s="99"/>
      <c r="AL39" s="98" t="str">
        <f t="shared" si="39"/>
        <v xml:space="preserve">Deficit Deadlift </v>
      </c>
      <c r="AM39" s="97">
        <v>2</v>
      </c>
      <c r="AN39" s="100">
        <f>MROUND((J39*0.5),2.5)</f>
        <v>110</v>
      </c>
      <c r="AO39" s="71" t="s">
        <v>14</v>
      </c>
    </row>
    <row r="40" spans="2:41" s="42" customFormat="1" ht="15.75" thickBot="1" x14ac:dyDescent="0.3">
      <c r="B40" s="77" t="s">
        <v>351</v>
      </c>
      <c r="C40" s="81" t="s">
        <v>136</v>
      </c>
      <c r="D40" s="69" t="str">
        <f t="array" ref="D40">INDEX(Table_Name[Name List],MATCH(B40,Table_Name[Category],0))</f>
        <v>Hamstrings_Hip_Hinge[Exercise]</v>
      </c>
      <c r="E40" s="64" t="str">
        <f t="array" ref="E40">INDEX(Links[Link],MATCH(C40,Links[Exercise],0))</f>
        <v>https://youtu.be/OMUGU1Vh8Ao</v>
      </c>
      <c r="F40" s="84" t="str">
        <f t="shared" si="34"/>
        <v>Video</v>
      </c>
      <c r="G40" s="87">
        <v>115</v>
      </c>
      <c r="H40" s="96" t="str">
        <f t="shared" si="35"/>
        <v>45 Degree Back Raise</v>
      </c>
      <c r="I40" s="97">
        <v>3</v>
      </c>
      <c r="J40" s="97">
        <f>MROUND(((G40)*0.85),2.5)</f>
        <v>97.5</v>
      </c>
      <c r="K40" s="97" t="s">
        <v>11</v>
      </c>
      <c r="L40" s="97"/>
      <c r="M40" s="99">
        <v>1</v>
      </c>
      <c r="N40" s="96" t="str">
        <f t="shared" si="36"/>
        <v>45 Degree Back Raise</v>
      </c>
      <c r="O40" s="97">
        <f>I40+(S24)</f>
        <v>4</v>
      </c>
      <c r="P40" s="97">
        <f>MROUND((J40*1.025),2.5)</f>
        <v>100</v>
      </c>
      <c r="Q40" s="97" t="s">
        <v>11</v>
      </c>
      <c r="R40" s="97"/>
      <c r="S40" s="99">
        <v>1</v>
      </c>
      <c r="T40" s="56" t="str">
        <f t="shared" si="37"/>
        <v>45 Degree Back Raise</v>
      </c>
      <c r="U40" s="97">
        <f>O40+(Y24)</f>
        <v>5</v>
      </c>
      <c r="V40" s="97">
        <f>MROUND((J40*1.05),2.5)</f>
        <v>102.5</v>
      </c>
      <c r="W40" s="97" t="s">
        <v>12</v>
      </c>
      <c r="X40" s="97"/>
      <c r="Y40" s="99">
        <v>1</v>
      </c>
      <c r="Z40" s="12" t="str">
        <f t="shared" si="40"/>
        <v>45 Degree Back Raise</v>
      </c>
      <c r="AA40" s="97">
        <f>U40+(AE24)</f>
        <v>6</v>
      </c>
      <c r="AB40" s="97">
        <f>MROUND((P40*1.05),2.5)</f>
        <v>105</v>
      </c>
      <c r="AC40" s="97" t="s">
        <v>12</v>
      </c>
      <c r="AD40" s="97"/>
      <c r="AE40" s="99">
        <v>1</v>
      </c>
      <c r="AF40" s="98" t="str">
        <f t="shared" si="38"/>
        <v>45 Degree Back Raise</v>
      </c>
      <c r="AG40" s="97">
        <f>AA40+(AK24)</f>
        <v>7</v>
      </c>
      <c r="AH40" s="97">
        <f>MROUND((J40*1.1),2.5)</f>
        <v>107.5</v>
      </c>
      <c r="AI40" s="97" t="s">
        <v>13</v>
      </c>
      <c r="AJ40" s="97"/>
      <c r="AK40" s="99"/>
      <c r="AL40" s="98" t="str">
        <f t="shared" si="39"/>
        <v>45 Degree Back Raise</v>
      </c>
      <c r="AM40" s="97">
        <v>2</v>
      </c>
      <c r="AN40" s="100">
        <f>MROUND((J40*0.5),2.5)</f>
        <v>50</v>
      </c>
      <c r="AO40" s="71" t="s">
        <v>14</v>
      </c>
    </row>
    <row r="41" spans="2:41" s="42" customFormat="1" ht="15.75" thickBot="1" x14ac:dyDescent="0.3">
      <c r="B41" s="77" t="s">
        <v>20</v>
      </c>
      <c r="C41" s="81" t="s">
        <v>68</v>
      </c>
      <c r="D41" s="69" t="str">
        <f t="array" ref="D41">INDEX(Table_Name[Name List],MATCH(B41,Table_Name[Category],0))</f>
        <v>Quads[Exercise]</v>
      </c>
      <c r="E41" s="64" t="str">
        <f t="array" ref="E41">INDEX(Links[Link],MATCH(C41,Links[Exercise],0))</f>
        <v>https://youtu.be/lNYA35p8XJQ</v>
      </c>
      <c r="F41" s="84" t="str">
        <f t="shared" si="34"/>
        <v>Video</v>
      </c>
      <c r="G41" s="87">
        <v>145</v>
      </c>
      <c r="H41" s="96" t="str">
        <f t="shared" si="35"/>
        <v xml:space="preserve">Front Squat </v>
      </c>
      <c r="I41" s="97">
        <v>3</v>
      </c>
      <c r="J41" s="97">
        <f>MROUND(((G41)*0.85),2.5)</f>
        <v>122.5</v>
      </c>
      <c r="K41" s="97" t="s">
        <v>11</v>
      </c>
      <c r="L41" s="97"/>
      <c r="M41" s="99">
        <v>1</v>
      </c>
      <c r="N41" s="96" t="str">
        <f t="shared" si="36"/>
        <v xml:space="preserve">Front Squat </v>
      </c>
      <c r="O41" s="97">
        <f>I41+(S22)</f>
        <v>4</v>
      </c>
      <c r="P41" s="97">
        <f>MROUND((J41*1.025),2.5)</f>
        <v>125</v>
      </c>
      <c r="Q41" s="97" t="s">
        <v>11</v>
      </c>
      <c r="R41" s="97"/>
      <c r="S41" s="99">
        <v>1</v>
      </c>
      <c r="T41" s="56" t="str">
        <f t="shared" si="37"/>
        <v xml:space="preserve">Front Squat </v>
      </c>
      <c r="U41" s="97">
        <f>O41+(Y22)</f>
        <v>4</v>
      </c>
      <c r="V41" s="97">
        <f>MROUND((J41*1.05),2.5)</f>
        <v>127.5</v>
      </c>
      <c r="W41" s="97" t="s">
        <v>12</v>
      </c>
      <c r="X41" s="97"/>
      <c r="Y41" s="99">
        <v>1</v>
      </c>
      <c r="Z41" s="12" t="str">
        <f t="shared" si="40"/>
        <v xml:space="preserve">Front Squat </v>
      </c>
      <c r="AA41" s="97">
        <f>U41+(AE22)</f>
        <v>5</v>
      </c>
      <c r="AB41" s="97">
        <f>MROUND((P41*1.05),2.5)</f>
        <v>132.5</v>
      </c>
      <c r="AC41" s="97" t="s">
        <v>12</v>
      </c>
      <c r="AD41" s="97"/>
      <c r="AE41" s="99">
        <v>1</v>
      </c>
      <c r="AF41" s="98" t="str">
        <f t="shared" si="38"/>
        <v xml:space="preserve">Front Squat </v>
      </c>
      <c r="AG41" s="97">
        <f>AA41+(AK22)</f>
        <v>6</v>
      </c>
      <c r="AH41" s="97">
        <f>MROUND((J41*1.1),2.5)</f>
        <v>135</v>
      </c>
      <c r="AI41" s="97" t="s">
        <v>13</v>
      </c>
      <c r="AJ41" s="97"/>
      <c r="AK41" s="99"/>
      <c r="AL41" s="98" t="str">
        <f t="shared" si="39"/>
        <v xml:space="preserve">Front Squat </v>
      </c>
      <c r="AM41" s="97">
        <v>2</v>
      </c>
      <c r="AN41" s="100">
        <f>MROUND((J41*0.5),2.5)</f>
        <v>62.5</v>
      </c>
      <c r="AO41" s="71" t="s">
        <v>14</v>
      </c>
    </row>
    <row r="42" spans="2:41" s="42" customFormat="1" ht="15.75" thickBot="1" x14ac:dyDescent="0.3">
      <c r="B42" s="78" t="s">
        <v>19</v>
      </c>
      <c r="C42" s="82" t="s">
        <v>111</v>
      </c>
      <c r="D42" s="70" t="str">
        <f t="array" ref="D42">INDEX(Table_Name[Name List],MATCH(B42,Table_Name[Category],0))</f>
        <v>Calves[Exercise]</v>
      </c>
      <c r="E42" s="66" t="str">
        <f t="array" ref="E42">INDEX(Links[Link],MATCH(C42,Links[Exercise],0))</f>
        <v>https://youtu.be/wrPN51LyOUE</v>
      </c>
      <c r="F42" s="85" t="str">
        <f t="shared" si="34"/>
        <v>Video</v>
      </c>
      <c r="G42" s="88">
        <v>170</v>
      </c>
      <c r="H42" s="101" t="str">
        <f t="shared" si="35"/>
        <v>Calves on Calf Machine</v>
      </c>
      <c r="I42" s="102">
        <v>4</v>
      </c>
      <c r="J42" s="102">
        <f>MROUND(((G42)*0.85),2.5)</f>
        <v>145</v>
      </c>
      <c r="K42" s="102" t="s">
        <v>11</v>
      </c>
      <c r="L42" s="102"/>
      <c r="M42" s="99">
        <v>1</v>
      </c>
      <c r="N42" s="103" t="str">
        <f t="shared" si="36"/>
        <v>Calves on Calf Machine</v>
      </c>
      <c r="O42" s="102">
        <f>I42+(S25)</f>
        <v>5</v>
      </c>
      <c r="P42" s="97">
        <f>MROUND((J42*1.025),2.5)</f>
        <v>147.5</v>
      </c>
      <c r="Q42" s="102" t="s">
        <v>11</v>
      </c>
      <c r="R42" s="102"/>
      <c r="S42" s="99">
        <v>1</v>
      </c>
      <c r="T42" s="104" t="str">
        <f t="shared" si="37"/>
        <v>Calves on Calf Machine</v>
      </c>
      <c r="U42" s="102">
        <f>O42+(Y25)</f>
        <v>6</v>
      </c>
      <c r="V42" s="97">
        <f>MROUND((J42*1.05),2.5)</f>
        <v>152.5</v>
      </c>
      <c r="W42" s="102" t="s">
        <v>12</v>
      </c>
      <c r="X42" s="102"/>
      <c r="Y42" s="99">
        <v>2</v>
      </c>
      <c r="Z42" s="12" t="str">
        <f t="shared" si="40"/>
        <v>Calves on Calf Machine</v>
      </c>
      <c r="AA42" s="102">
        <f>U42+(AE25)</f>
        <v>7</v>
      </c>
      <c r="AB42" s="102">
        <f>MROUND((P42*1.05),2.5)</f>
        <v>155</v>
      </c>
      <c r="AC42" s="102" t="s">
        <v>12</v>
      </c>
      <c r="AD42" s="102"/>
      <c r="AE42" s="99">
        <v>1</v>
      </c>
      <c r="AF42" s="103" t="str">
        <f t="shared" si="38"/>
        <v>Calves on Calf Machine</v>
      </c>
      <c r="AG42" s="102">
        <f>AA42+(AK25)</f>
        <v>8</v>
      </c>
      <c r="AH42" s="102">
        <f>MROUND((J42*1.1),2.5)</f>
        <v>160</v>
      </c>
      <c r="AI42" s="102" t="s">
        <v>13</v>
      </c>
      <c r="AJ42" s="102"/>
      <c r="AK42" s="99"/>
      <c r="AL42" s="103" t="str">
        <f t="shared" si="39"/>
        <v>Calves on Calf Machine</v>
      </c>
      <c r="AM42" s="102">
        <v>2</v>
      </c>
      <c r="AN42" s="105">
        <f>MROUND((J42*0.5),2.5)</f>
        <v>72.5</v>
      </c>
      <c r="AO42" s="61" t="s">
        <v>14</v>
      </c>
    </row>
    <row r="43" spans="2:41" s="42" customFormat="1" ht="19.5" thickBot="1" x14ac:dyDescent="0.3">
      <c r="B43" s="68" t="s">
        <v>352</v>
      </c>
      <c r="C43" s="56"/>
      <c r="D43" s="56"/>
      <c r="E43" s="67"/>
      <c r="F43" s="55"/>
      <c r="G43" s="59"/>
      <c r="H43" s="171" t="s">
        <v>1</v>
      </c>
      <c r="I43" s="172"/>
      <c r="J43" s="172"/>
      <c r="K43" s="172"/>
      <c r="L43" s="172"/>
      <c r="M43" s="173"/>
      <c r="N43" s="174" t="s">
        <v>2</v>
      </c>
      <c r="O43" s="175"/>
      <c r="P43" s="175"/>
      <c r="Q43" s="175"/>
      <c r="R43" s="175"/>
      <c r="S43" s="176"/>
      <c r="T43" s="177" t="s">
        <v>3</v>
      </c>
      <c r="U43" s="178"/>
      <c r="V43" s="178"/>
      <c r="W43" s="178"/>
      <c r="X43" s="178"/>
      <c r="Y43" s="179"/>
      <c r="Z43" s="177" t="s">
        <v>4</v>
      </c>
      <c r="AA43" s="178"/>
      <c r="AB43" s="178"/>
      <c r="AC43" s="178"/>
      <c r="AD43" s="178"/>
      <c r="AE43" s="179"/>
      <c r="AF43" s="180" t="s">
        <v>360</v>
      </c>
      <c r="AG43" s="181"/>
      <c r="AH43" s="181"/>
      <c r="AI43" s="181"/>
      <c r="AJ43" s="181"/>
      <c r="AK43" s="182"/>
      <c r="AL43" s="183" t="s">
        <v>361</v>
      </c>
      <c r="AM43" s="184"/>
      <c r="AN43" s="184"/>
      <c r="AO43" s="185"/>
    </row>
    <row r="44" spans="2:41" s="42" customFormat="1" ht="15.75" thickBot="1" x14ac:dyDescent="0.3">
      <c r="B44" s="36"/>
      <c r="C44" s="56"/>
      <c r="D44" s="56"/>
      <c r="E44" s="67"/>
      <c r="F44" s="55"/>
      <c r="G44" s="56"/>
      <c r="H44" s="62" t="s">
        <v>88</v>
      </c>
      <c r="I44" s="89" t="s">
        <v>6</v>
      </c>
      <c r="J44" s="90" t="s">
        <v>7</v>
      </c>
      <c r="K44" s="63" t="s">
        <v>8</v>
      </c>
      <c r="L44" s="63" t="s">
        <v>9</v>
      </c>
      <c r="M44" s="91" t="s">
        <v>10</v>
      </c>
      <c r="N44" s="92" t="s">
        <v>88</v>
      </c>
      <c r="O44" s="92" t="s">
        <v>6</v>
      </c>
      <c r="P44" s="90" t="s">
        <v>7</v>
      </c>
      <c r="Q44" s="63" t="s">
        <v>8</v>
      </c>
      <c r="R44" s="63" t="s">
        <v>9</v>
      </c>
      <c r="S44" s="91" t="s">
        <v>10</v>
      </c>
      <c r="T44" s="92" t="s">
        <v>88</v>
      </c>
      <c r="U44" s="92" t="s">
        <v>6</v>
      </c>
      <c r="V44" s="90" t="s">
        <v>7</v>
      </c>
      <c r="W44" s="63" t="s">
        <v>8</v>
      </c>
      <c r="X44" s="63" t="s">
        <v>9</v>
      </c>
      <c r="Y44" s="91" t="s">
        <v>10</v>
      </c>
      <c r="Z44" s="92" t="s">
        <v>88</v>
      </c>
      <c r="AA44" s="92" t="s">
        <v>6</v>
      </c>
      <c r="AB44" s="90" t="s">
        <v>7</v>
      </c>
      <c r="AC44" s="63" t="s">
        <v>8</v>
      </c>
      <c r="AD44" s="63" t="s">
        <v>9</v>
      </c>
      <c r="AE44" s="91" t="s">
        <v>10</v>
      </c>
      <c r="AF44" s="92" t="s">
        <v>88</v>
      </c>
      <c r="AG44" s="92" t="s">
        <v>6</v>
      </c>
      <c r="AH44" s="90" t="s">
        <v>7</v>
      </c>
      <c r="AI44" s="107" t="s">
        <v>15</v>
      </c>
      <c r="AJ44" s="63" t="s">
        <v>9</v>
      </c>
      <c r="AK44" s="91" t="s">
        <v>10</v>
      </c>
      <c r="AL44" s="92" t="s">
        <v>88</v>
      </c>
      <c r="AM44" s="92" t="s">
        <v>6</v>
      </c>
      <c r="AN44" s="90" t="s">
        <v>7</v>
      </c>
      <c r="AO44" s="93" t="s">
        <v>8</v>
      </c>
    </row>
    <row r="45" spans="2:41" s="42" customFormat="1" ht="15.75" thickBot="1" x14ac:dyDescent="0.3">
      <c r="B45" s="75" t="s">
        <v>353</v>
      </c>
      <c r="C45" s="79" t="s">
        <v>341</v>
      </c>
      <c r="D45" s="74"/>
      <c r="E45" s="74"/>
      <c r="F45" s="79" t="s">
        <v>358</v>
      </c>
      <c r="G45" s="79" t="s">
        <v>359</v>
      </c>
      <c r="H45" s="63" t="s">
        <v>341</v>
      </c>
      <c r="I45" s="94"/>
      <c r="J45" s="94"/>
      <c r="K45" s="94"/>
      <c r="L45" s="94"/>
      <c r="M45" s="95"/>
      <c r="N45" s="62" t="s">
        <v>341</v>
      </c>
      <c r="O45" s="94"/>
      <c r="P45" s="94"/>
      <c r="Q45" s="94"/>
      <c r="R45" s="94"/>
      <c r="S45" s="95"/>
      <c r="T45" s="62" t="s">
        <v>341</v>
      </c>
      <c r="U45" s="94"/>
      <c r="V45" s="94"/>
      <c r="W45" s="94"/>
      <c r="X45" s="94"/>
      <c r="Y45" s="94"/>
      <c r="Z45" s="62" t="s">
        <v>341</v>
      </c>
      <c r="AA45" s="94"/>
      <c r="AB45" s="94"/>
      <c r="AC45" s="94"/>
      <c r="AD45" s="94"/>
      <c r="AE45" s="94"/>
      <c r="AF45" s="62" t="s">
        <v>341</v>
      </c>
      <c r="AG45" s="94"/>
      <c r="AH45" s="94"/>
      <c r="AI45" s="94"/>
      <c r="AJ45" s="94"/>
      <c r="AK45" s="94"/>
      <c r="AL45" s="62" t="s">
        <v>341</v>
      </c>
      <c r="AM45" s="94"/>
      <c r="AN45" s="94"/>
      <c r="AO45" s="95"/>
    </row>
    <row r="46" spans="2:41" s="42" customFormat="1" ht="15.75" thickBot="1" x14ac:dyDescent="0.3">
      <c r="B46" s="76" t="s">
        <v>18</v>
      </c>
      <c r="C46" s="80" t="s">
        <v>61</v>
      </c>
      <c r="D46" s="72" t="str">
        <f t="array" ref="D46">INDEX(Table_Name[Name List],MATCH(B46,Table_Name[Category],0))</f>
        <v>Biceps[Exercise]</v>
      </c>
      <c r="E46" s="73" t="str">
        <f t="array" ref="E46">INDEX(Links[Link],MATCH(C46,Links[Exercise],0))</f>
        <v>https://youtu.be/tYpquedo9e0</v>
      </c>
      <c r="F46" s="83" t="str">
        <f t="shared" ref="F46:F52" si="41">HYPERLINK(E46,"Video")</f>
        <v>Video</v>
      </c>
      <c r="G46" s="86">
        <v>95</v>
      </c>
      <c r="H46" s="96" t="str">
        <f t="shared" ref="H46:H52" si="42">C46</f>
        <v>Barbell Curl</v>
      </c>
      <c r="I46" s="97">
        <v>2</v>
      </c>
      <c r="J46" s="97">
        <f t="shared" ref="J46:J52" si="43">MROUND(((G46)*0.85),2.5)</f>
        <v>80</v>
      </c>
      <c r="K46" s="97" t="s">
        <v>11</v>
      </c>
      <c r="L46" s="97"/>
      <c r="M46" s="99">
        <v>1</v>
      </c>
      <c r="N46" s="96" t="str">
        <f t="shared" ref="N46:N52" si="44">C46</f>
        <v>Barbell Curl</v>
      </c>
      <c r="O46" s="97">
        <f>I46+(S16)</f>
        <v>3</v>
      </c>
      <c r="P46" s="97">
        <f t="shared" ref="P46:P52" si="45">MROUND((J46*1.025),2.5)</f>
        <v>82.5</v>
      </c>
      <c r="Q46" s="97" t="s">
        <v>11</v>
      </c>
      <c r="R46" s="97"/>
      <c r="S46" s="99">
        <v>1</v>
      </c>
      <c r="T46" s="56" t="str">
        <f t="shared" ref="T46:T52" si="46">C46</f>
        <v>Barbell Curl</v>
      </c>
      <c r="U46" s="97">
        <f>O46+(Y16)</f>
        <v>4</v>
      </c>
      <c r="V46" s="97">
        <f t="shared" ref="V46:V52" si="47">MROUND((J46*1.05),2.5)</f>
        <v>85</v>
      </c>
      <c r="W46" s="97" t="s">
        <v>12</v>
      </c>
      <c r="X46" s="97"/>
      <c r="Y46" s="99">
        <v>1</v>
      </c>
      <c r="Z46" s="12" t="str">
        <f>C46</f>
        <v>Barbell Curl</v>
      </c>
      <c r="AA46" s="97">
        <f>U46+(AE16)</f>
        <v>5</v>
      </c>
      <c r="AB46" s="97">
        <f t="shared" ref="AB46:AB52" si="48">MROUND((P46*1.05),2.5)</f>
        <v>87.5</v>
      </c>
      <c r="AC46" s="97" t="s">
        <v>12</v>
      </c>
      <c r="AD46" s="97"/>
      <c r="AE46" s="99">
        <v>0</v>
      </c>
      <c r="AF46" s="98" t="str">
        <f t="shared" ref="AF46:AF52" si="49">C46</f>
        <v>Barbell Curl</v>
      </c>
      <c r="AG46" s="97">
        <f>AA46+(AK16)</f>
        <v>6</v>
      </c>
      <c r="AH46" s="97">
        <f t="shared" ref="AH46:AH52" si="50">MROUND((J46*1.1),2.5)</f>
        <v>87.5</v>
      </c>
      <c r="AI46" s="97" t="s">
        <v>13</v>
      </c>
      <c r="AJ46" s="97"/>
      <c r="AK46" s="71"/>
      <c r="AL46" s="98" t="str">
        <f t="shared" ref="AL46:AL52" si="51">C46</f>
        <v>Barbell Curl</v>
      </c>
      <c r="AM46" s="97">
        <v>2</v>
      </c>
      <c r="AN46" s="100">
        <f t="shared" ref="AN46:AN52" si="52">MROUND((J46*0.5),2.5)</f>
        <v>40</v>
      </c>
      <c r="AO46" s="71" t="s">
        <v>14</v>
      </c>
    </row>
    <row r="47" spans="2:41" s="42" customFormat="1" ht="15.75" thickBot="1" x14ac:dyDescent="0.3">
      <c r="B47" s="77" t="s">
        <v>17</v>
      </c>
      <c r="C47" s="81" t="s">
        <v>53</v>
      </c>
      <c r="D47" s="69" t="str">
        <f t="array" ref="D47">INDEX(Table_Name[Name List],MATCH(B47,Table_Name[Category],0))</f>
        <v>Triceps[Exercise]</v>
      </c>
      <c r="E47" s="64" t="str">
        <f t="array" ref="E47">INDEX(Links[Link],MATCH(C47,Links[Exercise],0))</f>
        <v>https://youtu.be/B33bKk_r5PU</v>
      </c>
      <c r="F47" s="84" t="str">
        <f t="shared" si="41"/>
        <v>Video</v>
      </c>
      <c r="G47" s="87">
        <v>100</v>
      </c>
      <c r="H47" s="96" t="str">
        <f t="shared" si="42"/>
        <v>Cable Tricep Pushdown</v>
      </c>
      <c r="I47" s="97">
        <v>2</v>
      </c>
      <c r="J47" s="97">
        <f t="shared" si="43"/>
        <v>85</v>
      </c>
      <c r="K47" s="97" t="s">
        <v>11</v>
      </c>
      <c r="L47" s="97"/>
      <c r="M47" s="99">
        <v>1</v>
      </c>
      <c r="N47" s="96" t="str">
        <f t="shared" si="44"/>
        <v>Cable Tricep Pushdown</v>
      </c>
      <c r="O47" s="97">
        <f>I47+(S13)</f>
        <v>3</v>
      </c>
      <c r="P47" s="97">
        <f t="shared" si="45"/>
        <v>87.5</v>
      </c>
      <c r="Q47" s="97" t="s">
        <v>11</v>
      </c>
      <c r="R47" s="97"/>
      <c r="S47" s="99">
        <v>2</v>
      </c>
      <c r="T47" s="56" t="str">
        <f t="shared" si="46"/>
        <v>Cable Tricep Pushdown</v>
      </c>
      <c r="U47" s="97">
        <f>O47+(Y13)</f>
        <v>4</v>
      </c>
      <c r="V47" s="97">
        <f t="shared" si="47"/>
        <v>90</v>
      </c>
      <c r="W47" s="97" t="s">
        <v>12</v>
      </c>
      <c r="X47" s="97"/>
      <c r="Y47" s="99">
        <v>1</v>
      </c>
      <c r="Z47" s="12" t="str">
        <f t="shared" ref="Z47:Z52" si="53">C47</f>
        <v>Cable Tricep Pushdown</v>
      </c>
      <c r="AA47" s="97">
        <f>U47+(AE13)</f>
        <v>5</v>
      </c>
      <c r="AB47" s="97">
        <f t="shared" si="48"/>
        <v>92.5</v>
      </c>
      <c r="AC47" s="97" t="s">
        <v>12</v>
      </c>
      <c r="AD47" s="97"/>
      <c r="AE47" s="99">
        <v>0</v>
      </c>
      <c r="AF47" s="98" t="str">
        <f t="shared" si="49"/>
        <v>Cable Tricep Pushdown</v>
      </c>
      <c r="AG47" s="97">
        <f>AA47+(AK13)</f>
        <v>6</v>
      </c>
      <c r="AH47" s="97">
        <f t="shared" si="50"/>
        <v>92.5</v>
      </c>
      <c r="AI47" s="97" t="s">
        <v>13</v>
      </c>
      <c r="AJ47" s="97"/>
      <c r="AK47" s="71"/>
      <c r="AL47" s="98" t="str">
        <f t="shared" si="51"/>
        <v>Cable Tricep Pushdown</v>
      </c>
      <c r="AM47" s="97">
        <v>2</v>
      </c>
      <c r="AN47" s="100">
        <f t="shared" si="52"/>
        <v>42.5</v>
      </c>
      <c r="AO47" s="71" t="s">
        <v>14</v>
      </c>
    </row>
    <row r="48" spans="2:41" s="42" customFormat="1" ht="15.75" thickBot="1" x14ac:dyDescent="0.3">
      <c r="B48" s="77" t="s">
        <v>104</v>
      </c>
      <c r="C48" s="81" t="s">
        <v>32</v>
      </c>
      <c r="D48" s="69" t="str">
        <f t="array" ref="D48">INDEX(Table_Name[Name List],MATCH(B48,Table_Name[Category],0))</f>
        <v>Front_Delts[Exercise]</v>
      </c>
      <c r="E48" s="64" t="str">
        <f t="array" ref="E48">INDEX(Links[Link],MATCH(C48,Links[Exercise],0))</f>
        <v>https://youtu.be/n9RZ6FEthGU</v>
      </c>
      <c r="F48" s="84" t="str">
        <f t="shared" si="41"/>
        <v>Video</v>
      </c>
      <c r="G48" s="87">
        <v>135</v>
      </c>
      <c r="H48" s="96" t="str">
        <f t="shared" si="42"/>
        <v>Standing Barbell Shoulder Press</v>
      </c>
      <c r="I48" s="97">
        <v>2</v>
      </c>
      <c r="J48" s="97">
        <f t="shared" si="43"/>
        <v>115</v>
      </c>
      <c r="K48" s="97" t="s">
        <v>11</v>
      </c>
      <c r="L48" s="97"/>
      <c r="M48" s="99">
        <v>1</v>
      </c>
      <c r="N48" s="96" t="str">
        <f t="shared" si="44"/>
        <v>Standing Barbell Shoulder Press</v>
      </c>
      <c r="O48" s="97">
        <f>I48+(S13)</f>
        <v>3</v>
      </c>
      <c r="P48" s="97">
        <f t="shared" si="45"/>
        <v>117.5</v>
      </c>
      <c r="Q48" s="97" t="s">
        <v>11</v>
      </c>
      <c r="R48" s="97"/>
      <c r="S48" s="99">
        <v>1</v>
      </c>
      <c r="T48" s="56" t="str">
        <f t="shared" si="46"/>
        <v>Standing Barbell Shoulder Press</v>
      </c>
      <c r="U48" s="97">
        <f>O48+(Y13)</f>
        <v>4</v>
      </c>
      <c r="V48" s="97">
        <f t="shared" si="47"/>
        <v>120</v>
      </c>
      <c r="W48" s="97" t="s">
        <v>12</v>
      </c>
      <c r="X48" s="97"/>
      <c r="Y48" s="99">
        <v>1</v>
      </c>
      <c r="Z48" s="12" t="str">
        <f t="shared" si="53"/>
        <v>Standing Barbell Shoulder Press</v>
      </c>
      <c r="AA48" s="97">
        <f>U48+(AE13)</f>
        <v>5</v>
      </c>
      <c r="AB48" s="97">
        <f t="shared" si="48"/>
        <v>122.5</v>
      </c>
      <c r="AC48" s="97" t="s">
        <v>12</v>
      </c>
      <c r="AD48" s="97"/>
      <c r="AE48" s="99">
        <v>0</v>
      </c>
      <c r="AF48" s="98" t="str">
        <f t="shared" si="49"/>
        <v>Standing Barbell Shoulder Press</v>
      </c>
      <c r="AG48" s="97">
        <f>AA48+(AK13)</f>
        <v>6</v>
      </c>
      <c r="AH48" s="97">
        <f t="shared" si="50"/>
        <v>127.5</v>
      </c>
      <c r="AI48" s="97" t="s">
        <v>13</v>
      </c>
      <c r="AJ48" s="97"/>
      <c r="AK48" s="71"/>
      <c r="AL48" s="98" t="str">
        <f t="shared" si="51"/>
        <v>Standing Barbell Shoulder Press</v>
      </c>
      <c r="AM48" s="97">
        <v>2</v>
      </c>
      <c r="AN48" s="100">
        <f t="shared" si="52"/>
        <v>57.5</v>
      </c>
      <c r="AO48" s="71" t="s">
        <v>14</v>
      </c>
    </row>
    <row r="49" spans="2:41" s="42" customFormat="1" ht="15.75" thickBot="1" x14ac:dyDescent="0.3">
      <c r="B49" s="77" t="s">
        <v>120</v>
      </c>
      <c r="C49" s="81" t="s">
        <v>151</v>
      </c>
      <c r="D49" s="69" t="str">
        <f t="array" ref="D49">INDEX(Table_Name[Name List],MATCH(B49,Table_Name[Category],0))</f>
        <v>Traps[Exercise]</v>
      </c>
      <c r="E49" s="64" t="str">
        <f t="array" ref="E49">INDEX(Links[Link],MATCH(C49,Links[Exercise],0))</f>
        <v>https://youtu.be/hR8aOS5LZjU</v>
      </c>
      <c r="F49" s="84" t="str">
        <f t="shared" si="41"/>
        <v>Video</v>
      </c>
      <c r="G49" s="87">
        <v>275</v>
      </c>
      <c r="H49" s="96" t="str">
        <f t="shared" si="42"/>
        <v>Barbell Shrug</v>
      </c>
      <c r="I49" s="97">
        <v>2</v>
      </c>
      <c r="J49" s="97">
        <f t="shared" si="43"/>
        <v>235</v>
      </c>
      <c r="K49" s="97" t="s">
        <v>11</v>
      </c>
      <c r="L49" s="97"/>
      <c r="M49" s="99">
        <v>1</v>
      </c>
      <c r="N49" s="96" t="str">
        <f t="shared" si="44"/>
        <v>Barbell Shrug</v>
      </c>
      <c r="O49" s="97">
        <f>I49+(S17)</f>
        <v>2</v>
      </c>
      <c r="P49" s="97">
        <f t="shared" si="45"/>
        <v>240</v>
      </c>
      <c r="Q49" s="97" t="s">
        <v>11</v>
      </c>
      <c r="R49" s="97"/>
      <c r="S49" s="99">
        <v>2</v>
      </c>
      <c r="T49" s="56" t="str">
        <f t="shared" si="46"/>
        <v>Barbell Shrug</v>
      </c>
      <c r="U49" s="97">
        <f>O49+(Y17)</f>
        <v>3</v>
      </c>
      <c r="V49" s="97">
        <f t="shared" si="47"/>
        <v>247.5</v>
      </c>
      <c r="W49" s="97" t="s">
        <v>12</v>
      </c>
      <c r="X49" s="97"/>
      <c r="Y49" s="99">
        <v>1</v>
      </c>
      <c r="Z49" s="12" t="str">
        <f t="shared" si="53"/>
        <v>Barbell Shrug</v>
      </c>
      <c r="AA49" s="97">
        <f>U49+(AE17)</f>
        <v>4</v>
      </c>
      <c r="AB49" s="97">
        <f t="shared" si="48"/>
        <v>252.5</v>
      </c>
      <c r="AC49" s="97" t="s">
        <v>12</v>
      </c>
      <c r="AD49" s="97"/>
      <c r="AE49" s="99">
        <v>1</v>
      </c>
      <c r="AF49" s="98" t="str">
        <f t="shared" si="49"/>
        <v>Barbell Shrug</v>
      </c>
      <c r="AG49" s="97">
        <f>AA49+(AK17)</f>
        <v>5</v>
      </c>
      <c r="AH49" s="97">
        <f t="shared" si="50"/>
        <v>257.5</v>
      </c>
      <c r="AI49" s="97" t="s">
        <v>13</v>
      </c>
      <c r="AJ49" s="97"/>
      <c r="AK49" s="71"/>
      <c r="AL49" s="98" t="str">
        <f t="shared" si="51"/>
        <v>Barbell Shrug</v>
      </c>
      <c r="AM49" s="97">
        <v>2</v>
      </c>
      <c r="AN49" s="100">
        <f t="shared" si="52"/>
        <v>117.5</v>
      </c>
      <c r="AO49" s="71" t="s">
        <v>14</v>
      </c>
    </row>
    <row r="50" spans="2:41" s="42" customFormat="1" ht="15.75" thickBot="1" x14ac:dyDescent="0.3">
      <c r="B50" s="77" t="s">
        <v>339</v>
      </c>
      <c r="C50" s="81" t="s">
        <v>44</v>
      </c>
      <c r="D50" s="69" t="str">
        <f t="array" ref="D50">INDEX(Table_Name[Name List],MATCH(B50,Table_Name[Category],0))</f>
        <v>Vertical_Back[Exercise]</v>
      </c>
      <c r="E50" s="64" t="str">
        <f t="array" ref="E50">INDEX(Links[Link],MATCH(C50,Links[Exercise],0))</f>
        <v>https://youtu.be/xyoFXl-k644</v>
      </c>
      <c r="F50" s="84" t="str">
        <f t="shared" si="41"/>
        <v>Video</v>
      </c>
      <c r="G50" s="87">
        <v>145</v>
      </c>
      <c r="H50" s="96" t="str">
        <f t="shared" si="42"/>
        <v>Wide-Grip Pulldown</v>
      </c>
      <c r="I50" s="97">
        <v>2</v>
      </c>
      <c r="J50" s="97">
        <f t="shared" si="43"/>
        <v>122.5</v>
      </c>
      <c r="K50" s="97" t="s">
        <v>11</v>
      </c>
      <c r="L50" s="97"/>
      <c r="M50" s="99">
        <v>1</v>
      </c>
      <c r="N50" s="96" t="str">
        <f t="shared" si="44"/>
        <v>Wide-Grip Pulldown</v>
      </c>
      <c r="O50" s="97">
        <f>I50+(S16)</f>
        <v>3</v>
      </c>
      <c r="P50" s="97">
        <f t="shared" si="45"/>
        <v>125</v>
      </c>
      <c r="Q50" s="97" t="s">
        <v>11</v>
      </c>
      <c r="R50" s="97"/>
      <c r="S50" s="99">
        <v>1</v>
      </c>
      <c r="T50" s="56" t="str">
        <f t="shared" si="46"/>
        <v>Wide-Grip Pulldown</v>
      </c>
      <c r="U50" s="97">
        <f>O50+(Y16)</f>
        <v>4</v>
      </c>
      <c r="V50" s="97">
        <f t="shared" si="47"/>
        <v>127.5</v>
      </c>
      <c r="W50" s="97" t="s">
        <v>12</v>
      </c>
      <c r="X50" s="97"/>
      <c r="Y50" s="99">
        <v>1</v>
      </c>
      <c r="Z50" s="12" t="str">
        <f t="shared" si="53"/>
        <v>Wide-Grip Pulldown</v>
      </c>
      <c r="AA50" s="97">
        <f>U50+(AE16)</f>
        <v>5</v>
      </c>
      <c r="AB50" s="97">
        <f t="shared" si="48"/>
        <v>132.5</v>
      </c>
      <c r="AC50" s="97" t="s">
        <v>12</v>
      </c>
      <c r="AD50" s="97"/>
      <c r="AE50" s="99">
        <v>1</v>
      </c>
      <c r="AF50" s="98" t="str">
        <f t="shared" si="49"/>
        <v>Wide-Grip Pulldown</v>
      </c>
      <c r="AG50" s="97">
        <f>AA50+(AK16)</f>
        <v>6</v>
      </c>
      <c r="AH50" s="97">
        <f t="shared" si="50"/>
        <v>135</v>
      </c>
      <c r="AI50" s="97" t="s">
        <v>13</v>
      </c>
      <c r="AJ50" s="97"/>
      <c r="AK50" s="71"/>
      <c r="AL50" s="98" t="str">
        <f t="shared" si="51"/>
        <v>Wide-Grip Pulldown</v>
      </c>
      <c r="AM50" s="97">
        <v>2</v>
      </c>
      <c r="AN50" s="100">
        <f t="shared" si="52"/>
        <v>62.5</v>
      </c>
      <c r="AO50" s="71" t="s">
        <v>14</v>
      </c>
    </row>
    <row r="51" spans="2:41" s="42" customFormat="1" ht="15.75" thickBot="1" x14ac:dyDescent="0.3">
      <c r="B51" s="77" t="s">
        <v>343</v>
      </c>
      <c r="C51" s="81" t="s">
        <v>36</v>
      </c>
      <c r="D51" s="69" t="str">
        <f t="array" ref="D51">INDEX(Table_Name[Name List],MATCH(B51,Table_Name[Category],0))</f>
        <v>Incline_Push[Exercise]</v>
      </c>
      <c r="E51" s="64" t="str">
        <f t="array" ref="E51">INDEX(Links[Link],MATCH(C51,Links[Exercise],0))</f>
        <v>https://youtu.be/LYZDsNv8kJ8</v>
      </c>
      <c r="F51" s="84" t="str">
        <f t="shared" si="41"/>
        <v>Video</v>
      </c>
      <c r="G51" s="87">
        <v>180</v>
      </c>
      <c r="H51" s="96" t="str">
        <f t="shared" si="42"/>
        <v>Incline Dumbbell Press</v>
      </c>
      <c r="I51" s="97">
        <v>2</v>
      </c>
      <c r="J51" s="97">
        <f t="shared" si="43"/>
        <v>152.5</v>
      </c>
      <c r="K51" s="97" t="s">
        <v>11</v>
      </c>
      <c r="L51" s="97"/>
      <c r="M51" s="99">
        <v>1</v>
      </c>
      <c r="N51" s="96" t="str">
        <f t="shared" si="44"/>
        <v>Incline Dumbbell Press</v>
      </c>
      <c r="O51" s="97">
        <f>I51+(S13)</f>
        <v>3</v>
      </c>
      <c r="P51" s="97">
        <f t="shared" si="45"/>
        <v>157.5</v>
      </c>
      <c r="Q51" s="97" t="s">
        <v>11</v>
      </c>
      <c r="R51" s="97"/>
      <c r="S51" s="99">
        <v>1</v>
      </c>
      <c r="T51" s="56" t="str">
        <f t="shared" si="46"/>
        <v>Incline Dumbbell Press</v>
      </c>
      <c r="U51" s="97">
        <f>O51+(Y13)</f>
        <v>4</v>
      </c>
      <c r="V51" s="97">
        <f t="shared" si="47"/>
        <v>160</v>
      </c>
      <c r="W51" s="97" t="s">
        <v>12</v>
      </c>
      <c r="X51" s="97"/>
      <c r="Y51" s="99">
        <v>1</v>
      </c>
      <c r="Z51" s="12" t="str">
        <f t="shared" si="53"/>
        <v>Incline Dumbbell Press</v>
      </c>
      <c r="AA51" s="97">
        <f>U51+(AE13)</f>
        <v>5</v>
      </c>
      <c r="AB51" s="97">
        <f t="shared" si="48"/>
        <v>165</v>
      </c>
      <c r="AC51" s="97" t="s">
        <v>12</v>
      </c>
      <c r="AD51" s="97"/>
      <c r="AE51" s="99">
        <v>0</v>
      </c>
      <c r="AF51" s="98" t="str">
        <f t="shared" si="49"/>
        <v>Incline Dumbbell Press</v>
      </c>
      <c r="AG51" s="97">
        <f>AA51+(AK13)</f>
        <v>6</v>
      </c>
      <c r="AH51" s="97">
        <f t="shared" si="50"/>
        <v>167.5</v>
      </c>
      <c r="AI51" s="97" t="s">
        <v>13</v>
      </c>
      <c r="AJ51" s="97"/>
      <c r="AK51" s="71"/>
      <c r="AL51" s="98" t="str">
        <f t="shared" si="51"/>
        <v>Incline Dumbbell Press</v>
      </c>
      <c r="AM51" s="97">
        <v>2</v>
      </c>
      <c r="AN51" s="100">
        <f t="shared" si="52"/>
        <v>77.5</v>
      </c>
      <c r="AO51" s="71" t="s">
        <v>14</v>
      </c>
    </row>
    <row r="52" spans="2:41" s="42" customFormat="1" ht="15.75" thickBot="1" x14ac:dyDescent="0.3">
      <c r="B52" s="78" t="s">
        <v>77</v>
      </c>
      <c r="C52" s="82" t="s">
        <v>79</v>
      </c>
      <c r="D52" s="70" t="str">
        <f t="array" ref="D52">INDEX(Table_Name[Name List],MATCH(B52,Table_Name[Category],0))</f>
        <v>Abs[Exercise]</v>
      </c>
      <c r="E52" s="66" t="str">
        <f t="array" ref="E52">INDEX(Links[Link],MATCH(C52,Links[Exercise],0))</f>
        <v>https://youtu.be/JYiWXFIikW4</v>
      </c>
      <c r="F52" s="85" t="str">
        <f t="shared" si="41"/>
        <v>Video</v>
      </c>
      <c r="G52" s="88">
        <v>190</v>
      </c>
      <c r="H52" s="101" t="str">
        <f t="shared" si="42"/>
        <v>Slant Board Sit-Up</v>
      </c>
      <c r="I52" s="102">
        <v>2</v>
      </c>
      <c r="J52" s="102">
        <f t="shared" si="43"/>
        <v>162.5</v>
      </c>
      <c r="K52" s="102" t="s">
        <v>11</v>
      </c>
      <c r="L52" s="102"/>
      <c r="M52" s="99">
        <v>1</v>
      </c>
      <c r="N52" s="103" t="str">
        <f t="shared" si="44"/>
        <v>Slant Board Sit-Up</v>
      </c>
      <c r="O52" s="102">
        <f>I52+(S18)</f>
        <v>3</v>
      </c>
      <c r="P52" s="102">
        <f t="shared" si="45"/>
        <v>167.5</v>
      </c>
      <c r="Q52" s="102" t="s">
        <v>11</v>
      </c>
      <c r="R52" s="102"/>
      <c r="S52" s="99">
        <v>1</v>
      </c>
      <c r="T52" s="104" t="str">
        <f t="shared" si="46"/>
        <v>Slant Board Sit-Up</v>
      </c>
      <c r="U52" s="102">
        <f>O52+(Y18)</f>
        <v>4</v>
      </c>
      <c r="V52" s="102">
        <f t="shared" si="47"/>
        <v>170</v>
      </c>
      <c r="W52" s="102" t="s">
        <v>12</v>
      </c>
      <c r="X52" s="102"/>
      <c r="Y52" s="99">
        <v>1</v>
      </c>
      <c r="Z52" s="101" t="str">
        <f t="shared" si="53"/>
        <v>Slant Board Sit-Up</v>
      </c>
      <c r="AA52" s="102">
        <f>U52+(AE18)</f>
        <v>5</v>
      </c>
      <c r="AB52" s="102">
        <f t="shared" si="48"/>
        <v>175</v>
      </c>
      <c r="AC52" s="102" t="s">
        <v>12</v>
      </c>
      <c r="AD52" s="102"/>
      <c r="AE52" s="99">
        <v>1</v>
      </c>
      <c r="AF52" s="103" t="str">
        <f t="shared" si="49"/>
        <v>Slant Board Sit-Up</v>
      </c>
      <c r="AG52" s="102">
        <f>AA52+(AK18)</f>
        <v>6</v>
      </c>
      <c r="AH52" s="102">
        <f t="shared" si="50"/>
        <v>180</v>
      </c>
      <c r="AI52" s="102" t="s">
        <v>13</v>
      </c>
      <c r="AJ52" s="102"/>
      <c r="AK52" s="61"/>
      <c r="AL52" s="103" t="str">
        <f t="shared" si="51"/>
        <v>Slant Board Sit-Up</v>
      </c>
      <c r="AM52" s="102">
        <v>2</v>
      </c>
      <c r="AN52" s="105">
        <f t="shared" si="52"/>
        <v>82.5</v>
      </c>
      <c r="AO52" s="61" t="s">
        <v>14</v>
      </c>
    </row>
    <row r="53" spans="2:41" s="42" customFormat="1" x14ac:dyDescent="0.25">
      <c r="B53"/>
      <c r="C53" s="34"/>
      <c r="D53" s="34"/>
      <c r="E53" s="54"/>
      <c r="F53" s="55"/>
      <c r="G53" s="56"/>
      <c r="H53" s="34"/>
      <c r="I53" s="4"/>
      <c r="J53" s="4"/>
      <c r="K53" s="4"/>
      <c r="L53" s="4"/>
      <c r="M53" s="4"/>
      <c r="N53" s="34"/>
      <c r="O53" s="4"/>
      <c r="P53" s="4"/>
      <c r="Q53" s="4"/>
      <c r="R53" s="4"/>
      <c r="S53" s="4"/>
      <c r="T53" s="34"/>
      <c r="U53" s="4"/>
      <c r="V53" s="4"/>
      <c r="W53" s="4"/>
      <c r="X53" s="4"/>
      <c r="Y53" s="4"/>
      <c r="Z53" s="34"/>
      <c r="AA53" s="4"/>
      <c r="AB53" s="4"/>
      <c r="AC53" s="4"/>
      <c r="AD53" s="4"/>
      <c r="AE53" s="4"/>
      <c r="AF53" s="34"/>
      <c r="AG53" s="4"/>
      <c r="AH53" s="4"/>
      <c r="AI53" s="4"/>
      <c r="AJ53" s="4"/>
      <c r="AK53" s="4"/>
      <c r="AL53" s="34"/>
      <c r="AM53" s="4"/>
      <c r="AN53" s="4"/>
      <c r="AO53" s="4"/>
    </row>
    <row r="54" spans="2:41" s="42" customFormat="1" x14ac:dyDescent="0.25">
      <c r="B54" s="16" t="s">
        <v>354</v>
      </c>
      <c r="C54" s="34"/>
      <c r="D54" s="34"/>
      <c r="E54" s="54"/>
      <c r="F54" s="55"/>
      <c r="G54" s="56"/>
      <c r="H54" s="34"/>
      <c r="I54" s="4"/>
      <c r="J54" s="4"/>
      <c r="K54" s="4"/>
      <c r="L54" s="4"/>
      <c r="M54" s="4"/>
      <c r="N54" s="34"/>
      <c r="O54" s="4"/>
      <c r="P54" s="4"/>
      <c r="Q54" s="4"/>
      <c r="R54" s="4"/>
      <c r="S54" s="4"/>
      <c r="T54" s="34"/>
      <c r="U54" s="4"/>
      <c r="V54" s="4"/>
      <c r="W54" s="4"/>
      <c r="X54" s="4"/>
      <c r="Y54" s="4"/>
      <c r="Z54" s="34"/>
      <c r="AA54" s="4"/>
      <c r="AB54" s="4"/>
      <c r="AC54" s="4"/>
      <c r="AD54" s="4"/>
      <c r="AE54" s="4"/>
      <c r="AF54" s="34"/>
      <c r="AG54" s="4"/>
      <c r="AH54" s="4"/>
      <c r="AI54" s="4"/>
      <c r="AJ54" s="4"/>
      <c r="AK54" s="4"/>
      <c r="AL54" s="34"/>
      <c r="AM54" s="4"/>
      <c r="AN54" s="4"/>
      <c r="AO54" s="4"/>
    </row>
    <row r="55" spans="2:41" s="42" customFormat="1" x14ac:dyDescent="0.25">
      <c r="B55" s="16"/>
      <c r="C55" s="34"/>
      <c r="D55" s="34"/>
      <c r="E55" s="54"/>
      <c r="F55" s="55"/>
      <c r="G55" s="56"/>
      <c r="H55" s="34"/>
      <c r="I55" s="4"/>
      <c r="J55" s="4"/>
      <c r="K55" s="4"/>
      <c r="L55" s="4"/>
      <c r="M55" s="4"/>
      <c r="N55" s="34"/>
      <c r="O55" s="4"/>
      <c r="P55" s="4"/>
      <c r="Q55" s="4"/>
      <c r="R55" s="4"/>
      <c r="S55" s="4"/>
      <c r="T55" s="34"/>
      <c r="U55" s="4"/>
      <c r="V55" s="4"/>
      <c r="W55" s="4"/>
      <c r="X55" s="4"/>
      <c r="Y55" s="4"/>
      <c r="Z55" s="34"/>
      <c r="AA55" s="4"/>
      <c r="AB55" s="4"/>
      <c r="AC55" s="4"/>
      <c r="AD55" s="4"/>
      <c r="AE55" s="4"/>
      <c r="AF55" s="34"/>
      <c r="AG55" s="4"/>
      <c r="AH55" s="4"/>
      <c r="AI55" s="4"/>
      <c r="AJ55" s="4"/>
      <c r="AK55" s="4"/>
      <c r="AL55" s="34"/>
      <c r="AM55" s="4"/>
      <c r="AN55" s="4"/>
      <c r="AO55" s="4"/>
    </row>
    <row r="56" spans="2:41" s="42" customFormat="1" x14ac:dyDescent="0.25">
      <c r="B56" s="16"/>
      <c r="C56" s="34"/>
      <c r="D56" s="34"/>
      <c r="E56" s="54"/>
      <c r="F56" s="55"/>
      <c r="G56" s="56"/>
      <c r="H56" s="34"/>
      <c r="I56" s="4"/>
      <c r="J56" s="4"/>
      <c r="K56" s="4"/>
      <c r="L56" s="4"/>
      <c r="M56" s="4"/>
      <c r="N56" s="34"/>
      <c r="O56" s="4"/>
      <c r="P56" s="4"/>
      <c r="Q56" s="4"/>
      <c r="R56" s="4"/>
      <c r="S56" s="4"/>
      <c r="T56" s="34"/>
      <c r="U56" s="4"/>
      <c r="V56" s="4"/>
      <c r="W56" s="4"/>
      <c r="X56" s="4"/>
      <c r="Y56" s="4"/>
      <c r="Z56" s="34"/>
      <c r="AA56" s="4"/>
      <c r="AB56" s="4"/>
      <c r="AC56" s="4"/>
      <c r="AD56" s="4"/>
      <c r="AE56" s="4"/>
      <c r="AF56" s="34"/>
      <c r="AG56" s="4"/>
      <c r="AH56" s="4"/>
      <c r="AI56" s="4"/>
      <c r="AJ56" s="4"/>
      <c r="AK56" s="4"/>
      <c r="AL56" s="34"/>
      <c r="AM56" s="4"/>
      <c r="AN56" s="4"/>
      <c r="AO56" s="4"/>
    </row>
    <row r="57" spans="2:41" s="42" customFormat="1" x14ac:dyDescent="0.25">
      <c r="B57" s="16"/>
      <c r="C57" s="34"/>
      <c r="D57" s="34"/>
      <c r="E57" s="54"/>
      <c r="F57" s="55"/>
      <c r="G57" s="56"/>
      <c r="H57" s="34"/>
      <c r="I57" s="4"/>
      <c r="J57" s="4"/>
      <c r="K57" s="4"/>
      <c r="L57" s="4"/>
      <c r="M57" s="4"/>
      <c r="N57" s="34"/>
      <c r="O57" s="4"/>
      <c r="P57" s="4"/>
      <c r="Q57" s="4"/>
      <c r="R57" s="4"/>
      <c r="S57" s="4"/>
      <c r="T57" s="34"/>
      <c r="U57" s="4"/>
      <c r="V57" s="4"/>
      <c r="W57" s="4"/>
      <c r="X57" s="4"/>
      <c r="Y57" s="4"/>
      <c r="Z57" s="34"/>
      <c r="AA57" s="4"/>
      <c r="AB57" s="4"/>
      <c r="AC57" s="4"/>
      <c r="AD57" s="4"/>
      <c r="AE57" s="4"/>
      <c r="AF57" s="34"/>
      <c r="AG57" s="4"/>
      <c r="AH57" s="4"/>
      <c r="AI57" s="4"/>
      <c r="AJ57" s="4"/>
      <c r="AK57" s="4"/>
      <c r="AL57" s="34"/>
      <c r="AM57" s="4"/>
      <c r="AN57" s="4"/>
      <c r="AO57" s="4"/>
    </row>
    <row r="58" spans="2:41" s="42" customFormat="1" x14ac:dyDescent="0.25">
      <c r="B58" s="16"/>
      <c r="C58" s="34"/>
      <c r="D58" s="34"/>
      <c r="E58" s="54"/>
      <c r="F58" s="55"/>
      <c r="G58" s="56"/>
      <c r="H58" s="34"/>
      <c r="I58" s="4"/>
      <c r="J58" s="4"/>
      <c r="K58" s="4"/>
      <c r="L58" s="4"/>
      <c r="M58" s="4"/>
      <c r="N58" s="34"/>
      <c r="O58" s="4"/>
      <c r="P58" s="4"/>
      <c r="Q58" s="4"/>
      <c r="R58" s="4"/>
      <c r="S58" s="4"/>
      <c r="T58" s="34"/>
      <c r="U58" s="4"/>
      <c r="V58" s="4"/>
      <c r="W58" s="4"/>
      <c r="X58" s="4"/>
      <c r="Y58" s="4"/>
      <c r="Z58" s="34"/>
      <c r="AA58" s="4"/>
      <c r="AB58" s="4"/>
      <c r="AC58" s="4"/>
      <c r="AD58" s="4"/>
      <c r="AE58" s="4"/>
      <c r="AF58" s="34"/>
      <c r="AG58" s="4"/>
      <c r="AH58" s="4"/>
      <c r="AI58" s="4"/>
      <c r="AJ58" s="4"/>
      <c r="AK58" s="4"/>
      <c r="AL58" s="34"/>
      <c r="AM58" s="4"/>
      <c r="AN58" s="4"/>
      <c r="AO58" s="4"/>
    </row>
    <row r="59" spans="2:41" s="42" customFormat="1" x14ac:dyDescent="0.25">
      <c r="B59" s="16"/>
      <c r="C59" s="34"/>
      <c r="D59" s="34"/>
      <c r="E59" s="54"/>
      <c r="F59" s="55"/>
      <c r="G59" s="56"/>
      <c r="H59" s="34"/>
      <c r="I59" s="4"/>
      <c r="J59" s="4"/>
      <c r="K59" s="4"/>
      <c r="L59" s="4"/>
      <c r="M59" s="4"/>
      <c r="N59" s="34"/>
      <c r="O59" s="4"/>
      <c r="P59" s="4"/>
      <c r="Q59" s="4"/>
      <c r="R59" s="4"/>
      <c r="S59" s="4"/>
      <c r="T59" s="34"/>
      <c r="U59" s="4"/>
      <c r="V59" s="4"/>
      <c r="W59" s="4"/>
      <c r="X59" s="4"/>
      <c r="Y59" s="4"/>
      <c r="Z59" s="34"/>
      <c r="AA59" s="4"/>
      <c r="AB59" s="4"/>
      <c r="AC59" s="4"/>
      <c r="AD59" s="4"/>
      <c r="AE59" s="4"/>
      <c r="AF59" s="34"/>
      <c r="AG59" s="4"/>
      <c r="AH59" s="4"/>
      <c r="AI59" s="4"/>
      <c r="AJ59" s="4"/>
      <c r="AK59" s="4"/>
      <c r="AL59" s="34"/>
      <c r="AM59" s="4"/>
      <c r="AN59" s="4"/>
      <c r="AO59" s="4"/>
    </row>
    <row r="60" spans="2:41" hidden="1" x14ac:dyDescent="0.25">
      <c r="C60" t="s">
        <v>21</v>
      </c>
      <c r="E60" s="42"/>
    </row>
    <row r="61" spans="2:41" hidden="1" x14ac:dyDescent="0.25">
      <c r="C61">
        <v>2</v>
      </c>
      <c r="E61" s="42"/>
    </row>
    <row r="62" spans="2:41" hidden="1" x14ac:dyDescent="0.25">
      <c r="C62">
        <v>1</v>
      </c>
      <c r="E62" s="42"/>
    </row>
    <row r="63" spans="2:41" hidden="1" x14ac:dyDescent="0.25">
      <c r="C63">
        <v>0</v>
      </c>
      <c r="E63" s="42"/>
    </row>
    <row r="64" spans="2:41" hidden="1" x14ac:dyDescent="0.25">
      <c r="C64">
        <v>-1</v>
      </c>
      <c r="E64" s="42"/>
    </row>
    <row r="65" spans="1:9" hidden="1" x14ac:dyDescent="0.25">
      <c r="C65">
        <v>-2</v>
      </c>
      <c r="E65" s="42"/>
    </row>
    <row r="66" spans="1:9" hidden="1" x14ac:dyDescent="0.25">
      <c r="E66" s="42"/>
    </row>
    <row r="67" spans="1:9" hidden="1" x14ac:dyDescent="0.25">
      <c r="E67" s="42"/>
      <c r="F67" s="8"/>
      <c r="G67" s="8"/>
      <c r="H67" s="8"/>
    </row>
    <row r="68" spans="1:9" hidden="1" x14ac:dyDescent="0.25">
      <c r="A68" s="35" t="s">
        <v>77</v>
      </c>
      <c r="B68" s="46" t="s">
        <v>88</v>
      </c>
      <c r="C68" s="50" t="s">
        <v>294</v>
      </c>
      <c r="D68" s="8"/>
      <c r="E68" s="42"/>
      <c r="H68" s="12"/>
    </row>
    <row r="69" spans="1:9" hidden="1" x14ac:dyDescent="0.25">
      <c r="A69" s="12"/>
      <c r="B69" s="51" t="s">
        <v>109</v>
      </c>
      <c r="C69" s="46" t="s">
        <v>178</v>
      </c>
      <c r="D69" s="36"/>
      <c r="E69" s="42"/>
      <c r="H69" s="12"/>
    </row>
    <row r="70" spans="1:9" hidden="1" x14ac:dyDescent="0.25">
      <c r="A70" s="12"/>
      <c r="B70" s="51" t="s">
        <v>79</v>
      </c>
      <c r="C70" s="46" t="s">
        <v>179</v>
      </c>
      <c r="D70" s="36"/>
      <c r="E70" s="42"/>
      <c r="H70" s="12"/>
    </row>
    <row r="71" spans="1:9" hidden="1" x14ac:dyDescent="0.25">
      <c r="A71" s="12"/>
      <c r="B71" s="51" t="s">
        <v>80</v>
      </c>
      <c r="C71" s="46" t="s">
        <v>180</v>
      </c>
      <c r="D71" s="36"/>
      <c r="E71" s="42"/>
      <c r="H71" s="12"/>
    </row>
    <row r="72" spans="1:9" hidden="1" x14ac:dyDescent="0.25">
      <c r="A72" s="12"/>
      <c r="B72" s="51" t="s">
        <v>78</v>
      </c>
      <c r="C72" s="46" t="s">
        <v>181</v>
      </c>
      <c r="D72" s="36"/>
      <c r="E72" s="42"/>
      <c r="H72" s="12"/>
    </row>
    <row r="73" spans="1:9" hidden="1" x14ac:dyDescent="0.25">
      <c r="A73" s="12"/>
      <c r="B73" s="51" t="s">
        <v>110</v>
      </c>
      <c r="C73" s="51" t="s">
        <v>182</v>
      </c>
      <c r="D73" s="38"/>
      <c r="E73" s="42"/>
      <c r="H73" s="12"/>
    </row>
    <row r="74" spans="1:9" hidden="1" x14ac:dyDescent="0.25">
      <c r="A74" s="12"/>
      <c r="B74" s="51" t="s">
        <v>81</v>
      </c>
      <c r="C74" s="46" t="s">
        <v>183</v>
      </c>
      <c r="D74" s="36"/>
      <c r="E74" s="42"/>
      <c r="H74" s="12"/>
    </row>
    <row r="75" spans="1:9" hidden="1" x14ac:dyDescent="0.25">
      <c r="A75" s="12"/>
      <c r="B75" s="51" t="s">
        <v>146</v>
      </c>
      <c r="C75" s="46" t="s">
        <v>184</v>
      </c>
      <c r="D75" s="36"/>
      <c r="E75" s="42"/>
      <c r="H75" s="36"/>
      <c r="I75" s="36"/>
    </row>
    <row r="76" spans="1:9" hidden="1" x14ac:dyDescent="0.25">
      <c r="A76" s="36"/>
      <c r="B76" s="46"/>
      <c r="C76" s="50"/>
      <c r="D76" s="8"/>
      <c r="E76" s="42"/>
    </row>
    <row r="77" spans="1:9" hidden="1" x14ac:dyDescent="0.25">
      <c r="A77" s="35" t="s">
        <v>19</v>
      </c>
      <c r="B77" s="47" t="s">
        <v>88</v>
      </c>
      <c r="C77" s="52" t="s">
        <v>294</v>
      </c>
      <c r="D77" s="41"/>
      <c r="E77" s="42"/>
      <c r="H77" s="35"/>
      <c r="I77" s="36"/>
    </row>
    <row r="78" spans="1:9" hidden="1" x14ac:dyDescent="0.25">
      <c r="A78" s="12"/>
      <c r="B78" s="51" t="s">
        <v>111</v>
      </c>
      <c r="C78" s="46" t="s">
        <v>185</v>
      </c>
      <c r="D78" s="36"/>
      <c r="E78" s="42"/>
      <c r="H78" s="12"/>
    </row>
    <row r="79" spans="1:9" hidden="1" x14ac:dyDescent="0.25">
      <c r="A79" s="12"/>
      <c r="B79" s="51" t="s">
        <v>75</v>
      </c>
      <c r="C79" s="46" t="s">
        <v>186</v>
      </c>
      <c r="D79" s="36"/>
      <c r="E79" s="42"/>
      <c r="H79" s="12"/>
    </row>
    <row r="80" spans="1:9" hidden="1" x14ac:dyDescent="0.25">
      <c r="A80" s="12"/>
      <c r="B80" s="51" t="s">
        <v>74</v>
      </c>
      <c r="C80" s="46" t="s">
        <v>187</v>
      </c>
      <c r="D80" s="36"/>
      <c r="E80" s="42"/>
      <c r="H80" s="12"/>
    </row>
    <row r="81" spans="1:9" hidden="1" x14ac:dyDescent="0.25">
      <c r="A81" s="12"/>
      <c r="B81" s="51" t="s">
        <v>76</v>
      </c>
      <c r="C81" s="46" t="s">
        <v>188</v>
      </c>
      <c r="D81" s="36"/>
      <c r="E81" s="42"/>
      <c r="H81" s="12"/>
    </row>
    <row r="82" spans="1:9" hidden="1" x14ac:dyDescent="0.25">
      <c r="A82" s="36"/>
      <c r="B82" s="46"/>
      <c r="C82" s="50"/>
      <c r="D82" s="8"/>
      <c r="E82" s="42"/>
      <c r="H82" s="36"/>
      <c r="I82" s="36"/>
    </row>
    <row r="83" spans="1:9" hidden="1" x14ac:dyDescent="0.25">
      <c r="A83" s="35" t="s">
        <v>18</v>
      </c>
      <c r="B83" s="47" t="s">
        <v>88</v>
      </c>
      <c r="C83" s="52" t="s">
        <v>294</v>
      </c>
      <c r="D83" s="41"/>
      <c r="E83" s="42"/>
      <c r="H83" s="35"/>
      <c r="I83" s="36"/>
    </row>
    <row r="84" spans="1:9" hidden="1" x14ac:dyDescent="0.25">
      <c r="A84" s="12"/>
      <c r="B84" s="51" t="s">
        <v>61</v>
      </c>
      <c r="C84" s="46" t="s">
        <v>189</v>
      </c>
      <c r="D84" s="36"/>
      <c r="E84" s="42"/>
      <c r="H84" s="12"/>
    </row>
    <row r="85" spans="1:9" hidden="1" x14ac:dyDescent="0.25">
      <c r="A85" s="12"/>
      <c r="B85" s="51" t="s">
        <v>62</v>
      </c>
      <c r="C85" s="46" t="s">
        <v>190</v>
      </c>
      <c r="D85" s="36"/>
      <c r="E85" s="42"/>
      <c r="H85" s="12"/>
    </row>
    <row r="86" spans="1:9" hidden="1" x14ac:dyDescent="0.25">
      <c r="A86" s="12"/>
      <c r="B86" s="51" t="s">
        <v>112</v>
      </c>
      <c r="C86" s="46" t="s">
        <v>191</v>
      </c>
      <c r="D86" s="36"/>
      <c r="E86" s="42"/>
      <c r="H86" s="12"/>
    </row>
    <row r="87" spans="1:9" hidden="1" x14ac:dyDescent="0.25">
      <c r="A87" s="12"/>
      <c r="B87" s="51" t="s">
        <v>63</v>
      </c>
      <c r="C87" s="46" t="s">
        <v>192</v>
      </c>
      <c r="D87" s="36"/>
      <c r="E87" s="42"/>
      <c r="H87" s="12"/>
    </row>
    <row r="88" spans="1:9" hidden="1" x14ac:dyDescent="0.25">
      <c r="A88" s="12"/>
      <c r="B88" s="51" t="s">
        <v>113</v>
      </c>
      <c r="C88" s="46" t="s">
        <v>193</v>
      </c>
      <c r="D88" s="36"/>
      <c r="E88" s="42"/>
      <c r="H88" s="12"/>
    </row>
    <row r="89" spans="1:9" hidden="1" x14ac:dyDescent="0.25">
      <c r="A89" s="12"/>
      <c r="B89" s="51" t="s">
        <v>114</v>
      </c>
      <c r="C89" s="46" t="s">
        <v>194</v>
      </c>
      <c r="D89" s="36"/>
      <c r="E89" s="42"/>
      <c r="H89" s="12"/>
    </row>
    <row r="90" spans="1:9" hidden="1" x14ac:dyDescent="0.25">
      <c r="A90" s="12"/>
      <c r="B90" s="51" t="s">
        <v>147</v>
      </c>
      <c r="C90" s="46" t="s">
        <v>195</v>
      </c>
      <c r="D90" s="36"/>
      <c r="E90" s="42"/>
      <c r="H90" s="12"/>
    </row>
    <row r="91" spans="1:9" hidden="1" x14ac:dyDescent="0.25">
      <c r="A91" s="12"/>
      <c r="B91" s="51" t="s">
        <v>148</v>
      </c>
      <c r="C91" s="46" t="s">
        <v>196</v>
      </c>
      <c r="D91" s="36"/>
      <c r="E91" s="42"/>
      <c r="H91" s="12"/>
    </row>
    <row r="92" spans="1:9" hidden="1" x14ac:dyDescent="0.25">
      <c r="A92" s="12"/>
      <c r="B92" s="51" t="s">
        <v>115</v>
      </c>
      <c r="C92" s="51" t="s">
        <v>197</v>
      </c>
      <c r="D92" s="38"/>
      <c r="E92" s="42"/>
      <c r="H92" s="12"/>
    </row>
    <row r="93" spans="1:9" hidden="1" x14ac:dyDescent="0.25">
      <c r="A93" s="12"/>
      <c r="B93" s="51" t="s">
        <v>116</v>
      </c>
      <c r="C93" s="46" t="s">
        <v>198</v>
      </c>
      <c r="D93" s="36"/>
      <c r="E93" s="42"/>
      <c r="H93" s="12"/>
    </row>
    <row r="94" spans="1:9" hidden="1" x14ac:dyDescent="0.25">
      <c r="A94" s="12"/>
      <c r="B94" s="51" t="s">
        <v>149</v>
      </c>
      <c r="C94" s="46" t="s">
        <v>199</v>
      </c>
      <c r="D94" s="36"/>
      <c r="E94" s="42"/>
      <c r="H94" s="12"/>
    </row>
    <row r="95" spans="1:9" hidden="1" x14ac:dyDescent="0.25">
      <c r="A95" s="36"/>
      <c r="B95" s="46"/>
      <c r="C95" s="48"/>
      <c r="E95" s="42"/>
      <c r="H95" s="36"/>
      <c r="I95" s="36"/>
    </row>
    <row r="96" spans="1:9" hidden="1" x14ac:dyDescent="0.25">
      <c r="A96" s="35" t="s">
        <v>117</v>
      </c>
      <c r="B96" s="47" t="s">
        <v>88</v>
      </c>
      <c r="C96" s="52" t="s">
        <v>294</v>
      </c>
      <c r="D96" s="41"/>
      <c r="E96" s="42"/>
      <c r="H96" s="35"/>
      <c r="I96" s="36"/>
    </row>
    <row r="97" spans="1:8" hidden="1" x14ac:dyDescent="0.25">
      <c r="A97" s="12"/>
      <c r="B97" s="51" t="s">
        <v>51</v>
      </c>
      <c r="C97" s="46" t="s">
        <v>200</v>
      </c>
      <c r="D97" s="36"/>
      <c r="E97" s="42"/>
      <c r="H97" s="12"/>
    </row>
    <row r="98" spans="1:8" hidden="1" x14ac:dyDescent="0.25">
      <c r="A98" s="12"/>
      <c r="B98" s="51" t="s">
        <v>118</v>
      </c>
      <c r="C98" s="46" t="s">
        <v>201</v>
      </c>
      <c r="D98" s="36"/>
      <c r="E98" s="42"/>
      <c r="H98" s="12"/>
    </row>
    <row r="99" spans="1:8" hidden="1" x14ac:dyDescent="0.25">
      <c r="A99" s="12"/>
      <c r="B99" s="51" t="s">
        <v>150</v>
      </c>
      <c r="C99" s="46" t="s">
        <v>202</v>
      </c>
      <c r="D99" s="36"/>
      <c r="E99" s="42"/>
      <c r="H99" s="12"/>
    </row>
    <row r="100" spans="1:8" hidden="1" x14ac:dyDescent="0.25">
      <c r="A100" s="12"/>
      <c r="B100" s="51" t="s">
        <v>50</v>
      </c>
      <c r="C100" s="46" t="s">
        <v>203</v>
      </c>
      <c r="D100" s="36"/>
      <c r="E100" s="42"/>
      <c r="H100" s="12"/>
    </row>
    <row r="101" spans="1:8" hidden="1" x14ac:dyDescent="0.25">
      <c r="A101" s="36"/>
      <c r="B101" s="46"/>
      <c r="C101" s="46"/>
      <c r="D101" s="36"/>
      <c r="E101" s="42"/>
      <c r="H101" s="36"/>
    </row>
    <row r="102" spans="1:8" hidden="1" x14ac:dyDescent="0.25">
      <c r="A102" s="37" t="s">
        <v>105</v>
      </c>
      <c r="B102" s="47" t="s">
        <v>88</v>
      </c>
      <c r="C102" s="52" t="s">
        <v>294</v>
      </c>
      <c r="D102" s="41"/>
      <c r="E102" s="42"/>
      <c r="H102" s="37"/>
    </row>
    <row r="103" spans="1:8" hidden="1" x14ac:dyDescent="0.25">
      <c r="A103" s="12"/>
      <c r="B103" s="51" t="s">
        <v>46</v>
      </c>
      <c r="C103" s="46" t="s">
        <v>204</v>
      </c>
      <c r="D103" s="36"/>
      <c r="E103" s="42"/>
      <c r="H103" s="12"/>
    </row>
    <row r="104" spans="1:8" hidden="1" x14ac:dyDescent="0.25">
      <c r="A104" s="12"/>
      <c r="B104" s="51" t="s">
        <v>47</v>
      </c>
      <c r="C104" s="46" t="s">
        <v>205</v>
      </c>
      <c r="D104" s="36"/>
      <c r="E104" s="42"/>
      <c r="H104" s="12"/>
    </row>
    <row r="105" spans="1:8" hidden="1" x14ac:dyDescent="0.25">
      <c r="A105" s="12"/>
      <c r="B105" s="51" t="s">
        <v>49</v>
      </c>
      <c r="C105" s="46" t="s">
        <v>206</v>
      </c>
      <c r="D105" s="36"/>
      <c r="E105" s="42"/>
      <c r="H105" s="12"/>
    </row>
    <row r="106" spans="1:8" hidden="1" x14ac:dyDescent="0.25">
      <c r="A106" s="12"/>
      <c r="B106" s="51" t="s">
        <v>48</v>
      </c>
      <c r="C106" s="46" t="s">
        <v>207</v>
      </c>
      <c r="D106" s="36"/>
      <c r="E106" s="42"/>
      <c r="H106" s="12"/>
    </row>
    <row r="107" spans="1:8" hidden="1" x14ac:dyDescent="0.25">
      <c r="A107" s="12"/>
      <c r="B107" s="51" t="s">
        <v>119</v>
      </c>
      <c r="C107" s="46" t="s">
        <v>208</v>
      </c>
      <c r="D107" s="36"/>
      <c r="E107" s="42"/>
      <c r="H107" s="12"/>
    </row>
    <row r="108" spans="1:8" hidden="1" x14ac:dyDescent="0.25">
      <c r="A108" s="36"/>
      <c r="B108" s="46"/>
      <c r="C108" s="46"/>
      <c r="D108" s="36"/>
      <c r="E108" s="42"/>
      <c r="H108" s="36"/>
    </row>
    <row r="109" spans="1:8" hidden="1" x14ac:dyDescent="0.25">
      <c r="A109" s="37" t="s">
        <v>120</v>
      </c>
      <c r="B109" s="47" t="s">
        <v>88</v>
      </c>
      <c r="C109" s="52" t="s">
        <v>294</v>
      </c>
      <c r="D109" s="41"/>
      <c r="E109" s="42"/>
      <c r="H109" s="37"/>
    </row>
    <row r="110" spans="1:8" hidden="1" x14ac:dyDescent="0.25">
      <c r="A110" s="12"/>
      <c r="B110" s="51" t="s">
        <v>151</v>
      </c>
      <c r="C110" s="46" t="s">
        <v>209</v>
      </c>
      <c r="D110" s="36"/>
      <c r="E110" s="42"/>
      <c r="H110" s="12"/>
    </row>
    <row r="111" spans="1:8" hidden="1" x14ac:dyDescent="0.25">
      <c r="A111" s="12"/>
      <c r="B111" s="51" t="s">
        <v>121</v>
      </c>
      <c r="C111" s="46" t="s">
        <v>210</v>
      </c>
      <c r="D111" s="36"/>
      <c r="E111" s="42"/>
      <c r="H111" s="12"/>
    </row>
    <row r="112" spans="1:8" hidden="1" x14ac:dyDescent="0.25">
      <c r="A112" s="12"/>
      <c r="B112" s="51" t="s">
        <v>122</v>
      </c>
      <c r="C112" s="46" t="s">
        <v>211</v>
      </c>
      <c r="D112" s="36"/>
      <c r="E112" s="42"/>
      <c r="H112" s="12"/>
    </row>
    <row r="113" spans="1:8" hidden="1" x14ac:dyDescent="0.25">
      <c r="A113" s="12"/>
      <c r="B113" s="51" t="s">
        <v>123</v>
      </c>
      <c r="C113" s="46" t="s">
        <v>212</v>
      </c>
      <c r="D113" s="36"/>
      <c r="E113" s="42"/>
      <c r="H113" s="12"/>
    </row>
    <row r="114" spans="1:8" hidden="1" x14ac:dyDescent="0.25">
      <c r="A114" s="12"/>
      <c r="B114" s="51"/>
      <c r="C114" s="46"/>
      <c r="D114" s="36"/>
      <c r="E114" s="42"/>
      <c r="H114" s="12"/>
    </row>
    <row r="115" spans="1:8" hidden="1" x14ac:dyDescent="0.25">
      <c r="A115" s="37" t="s">
        <v>52</v>
      </c>
      <c r="B115" s="47" t="s">
        <v>88</v>
      </c>
      <c r="C115" s="52" t="s">
        <v>294</v>
      </c>
      <c r="D115" s="41"/>
      <c r="E115" s="42"/>
      <c r="H115" s="37"/>
    </row>
    <row r="116" spans="1:8" hidden="1" x14ac:dyDescent="0.25">
      <c r="A116" s="12"/>
      <c r="B116" s="51" t="s">
        <v>152</v>
      </c>
      <c r="C116" s="46" t="s">
        <v>213</v>
      </c>
      <c r="D116" s="36"/>
      <c r="E116" s="42"/>
      <c r="H116" s="12"/>
    </row>
    <row r="117" spans="1:8" hidden="1" x14ac:dyDescent="0.25">
      <c r="A117" s="12"/>
      <c r="B117" s="51" t="s">
        <v>124</v>
      </c>
      <c r="C117" s="46" t="s">
        <v>214</v>
      </c>
      <c r="D117" s="36"/>
      <c r="E117" s="42"/>
      <c r="H117" s="12"/>
    </row>
    <row r="118" spans="1:8" hidden="1" x14ac:dyDescent="0.25">
      <c r="A118" s="12"/>
      <c r="B118" s="51" t="s">
        <v>56</v>
      </c>
      <c r="C118" s="46" t="s">
        <v>215</v>
      </c>
      <c r="D118" s="36"/>
      <c r="E118" s="42"/>
      <c r="H118" s="12"/>
    </row>
    <row r="119" spans="1:8" hidden="1" x14ac:dyDescent="0.25">
      <c r="A119" s="12"/>
      <c r="B119" s="51" t="s">
        <v>55</v>
      </c>
      <c r="C119" s="46" t="s">
        <v>216</v>
      </c>
      <c r="D119" s="36"/>
      <c r="E119" s="42"/>
      <c r="H119" s="12"/>
    </row>
    <row r="120" spans="1:8" hidden="1" x14ac:dyDescent="0.25">
      <c r="A120" s="12"/>
      <c r="B120" s="51" t="s">
        <v>153</v>
      </c>
      <c r="C120" s="46" t="s">
        <v>217</v>
      </c>
      <c r="D120" s="36"/>
      <c r="E120" s="42"/>
      <c r="H120" s="12"/>
    </row>
    <row r="121" spans="1:8" hidden="1" x14ac:dyDescent="0.25">
      <c r="A121" s="12"/>
      <c r="B121" s="51" t="s">
        <v>53</v>
      </c>
      <c r="C121" s="46" t="s">
        <v>218</v>
      </c>
      <c r="D121" s="36"/>
      <c r="E121" s="42"/>
      <c r="H121" s="12"/>
    </row>
    <row r="122" spans="1:8" hidden="1" x14ac:dyDescent="0.25">
      <c r="A122" s="12"/>
      <c r="B122" s="51" t="s">
        <v>125</v>
      </c>
      <c r="C122" s="46" t="s">
        <v>219</v>
      </c>
      <c r="D122" s="36"/>
      <c r="E122" s="42"/>
      <c r="H122" s="12"/>
    </row>
    <row r="123" spans="1:8" hidden="1" x14ac:dyDescent="0.25">
      <c r="A123" s="12"/>
      <c r="B123" s="51" t="s">
        <v>54</v>
      </c>
      <c r="C123" s="46" t="s">
        <v>220</v>
      </c>
      <c r="D123" s="36"/>
      <c r="E123" s="42"/>
      <c r="H123" s="12"/>
    </row>
    <row r="124" spans="1:8" hidden="1" x14ac:dyDescent="0.25">
      <c r="A124" s="36"/>
      <c r="B124" s="46"/>
      <c r="C124" s="46"/>
      <c r="D124" s="36"/>
      <c r="E124" s="42"/>
      <c r="H124" s="36"/>
    </row>
    <row r="125" spans="1:8" hidden="1" x14ac:dyDescent="0.25">
      <c r="A125" s="37" t="s">
        <v>57</v>
      </c>
      <c r="B125" s="47" t="s">
        <v>88</v>
      </c>
      <c r="C125" s="52" t="s">
        <v>294</v>
      </c>
      <c r="D125" s="41"/>
      <c r="E125" s="42"/>
      <c r="H125" s="37"/>
    </row>
    <row r="126" spans="1:8" hidden="1" x14ac:dyDescent="0.25">
      <c r="A126" s="12"/>
      <c r="B126" s="51" t="s">
        <v>59</v>
      </c>
      <c r="C126" s="46" t="s">
        <v>221</v>
      </c>
      <c r="D126" s="36"/>
      <c r="E126" s="42"/>
      <c r="H126" s="12"/>
    </row>
    <row r="127" spans="1:8" hidden="1" x14ac:dyDescent="0.25">
      <c r="A127" s="12"/>
      <c r="B127" s="51" t="s">
        <v>58</v>
      </c>
      <c r="C127" s="46" t="s">
        <v>222</v>
      </c>
      <c r="D127" s="36"/>
      <c r="E127" s="42"/>
      <c r="H127" s="12"/>
    </row>
    <row r="128" spans="1:8" hidden="1" x14ac:dyDescent="0.25">
      <c r="A128" s="12"/>
      <c r="B128" s="51" t="s">
        <v>154</v>
      </c>
      <c r="C128" s="46" t="s">
        <v>223</v>
      </c>
      <c r="D128" s="36"/>
      <c r="E128" s="42"/>
      <c r="H128" s="12"/>
    </row>
    <row r="129" spans="1:8" hidden="1" x14ac:dyDescent="0.25">
      <c r="A129" s="12"/>
      <c r="B129" s="51" t="s">
        <v>155</v>
      </c>
      <c r="C129" s="46" t="s">
        <v>224</v>
      </c>
      <c r="D129" s="36"/>
      <c r="E129" s="42"/>
      <c r="H129" s="12"/>
    </row>
    <row r="130" spans="1:8" hidden="1" x14ac:dyDescent="0.25">
      <c r="A130" s="12"/>
      <c r="B130" s="51" t="s">
        <v>60</v>
      </c>
      <c r="C130" s="46" t="s">
        <v>225</v>
      </c>
      <c r="D130" s="36"/>
      <c r="E130" s="42"/>
      <c r="H130" s="12"/>
    </row>
    <row r="131" spans="1:8" hidden="1" x14ac:dyDescent="0.25">
      <c r="A131" s="36"/>
      <c r="B131" s="46"/>
      <c r="C131" s="46"/>
      <c r="D131" s="36"/>
      <c r="E131" s="42"/>
      <c r="H131" s="36"/>
    </row>
    <row r="132" spans="1:8" hidden="1" x14ac:dyDescent="0.25">
      <c r="A132" s="35" t="s">
        <v>126</v>
      </c>
      <c r="B132" s="47" t="s">
        <v>88</v>
      </c>
      <c r="C132" s="52" t="s">
        <v>294</v>
      </c>
      <c r="D132" s="41"/>
      <c r="E132" s="42"/>
      <c r="H132" s="35"/>
    </row>
    <row r="133" spans="1:8" hidden="1" x14ac:dyDescent="0.25">
      <c r="A133" s="12"/>
      <c r="B133" s="51" t="s">
        <v>156</v>
      </c>
      <c r="C133" s="46" t="s">
        <v>226</v>
      </c>
      <c r="D133" s="36"/>
      <c r="E133" s="42"/>
      <c r="H133" s="12"/>
    </row>
    <row r="134" spans="1:8" hidden="1" x14ac:dyDescent="0.25">
      <c r="A134" s="12"/>
      <c r="B134" s="51" t="s">
        <v>157</v>
      </c>
      <c r="C134" s="46" t="s">
        <v>227</v>
      </c>
      <c r="D134" s="36"/>
      <c r="E134" s="42"/>
      <c r="H134" s="12"/>
    </row>
    <row r="135" spans="1:8" hidden="1" x14ac:dyDescent="0.25">
      <c r="A135" s="12"/>
      <c r="B135" s="51" t="s">
        <v>158</v>
      </c>
      <c r="C135" s="46" t="s">
        <v>228</v>
      </c>
      <c r="D135" s="36"/>
      <c r="E135" s="42"/>
      <c r="H135" s="12"/>
    </row>
    <row r="136" spans="1:8" hidden="1" x14ac:dyDescent="0.25">
      <c r="A136" s="12"/>
      <c r="B136" s="51" t="s">
        <v>42</v>
      </c>
      <c r="C136" s="46" t="s">
        <v>229</v>
      </c>
      <c r="D136" s="36"/>
      <c r="E136" s="42"/>
      <c r="H136" s="12"/>
    </row>
    <row r="137" spans="1:8" hidden="1" x14ac:dyDescent="0.25">
      <c r="A137" s="12"/>
      <c r="B137" s="51" t="s">
        <v>127</v>
      </c>
      <c r="C137" s="46" t="s">
        <v>230</v>
      </c>
      <c r="D137" s="36"/>
      <c r="E137" s="42"/>
      <c r="H137" s="12"/>
    </row>
    <row r="138" spans="1:8" hidden="1" x14ac:dyDescent="0.25">
      <c r="A138" s="12"/>
      <c r="B138" s="51" t="s">
        <v>128</v>
      </c>
      <c r="C138" s="46" t="s">
        <v>231</v>
      </c>
      <c r="D138" s="36"/>
      <c r="E138" s="42"/>
      <c r="H138" s="12"/>
    </row>
    <row r="139" spans="1:8" hidden="1" x14ac:dyDescent="0.25">
      <c r="A139" s="12"/>
      <c r="B139" s="51" t="s">
        <v>41</v>
      </c>
      <c r="C139" s="46" t="s">
        <v>232</v>
      </c>
      <c r="D139" s="36"/>
      <c r="E139" s="42"/>
      <c r="H139" s="12"/>
    </row>
    <row r="140" spans="1:8" hidden="1" x14ac:dyDescent="0.25">
      <c r="A140" s="12"/>
      <c r="B140" s="51" t="s">
        <v>129</v>
      </c>
      <c r="C140" s="46" t="s">
        <v>233</v>
      </c>
      <c r="D140" s="36"/>
      <c r="E140" s="42"/>
      <c r="H140" s="12"/>
    </row>
    <row r="141" spans="1:8" hidden="1" x14ac:dyDescent="0.25">
      <c r="A141" s="36"/>
      <c r="B141" s="46"/>
      <c r="C141" s="46"/>
      <c r="D141" s="36"/>
      <c r="E141" s="42"/>
      <c r="H141" s="36"/>
    </row>
    <row r="142" spans="1:8" hidden="1" x14ac:dyDescent="0.25">
      <c r="A142" s="37" t="s">
        <v>130</v>
      </c>
      <c r="B142" s="47" t="s">
        <v>88</v>
      </c>
      <c r="C142" s="52" t="s">
        <v>294</v>
      </c>
      <c r="D142" s="41"/>
      <c r="E142" s="42"/>
      <c r="H142" s="37"/>
    </row>
    <row r="143" spans="1:8" hidden="1" x14ac:dyDescent="0.25">
      <c r="A143" s="12"/>
      <c r="B143" s="51" t="s">
        <v>131</v>
      </c>
      <c r="C143" s="46" t="s">
        <v>234</v>
      </c>
      <c r="D143" s="36"/>
      <c r="E143" s="42"/>
      <c r="H143" s="12"/>
    </row>
    <row r="144" spans="1:8" hidden="1" x14ac:dyDescent="0.25">
      <c r="A144" s="12"/>
      <c r="B144" s="51" t="s">
        <v>159</v>
      </c>
      <c r="C144" s="46" t="s">
        <v>235</v>
      </c>
      <c r="D144" s="36"/>
      <c r="E144" s="42"/>
      <c r="H144" s="12"/>
    </row>
    <row r="145" spans="1:8" hidden="1" x14ac:dyDescent="0.25">
      <c r="A145" s="12"/>
      <c r="B145" s="51" t="s">
        <v>160</v>
      </c>
      <c r="C145" s="46" t="s">
        <v>236</v>
      </c>
      <c r="D145" s="36"/>
      <c r="E145" s="42"/>
      <c r="H145" s="12"/>
    </row>
    <row r="146" spans="1:8" hidden="1" x14ac:dyDescent="0.25">
      <c r="A146" s="12"/>
      <c r="B146" s="51" t="s">
        <v>161</v>
      </c>
      <c r="C146" s="46" t="s">
        <v>237</v>
      </c>
      <c r="D146" s="36"/>
      <c r="E146" s="42"/>
      <c r="H146" s="12"/>
    </row>
    <row r="147" spans="1:8" hidden="1" x14ac:dyDescent="0.25">
      <c r="A147" s="12"/>
      <c r="B147" s="51" t="s">
        <v>162</v>
      </c>
      <c r="C147" s="46" t="s">
        <v>238</v>
      </c>
      <c r="D147" s="36"/>
      <c r="E147" s="42"/>
      <c r="H147" s="12"/>
    </row>
    <row r="148" spans="1:8" hidden="1" x14ac:dyDescent="0.25">
      <c r="A148" s="12"/>
      <c r="B148" s="51" t="s">
        <v>163</v>
      </c>
      <c r="C148" s="51" t="s">
        <v>239</v>
      </c>
      <c r="D148" s="38"/>
      <c r="E148" s="42"/>
      <c r="H148" s="12"/>
    </row>
    <row r="149" spans="1:8" hidden="1" x14ac:dyDescent="0.25">
      <c r="A149" s="12"/>
      <c r="B149" s="51" t="s">
        <v>164</v>
      </c>
      <c r="C149" s="51" t="s">
        <v>240</v>
      </c>
      <c r="D149" s="38"/>
      <c r="E149" s="42"/>
      <c r="H149" s="12"/>
    </row>
    <row r="150" spans="1:8" hidden="1" x14ac:dyDescent="0.25">
      <c r="A150" s="12"/>
      <c r="B150" s="51" t="s">
        <v>43</v>
      </c>
      <c r="C150" s="46" t="s">
        <v>241</v>
      </c>
      <c r="D150" s="36"/>
      <c r="E150" s="42"/>
      <c r="H150" s="12"/>
    </row>
    <row r="151" spans="1:8" hidden="1" x14ac:dyDescent="0.25">
      <c r="A151" s="12"/>
      <c r="B151" s="51" t="s">
        <v>165</v>
      </c>
      <c r="C151" s="51" t="s">
        <v>242</v>
      </c>
      <c r="D151" s="38"/>
      <c r="E151" s="42"/>
      <c r="H151" s="12"/>
    </row>
    <row r="152" spans="1:8" hidden="1" x14ac:dyDescent="0.25">
      <c r="A152" s="12"/>
      <c r="B152" s="51" t="s">
        <v>166</v>
      </c>
      <c r="C152" s="51" t="s">
        <v>243</v>
      </c>
      <c r="D152" s="38"/>
      <c r="E152" s="42"/>
      <c r="H152" s="12"/>
    </row>
    <row r="153" spans="1:8" hidden="1" x14ac:dyDescent="0.25">
      <c r="A153" s="12"/>
      <c r="B153" s="51" t="s">
        <v>44</v>
      </c>
      <c r="C153" s="46" t="s">
        <v>244</v>
      </c>
      <c r="D153" s="36"/>
      <c r="E153" s="42"/>
      <c r="H153" s="12"/>
    </row>
    <row r="154" spans="1:8" hidden="1" x14ac:dyDescent="0.25">
      <c r="A154" s="12"/>
      <c r="B154" s="51" t="s">
        <v>45</v>
      </c>
      <c r="C154" s="51" t="s">
        <v>245</v>
      </c>
      <c r="D154" s="38"/>
      <c r="E154" s="42"/>
      <c r="H154" s="12"/>
    </row>
    <row r="155" spans="1:8" hidden="1" x14ac:dyDescent="0.25">
      <c r="A155" s="36"/>
      <c r="B155" s="46"/>
      <c r="C155" s="46"/>
      <c r="D155" s="36"/>
      <c r="E155" s="42"/>
      <c r="H155" s="36"/>
    </row>
    <row r="156" spans="1:8" hidden="1" x14ac:dyDescent="0.25">
      <c r="A156" s="35" t="s">
        <v>20</v>
      </c>
      <c r="B156" s="47" t="s">
        <v>88</v>
      </c>
      <c r="C156" s="52" t="s">
        <v>294</v>
      </c>
      <c r="D156" s="41"/>
      <c r="E156" s="42"/>
      <c r="H156" s="35"/>
    </row>
    <row r="157" spans="1:8" hidden="1" x14ac:dyDescent="0.25">
      <c r="A157" s="12"/>
      <c r="B157" s="51" t="s">
        <v>64</v>
      </c>
      <c r="C157" s="46" t="s">
        <v>246</v>
      </c>
      <c r="D157" s="36"/>
      <c r="E157" s="42"/>
      <c r="H157" s="12"/>
    </row>
    <row r="158" spans="1:8" hidden="1" x14ac:dyDescent="0.25">
      <c r="A158" s="12"/>
      <c r="B158" s="51" t="s">
        <v>167</v>
      </c>
      <c r="C158" s="46" t="s">
        <v>247</v>
      </c>
      <c r="D158" s="36"/>
      <c r="E158" s="42"/>
      <c r="H158" s="12"/>
    </row>
    <row r="159" spans="1:8" hidden="1" x14ac:dyDescent="0.25">
      <c r="A159" s="12"/>
      <c r="B159" s="51" t="s">
        <v>168</v>
      </c>
      <c r="C159" s="46" t="s">
        <v>248</v>
      </c>
      <c r="D159" s="36"/>
      <c r="E159" s="42"/>
      <c r="H159" s="12"/>
    </row>
    <row r="160" spans="1:8" hidden="1" x14ac:dyDescent="0.25">
      <c r="A160" s="12"/>
      <c r="B160" s="51" t="s">
        <v>65</v>
      </c>
      <c r="C160" s="46" t="s">
        <v>249</v>
      </c>
      <c r="D160" s="36"/>
      <c r="E160" s="42"/>
      <c r="H160" s="12"/>
    </row>
    <row r="161" spans="1:8" hidden="1" x14ac:dyDescent="0.25">
      <c r="A161" s="12"/>
      <c r="B161" s="51" t="s">
        <v>132</v>
      </c>
      <c r="C161" s="46" t="s">
        <v>250</v>
      </c>
      <c r="D161" s="36"/>
      <c r="E161" s="42"/>
      <c r="H161" s="12"/>
    </row>
    <row r="162" spans="1:8" hidden="1" x14ac:dyDescent="0.25">
      <c r="A162" s="12"/>
      <c r="B162" s="51" t="s">
        <v>68</v>
      </c>
      <c r="C162" s="46" t="s">
        <v>251</v>
      </c>
      <c r="D162" s="36"/>
      <c r="E162" s="42"/>
      <c r="H162" s="12"/>
    </row>
    <row r="163" spans="1:8" hidden="1" x14ac:dyDescent="0.25">
      <c r="A163" s="12"/>
      <c r="B163" s="51" t="s">
        <v>169</v>
      </c>
      <c r="C163" s="46" t="s">
        <v>252</v>
      </c>
      <c r="D163" s="36"/>
      <c r="E163" s="42"/>
      <c r="H163" s="12"/>
    </row>
    <row r="164" spans="1:8" hidden="1" x14ac:dyDescent="0.25">
      <c r="A164" s="12"/>
      <c r="B164" s="51"/>
      <c r="C164" s="46"/>
      <c r="D164" s="36"/>
      <c r="E164" s="42"/>
      <c r="H164" s="12"/>
    </row>
    <row r="165" spans="1:8" hidden="1" x14ac:dyDescent="0.25">
      <c r="A165" s="37" t="s">
        <v>108</v>
      </c>
      <c r="B165" s="47" t="s">
        <v>88</v>
      </c>
      <c r="C165" s="52" t="s">
        <v>294</v>
      </c>
      <c r="D165" s="41"/>
      <c r="E165" s="42"/>
      <c r="H165" s="37"/>
    </row>
    <row r="166" spans="1:8" hidden="1" x14ac:dyDescent="0.25">
      <c r="A166" s="12"/>
      <c r="B166" s="51" t="s">
        <v>66</v>
      </c>
      <c r="C166" s="46" t="s">
        <v>253</v>
      </c>
      <c r="D166" s="36"/>
      <c r="E166" s="42"/>
      <c r="H166" s="12"/>
    </row>
    <row r="167" spans="1:8" hidden="1" x14ac:dyDescent="0.25">
      <c r="A167" s="12"/>
      <c r="B167" s="51" t="s">
        <v>67</v>
      </c>
      <c r="C167" s="46" t="s">
        <v>254</v>
      </c>
      <c r="D167" s="36"/>
      <c r="E167" s="42"/>
      <c r="H167" s="12"/>
    </row>
    <row r="168" spans="1:8" hidden="1" x14ac:dyDescent="0.25">
      <c r="A168" s="12"/>
      <c r="B168" s="51" t="s">
        <v>133</v>
      </c>
      <c r="C168" s="46" t="s">
        <v>255</v>
      </c>
      <c r="D168" s="36"/>
      <c r="E168" s="42"/>
      <c r="H168" s="12"/>
    </row>
    <row r="169" spans="1:8" hidden="1" x14ac:dyDescent="0.25">
      <c r="A169" s="12"/>
      <c r="B169" s="51" t="s">
        <v>170</v>
      </c>
      <c r="C169" s="46" t="s">
        <v>256</v>
      </c>
      <c r="D169" s="36"/>
      <c r="E169" s="42"/>
      <c r="H169" s="12"/>
    </row>
    <row r="170" spans="1:8" hidden="1" x14ac:dyDescent="0.25">
      <c r="A170" s="12"/>
      <c r="B170" s="51" t="s">
        <v>70</v>
      </c>
      <c r="C170" s="46" t="s">
        <v>257</v>
      </c>
      <c r="D170" s="36"/>
      <c r="E170" s="42"/>
      <c r="H170" s="12"/>
    </row>
    <row r="171" spans="1:8" hidden="1" x14ac:dyDescent="0.25">
      <c r="A171" s="12"/>
      <c r="B171" s="51" t="s">
        <v>69</v>
      </c>
      <c r="C171" s="46" t="s">
        <v>258</v>
      </c>
      <c r="D171" s="36"/>
      <c r="E171" s="42"/>
      <c r="H171" s="12"/>
    </row>
    <row r="172" spans="1:8" hidden="1" x14ac:dyDescent="0.25">
      <c r="A172" s="12"/>
      <c r="B172" s="51" t="s">
        <v>134</v>
      </c>
      <c r="C172" s="46" t="s">
        <v>259</v>
      </c>
      <c r="D172" s="36"/>
      <c r="E172" s="42"/>
      <c r="H172" s="12"/>
    </row>
    <row r="173" spans="1:8" hidden="1" x14ac:dyDescent="0.25">
      <c r="A173" s="12"/>
      <c r="B173" s="51" t="s">
        <v>171</v>
      </c>
      <c r="C173" s="46" t="s">
        <v>260</v>
      </c>
      <c r="D173" s="36"/>
      <c r="E173" s="42"/>
      <c r="H173" s="12"/>
    </row>
    <row r="174" spans="1:8" hidden="1" x14ac:dyDescent="0.25">
      <c r="A174" s="36"/>
      <c r="B174" s="46"/>
      <c r="C174" s="46"/>
      <c r="D174" s="36"/>
      <c r="E174" s="42"/>
      <c r="H174" s="36"/>
    </row>
    <row r="175" spans="1:8" hidden="1" x14ac:dyDescent="0.25">
      <c r="A175" s="37" t="s">
        <v>107</v>
      </c>
      <c r="B175" s="47" t="s">
        <v>88</v>
      </c>
      <c r="C175" s="52" t="s">
        <v>294</v>
      </c>
      <c r="D175" s="41"/>
      <c r="E175" s="42"/>
      <c r="H175" s="37"/>
    </row>
    <row r="176" spans="1:8" hidden="1" x14ac:dyDescent="0.25">
      <c r="A176" s="12"/>
      <c r="B176" s="51" t="s">
        <v>135</v>
      </c>
      <c r="C176" s="46" t="s">
        <v>261</v>
      </c>
      <c r="D176" s="36"/>
      <c r="E176" s="42"/>
      <c r="H176" s="12"/>
    </row>
    <row r="177" spans="1:8" hidden="1" x14ac:dyDescent="0.25">
      <c r="A177" s="12"/>
      <c r="B177" s="51" t="s">
        <v>71</v>
      </c>
      <c r="C177" s="46" t="s">
        <v>262</v>
      </c>
      <c r="D177" s="36"/>
      <c r="E177" s="42"/>
      <c r="H177" s="12"/>
    </row>
    <row r="178" spans="1:8" hidden="1" x14ac:dyDescent="0.25">
      <c r="A178" s="12"/>
      <c r="B178" s="51" t="s">
        <v>72</v>
      </c>
      <c r="C178" s="46" t="s">
        <v>263</v>
      </c>
      <c r="D178" s="36"/>
      <c r="E178" s="42"/>
      <c r="H178" s="12"/>
    </row>
    <row r="179" spans="1:8" hidden="1" x14ac:dyDescent="0.25">
      <c r="A179" s="12"/>
      <c r="B179" s="51" t="s">
        <v>136</v>
      </c>
      <c r="C179" s="46" t="s">
        <v>264</v>
      </c>
      <c r="D179" s="36"/>
      <c r="E179" s="42"/>
      <c r="H179" s="12"/>
    </row>
    <row r="180" spans="1:8" hidden="1" x14ac:dyDescent="0.25">
      <c r="A180" s="12"/>
      <c r="B180" s="46"/>
      <c r="C180" s="46"/>
      <c r="D180" s="36"/>
      <c r="E180" s="42"/>
      <c r="H180" s="12"/>
    </row>
    <row r="181" spans="1:8" hidden="1" x14ac:dyDescent="0.25">
      <c r="A181" s="37" t="s">
        <v>106</v>
      </c>
      <c r="B181" s="47" t="s">
        <v>88</v>
      </c>
      <c r="C181" s="52" t="s">
        <v>294</v>
      </c>
      <c r="D181" s="41"/>
      <c r="E181" s="42"/>
      <c r="H181" s="37"/>
    </row>
    <row r="182" spans="1:8" hidden="1" x14ac:dyDescent="0.25">
      <c r="A182" s="12"/>
      <c r="B182" s="51" t="s">
        <v>172</v>
      </c>
      <c r="C182" s="46" t="s">
        <v>265</v>
      </c>
      <c r="D182" s="36"/>
      <c r="E182" s="42"/>
      <c r="H182" s="12"/>
    </row>
    <row r="183" spans="1:8" hidden="1" x14ac:dyDescent="0.25">
      <c r="A183" s="12"/>
      <c r="B183" s="51" t="s">
        <v>73</v>
      </c>
      <c r="C183" s="46" t="s">
        <v>266</v>
      </c>
      <c r="D183" s="36"/>
      <c r="E183" s="42"/>
      <c r="H183" s="12"/>
    </row>
    <row r="184" spans="1:8" hidden="1" x14ac:dyDescent="0.25">
      <c r="A184" s="12"/>
      <c r="B184" s="51" t="s">
        <v>137</v>
      </c>
      <c r="C184" s="46" t="s">
        <v>267</v>
      </c>
      <c r="D184" s="36"/>
      <c r="E184" s="42"/>
      <c r="H184" s="12"/>
    </row>
    <row r="185" spans="1:8" hidden="1" x14ac:dyDescent="0.25">
      <c r="A185" s="36"/>
      <c r="B185" s="46"/>
      <c r="C185" s="46"/>
      <c r="D185" s="36"/>
      <c r="E185" s="42"/>
      <c r="H185" s="36"/>
    </row>
    <row r="186" spans="1:8" hidden="1" x14ac:dyDescent="0.25">
      <c r="A186" s="37" t="s">
        <v>37</v>
      </c>
      <c r="B186" s="47" t="s">
        <v>88</v>
      </c>
      <c r="C186" s="52" t="s">
        <v>294</v>
      </c>
      <c r="D186" s="41"/>
      <c r="E186" s="42"/>
      <c r="H186" s="37"/>
    </row>
    <row r="187" spans="1:8" hidden="1" x14ac:dyDescent="0.25">
      <c r="A187" s="12"/>
      <c r="B187" s="51" t="s">
        <v>138</v>
      </c>
      <c r="C187" s="46" t="s">
        <v>268</v>
      </c>
      <c r="D187" s="36"/>
      <c r="E187" s="42"/>
      <c r="H187" s="12"/>
    </row>
    <row r="188" spans="1:8" hidden="1" x14ac:dyDescent="0.25">
      <c r="A188" s="12"/>
      <c r="B188" s="51" t="s">
        <v>38</v>
      </c>
      <c r="C188" s="46" t="s">
        <v>269</v>
      </c>
      <c r="D188" s="36"/>
      <c r="E188" s="42"/>
      <c r="H188" s="12"/>
    </row>
    <row r="189" spans="1:8" hidden="1" x14ac:dyDescent="0.25">
      <c r="A189" s="12"/>
      <c r="B189" s="51" t="s">
        <v>39</v>
      </c>
      <c r="C189" s="46" t="s">
        <v>270</v>
      </c>
      <c r="D189" s="36"/>
      <c r="E189" s="42"/>
      <c r="H189" s="12"/>
    </row>
    <row r="190" spans="1:8" hidden="1" x14ac:dyDescent="0.25">
      <c r="A190" s="12"/>
      <c r="B190" s="51" t="s">
        <v>139</v>
      </c>
      <c r="C190" s="46" t="s">
        <v>271</v>
      </c>
      <c r="D190" s="36"/>
      <c r="E190" s="42"/>
      <c r="H190" s="12"/>
    </row>
    <row r="191" spans="1:8" hidden="1" x14ac:dyDescent="0.25">
      <c r="A191" s="12"/>
      <c r="B191" s="51" t="s">
        <v>40</v>
      </c>
      <c r="C191" s="46" t="s">
        <v>272</v>
      </c>
      <c r="D191" s="36"/>
      <c r="E191" s="42"/>
      <c r="H191" s="12"/>
    </row>
    <row r="192" spans="1:8" hidden="1" x14ac:dyDescent="0.25">
      <c r="A192" s="12"/>
      <c r="B192" s="51" t="s">
        <v>140</v>
      </c>
      <c r="C192" s="46" t="s">
        <v>273</v>
      </c>
      <c r="D192" s="36"/>
      <c r="E192" s="42"/>
      <c r="H192" s="12"/>
    </row>
    <row r="193" spans="1:8" hidden="1" x14ac:dyDescent="0.25">
      <c r="A193" s="12"/>
      <c r="B193" s="51" t="s">
        <v>141</v>
      </c>
      <c r="C193" s="46" t="s">
        <v>274</v>
      </c>
      <c r="D193" s="36"/>
      <c r="E193" s="42"/>
      <c r="H193" s="12"/>
    </row>
    <row r="194" spans="1:8" hidden="1" x14ac:dyDescent="0.25">
      <c r="A194" s="36"/>
      <c r="B194" s="46"/>
      <c r="C194" s="46"/>
      <c r="D194" s="36"/>
      <c r="E194" s="42"/>
      <c r="H194" s="36"/>
    </row>
    <row r="195" spans="1:8" hidden="1" x14ac:dyDescent="0.25">
      <c r="A195" s="37" t="s">
        <v>22</v>
      </c>
      <c r="B195" s="47" t="s">
        <v>88</v>
      </c>
      <c r="C195" s="52" t="s">
        <v>294</v>
      </c>
      <c r="D195" s="41"/>
      <c r="E195" s="42"/>
      <c r="H195" s="37"/>
    </row>
    <row r="196" spans="1:8" hidden="1" x14ac:dyDescent="0.25">
      <c r="A196" s="12"/>
      <c r="B196" s="51" t="s">
        <v>23</v>
      </c>
      <c r="C196" s="46" t="s">
        <v>275</v>
      </c>
      <c r="D196" s="36"/>
      <c r="E196" s="42"/>
      <c r="H196" s="12"/>
    </row>
    <row r="197" spans="1:8" hidden="1" x14ac:dyDescent="0.25">
      <c r="A197" s="12"/>
      <c r="B197" s="51" t="s">
        <v>25</v>
      </c>
      <c r="C197" s="46" t="s">
        <v>276</v>
      </c>
      <c r="D197" s="36"/>
      <c r="E197" s="42"/>
      <c r="H197" s="12"/>
    </row>
    <row r="198" spans="1:8" hidden="1" x14ac:dyDescent="0.25">
      <c r="A198" s="12"/>
      <c r="B198" s="51" t="s">
        <v>142</v>
      </c>
      <c r="C198" s="46" t="s">
        <v>277</v>
      </c>
      <c r="D198" s="36"/>
      <c r="E198" s="42"/>
      <c r="H198" s="12"/>
    </row>
    <row r="199" spans="1:8" hidden="1" x14ac:dyDescent="0.25">
      <c r="A199" s="12"/>
      <c r="B199" s="51" t="s">
        <v>24</v>
      </c>
      <c r="C199" s="46" t="s">
        <v>278</v>
      </c>
      <c r="D199" s="36"/>
      <c r="E199" s="42"/>
      <c r="H199" s="12"/>
    </row>
    <row r="200" spans="1:8" hidden="1" x14ac:dyDescent="0.25">
      <c r="A200" s="12"/>
      <c r="B200" s="53" t="s">
        <v>173</v>
      </c>
      <c r="C200" s="49" t="s">
        <v>279</v>
      </c>
      <c r="D200" s="12"/>
      <c r="E200" s="42"/>
      <c r="H200" s="12"/>
    </row>
    <row r="201" spans="1:8" hidden="1" x14ac:dyDescent="0.25">
      <c r="A201" s="12"/>
      <c r="B201" s="51" t="s">
        <v>26</v>
      </c>
      <c r="C201" s="46" t="s">
        <v>280</v>
      </c>
      <c r="D201" s="36"/>
      <c r="E201" s="42"/>
      <c r="H201" s="12"/>
    </row>
    <row r="202" spans="1:8" hidden="1" x14ac:dyDescent="0.25">
      <c r="A202" s="12"/>
      <c r="B202" s="51" t="s">
        <v>27</v>
      </c>
      <c r="C202" s="46" t="s">
        <v>281</v>
      </c>
      <c r="D202" s="36"/>
      <c r="E202" s="42"/>
      <c r="H202" s="12"/>
    </row>
    <row r="203" spans="1:8" hidden="1" x14ac:dyDescent="0.25">
      <c r="A203" s="36"/>
      <c r="B203" s="46"/>
      <c r="C203" s="46"/>
      <c r="D203" s="36"/>
      <c r="E203" s="42"/>
      <c r="H203" s="36"/>
    </row>
    <row r="204" spans="1:8" hidden="1" x14ac:dyDescent="0.25">
      <c r="A204" s="37" t="s">
        <v>143</v>
      </c>
      <c r="B204" s="47" t="s">
        <v>88</v>
      </c>
      <c r="C204" s="52" t="s">
        <v>294</v>
      </c>
      <c r="D204" s="41"/>
      <c r="E204" s="42"/>
      <c r="H204" s="37"/>
    </row>
    <row r="205" spans="1:8" hidden="1" x14ac:dyDescent="0.25">
      <c r="A205" s="12"/>
      <c r="B205" s="51" t="s">
        <v>29</v>
      </c>
      <c r="C205" s="51" t="s">
        <v>282</v>
      </c>
      <c r="D205" s="38"/>
      <c r="E205" s="42"/>
      <c r="H205" s="12"/>
    </row>
    <row r="206" spans="1:8" hidden="1" x14ac:dyDescent="0.25">
      <c r="A206" s="12"/>
      <c r="B206" s="51" t="s">
        <v>31</v>
      </c>
      <c r="C206" s="46" t="s">
        <v>283</v>
      </c>
      <c r="D206" s="36"/>
      <c r="E206" s="42"/>
      <c r="H206" s="12"/>
    </row>
    <row r="207" spans="1:8" hidden="1" x14ac:dyDescent="0.25">
      <c r="A207" s="12"/>
      <c r="B207" s="51" t="s">
        <v>28</v>
      </c>
      <c r="C207" s="46" t="s">
        <v>284</v>
      </c>
      <c r="D207" s="36"/>
      <c r="E207" s="42"/>
      <c r="H207" s="12"/>
    </row>
    <row r="208" spans="1:8" hidden="1" x14ac:dyDescent="0.25">
      <c r="A208" s="12"/>
      <c r="B208" s="51" t="s">
        <v>36</v>
      </c>
      <c r="C208" s="46" t="s">
        <v>285</v>
      </c>
      <c r="D208" s="36"/>
      <c r="E208" s="42"/>
      <c r="H208" s="12"/>
    </row>
    <row r="209" spans="1:9" hidden="1" x14ac:dyDescent="0.25">
      <c r="A209" s="12"/>
      <c r="B209" s="51" t="s">
        <v>30</v>
      </c>
      <c r="C209" s="46" t="s">
        <v>286</v>
      </c>
      <c r="D209" s="36"/>
      <c r="E209" s="42"/>
      <c r="H209" s="12"/>
    </row>
    <row r="210" spans="1:9" hidden="1" x14ac:dyDescent="0.25">
      <c r="A210" s="12"/>
      <c r="B210" s="53" t="s">
        <v>144</v>
      </c>
      <c r="C210" s="49" t="s">
        <v>287</v>
      </c>
      <c r="D210" s="12"/>
      <c r="E210" s="42"/>
      <c r="H210" s="12"/>
    </row>
    <row r="211" spans="1:9" hidden="1" x14ac:dyDescent="0.25">
      <c r="A211" s="12"/>
      <c r="B211" s="51"/>
      <c r="C211" s="46"/>
      <c r="D211" s="36"/>
      <c r="E211" s="42"/>
      <c r="H211" s="12"/>
    </row>
    <row r="212" spans="1:9" hidden="1" x14ac:dyDescent="0.25">
      <c r="A212" s="37" t="s">
        <v>104</v>
      </c>
      <c r="B212" s="47" t="s">
        <v>88</v>
      </c>
      <c r="C212" s="52" t="s">
        <v>294</v>
      </c>
      <c r="D212" s="41"/>
      <c r="E212" s="42"/>
      <c r="H212" s="37"/>
    </row>
    <row r="213" spans="1:9" hidden="1" x14ac:dyDescent="0.25">
      <c r="A213" s="12"/>
      <c r="B213" s="51" t="s">
        <v>32</v>
      </c>
      <c r="C213" s="46" t="s">
        <v>288</v>
      </c>
      <c r="D213" s="36"/>
      <c r="E213" s="42"/>
      <c r="H213" s="12"/>
    </row>
    <row r="214" spans="1:9" hidden="1" x14ac:dyDescent="0.25">
      <c r="A214" s="12"/>
      <c r="B214" s="51" t="s">
        <v>34</v>
      </c>
      <c r="C214" s="46" t="s">
        <v>289</v>
      </c>
      <c r="D214" s="36"/>
      <c r="E214" s="42"/>
      <c r="H214" s="12"/>
    </row>
    <row r="215" spans="1:9" hidden="1" x14ac:dyDescent="0.25">
      <c r="A215" s="12"/>
      <c r="B215" s="51" t="s">
        <v>35</v>
      </c>
      <c r="C215" s="46" t="s">
        <v>290</v>
      </c>
      <c r="D215" s="36"/>
      <c r="E215" s="42"/>
      <c r="H215" s="12"/>
    </row>
    <row r="216" spans="1:9" hidden="1" x14ac:dyDescent="0.25">
      <c r="A216" s="12"/>
      <c r="B216" s="51" t="s">
        <v>174</v>
      </c>
      <c r="C216" s="46" t="s">
        <v>291</v>
      </c>
      <c r="D216" s="36"/>
      <c r="E216" s="42"/>
      <c r="H216" s="12"/>
    </row>
    <row r="217" spans="1:9" hidden="1" x14ac:dyDescent="0.25">
      <c r="A217" s="12"/>
      <c r="B217" s="53" t="s">
        <v>145</v>
      </c>
      <c r="C217" s="49" t="s">
        <v>292</v>
      </c>
      <c r="D217" s="12"/>
      <c r="E217" s="42"/>
      <c r="H217" s="12"/>
    </row>
    <row r="218" spans="1:9" hidden="1" x14ac:dyDescent="0.25">
      <c r="A218" s="12"/>
      <c r="B218" s="51" t="s">
        <v>33</v>
      </c>
      <c r="C218" s="46" t="s">
        <v>293</v>
      </c>
      <c r="D218" s="36"/>
      <c r="E218" s="42"/>
      <c r="H218" s="12"/>
    </row>
    <row r="219" spans="1:9" hidden="1" x14ac:dyDescent="0.25">
      <c r="B219" s="48"/>
      <c r="C219" s="48"/>
      <c r="E219" s="42"/>
    </row>
    <row r="220" spans="1:9" hidden="1" x14ac:dyDescent="0.25">
      <c r="B220" s="48"/>
      <c r="C220" s="48"/>
      <c r="E220" s="42"/>
    </row>
    <row r="221" spans="1:9" hidden="1" x14ac:dyDescent="0.25">
      <c r="A221" s="37" t="s">
        <v>17</v>
      </c>
      <c r="B221" s="47" t="s">
        <v>88</v>
      </c>
      <c r="C221" s="52" t="s">
        <v>294</v>
      </c>
      <c r="D221" s="41"/>
      <c r="E221" s="42"/>
    </row>
    <row r="222" spans="1:9" hidden="1" x14ac:dyDescent="0.25">
      <c r="B222" s="51" t="s">
        <v>152</v>
      </c>
      <c r="C222" s="46" t="s">
        <v>213</v>
      </c>
      <c r="D222" s="36"/>
      <c r="E222" s="42"/>
      <c r="I222" s="38"/>
    </row>
    <row r="223" spans="1:9" hidden="1" x14ac:dyDescent="0.25">
      <c r="B223" s="51" t="s">
        <v>59</v>
      </c>
      <c r="C223" s="46" t="s">
        <v>221</v>
      </c>
      <c r="D223" s="36"/>
      <c r="E223" s="42"/>
      <c r="I223" s="38"/>
    </row>
    <row r="224" spans="1:9" hidden="1" x14ac:dyDescent="0.25">
      <c r="B224" s="51" t="s">
        <v>124</v>
      </c>
      <c r="C224" s="46" t="s">
        <v>214</v>
      </c>
      <c r="D224" s="36"/>
      <c r="E224" s="42"/>
      <c r="I224" s="38"/>
    </row>
    <row r="225" spans="1:11" hidden="1" x14ac:dyDescent="0.25">
      <c r="B225" s="51" t="s">
        <v>58</v>
      </c>
      <c r="C225" s="46" t="s">
        <v>222</v>
      </c>
      <c r="D225" s="36"/>
      <c r="E225" s="42"/>
      <c r="I225" s="38"/>
    </row>
    <row r="226" spans="1:11" hidden="1" x14ac:dyDescent="0.25">
      <c r="B226" s="51" t="s">
        <v>56</v>
      </c>
      <c r="C226" s="46" t="s">
        <v>215</v>
      </c>
      <c r="D226" s="36"/>
      <c r="E226" s="42"/>
      <c r="I226" s="38"/>
    </row>
    <row r="227" spans="1:11" hidden="1" x14ac:dyDescent="0.25">
      <c r="B227" s="51" t="s">
        <v>154</v>
      </c>
      <c r="C227" s="46" t="s">
        <v>223</v>
      </c>
      <c r="D227" s="36"/>
      <c r="E227" s="42"/>
      <c r="I227" s="38"/>
    </row>
    <row r="228" spans="1:11" hidden="1" x14ac:dyDescent="0.25">
      <c r="B228" s="51" t="s">
        <v>55</v>
      </c>
      <c r="C228" s="46" t="s">
        <v>216</v>
      </c>
      <c r="D228" s="36"/>
      <c r="E228" s="42"/>
      <c r="I228" s="38"/>
    </row>
    <row r="229" spans="1:11" hidden="1" x14ac:dyDescent="0.25">
      <c r="B229" s="51" t="s">
        <v>155</v>
      </c>
      <c r="C229" s="46" t="s">
        <v>224</v>
      </c>
      <c r="D229" s="36"/>
      <c r="E229" s="42"/>
      <c r="I229" s="38"/>
    </row>
    <row r="230" spans="1:11" hidden="1" x14ac:dyDescent="0.25">
      <c r="B230" s="51" t="s">
        <v>153</v>
      </c>
      <c r="C230" s="46" t="s">
        <v>217</v>
      </c>
      <c r="D230" s="36"/>
      <c r="E230" s="42"/>
      <c r="I230" s="36"/>
      <c r="K230" s="36"/>
    </row>
    <row r="231" spans="1:11" hidden="1" x14ac:dyDescent="0.25">
      <c r="B231" s="51" t="s">
        <v>60</v>
      </c>
      <c r="C231" s="46" t="s">
        <v>225</v>
      </c>
      <c r="D231" s="36"/>
      <c r="E231" s="42"/>
      <c r="I231" s="36"/>
      <c r="K231" s="36"/>
    </row>
    <row r="232" spans="1:11" hidden="1" x14ac:dyDescent="0.25">
      <c r="B232" s="51" t="s">
        <v>53</v>
      </c>
      <c r="C232" s="46" t="s">
        <v>218</v>
      </c>
      <c r="D232" s="36"/>
      <c r="E232" s="42"/>
      <c r="I232" s="38"/>
    </row>
    <row r="233" spans="1:11" hidden="1" x14ac:dyDescent="0.25">
      <c r="B233" s="51" t="s">
        <v>125</v>
      </c>
      <c r="C233" s="46" t="s">
        <v>219</v>
      </c>
      <c r="D233" s="36"/>
      <c r="E233" s="42"/>
      <c r="I233" s="38"/>
    </row>
    <row r="234" spans="1:11" hidden="1" x14ac:dyDescent="0.25">
      <c r="B234" s="51" t="s">
        <v>54</v>
      </c>
      <c r="C234" s="46" t="s">
        <v>220</v>
      </c>
      <c r="D234" s="36"/>
      <c r="E234" s="42"/>
      <c r="I234" s="38"/>
    </row>
    <row r="235" spans="1:11" hidden="1" x14ac:dyDescent="0.25">
      <c r="B235" s="47" t="s">
        <v>88</v>
      </c>
      <c r="C235" s="52" t="s">
        <v>294</v>
      </c>
      <c r="D235" s="41"/>
      <c r="E235" s="42"/>
      <c r="I235" s="38"/>
    </row>
    <row r="236" spans="1:11" hidden="1" x14ac:dyDescent="0.25">
      <c r="A236" s="37" t="s">
        <v>176</v>
      </c>
      <c r="B236" s="51" t="s">
        <v>29</v>
      </c>
      <c r="C236" s="51" t="s">
        <v>282</v>
      </c>
      <c r="D236" s="38"/>
      <c r="E236" s="42"/>
      <c r="I236" s="38"/>
    </row>
    <row r="237" spans="1:11" hidden="1" x14ac:dyDescent="0.25">
      <c r="B237" s="51" t="s">
        <v>32</v>
      </c>
      <c r="C237" s="46" t="s">
        <v>288</v>
      </c>
      <c r="D237" s="36"/>
      <c r="E237" s="42"/>
      <c r="I237" s="38"/>
    </row>
    <row r="238" spans="1:11" hidden="1" x14ac:dyDescent="0.25">
      <c r="B238" s="51" t="s">
        <v>31</v>
      </c>
      <c r="C238" s="46" t="s">
        <v>283</v>
      </c>
      <c r="D238" s="36"/>
      <c r="E238" s="42"/>
      <c r="I238" s="38"/>
    </row>
    <row r="239" spans="1:11" hidden="1" x14ac:dyDescent="0.25">
      <c r="B239" s="51" t="s">
        <v>34</v>
      </c>
      <c r="C239" s="46" t="s">
        <v>289</v>
      </c>
      <c r="D239" s="36"/>
      <c r="E239" s="43"/>
      <c r="I239" s="38"/>
    </row>
    <row r="240" spans="1:11" hidden="1" x14ac:dyDescent="0.25">
      <c r="B240" s="51" t="s">
        <v>28</v>
      </c>
      <c r="C240" s="46" t="s">
        <v>284</v>
      </c>
      <c r="D240" s="36"/>
      <c r="E240" s="44"/>
      <c r="I240" s="38"/>
    </row>
    <row r="241" spans="1:11" hidden="1" x14ac:dyDescent="0.25">
      <c r="B241" s="51" t="s">
        <v>35</v>
      </c>
      <c r="C241" s="46" t="s">
        <v>290</v>
      </c>
      <c r="D241" s="36"/>
      <c r="E241" s="43"/>
      <c r="I241" s="39"/>
    </row>
    <row r="242" spans="1:11" hidden="1" x14ac:dyDescent="0.25">
      <c r="B242" s="51" t="s">
        <v>36</v>
      </c>
      <c r="C242" s="46" t="s">
        <v>285</v>
      </c>
      <c r="D242" s="36"/>
      <c r="E242" s="44"/>
      <c r="I242" s="38"/>
      <c r="K242" s="36"/>
    </row>
    <row r="243" spans="1:11" hidden="1" x14ac:dyDescent="0.25">
      <c r="B243" s="51" t="s">
        <v>174</v>
      </c>
      <c r="C243" s="46" t="s">
        <v>291</v>
      </c>
      <c r="D243" s="36"/>
      <c r="E243" s="42"/>
      <c r="I243" s="36"/>
      <c r="K243" s="36"/>
    </row>
    <row r="244" spans="1:11" hidden="1" x14ac:dyDescent="0.25">
      <c r="B244" s="51" t="s">
        <v>30</v>
      </c>
      <c r="C244" s="46" t="s">
        <v>286</v>
      </c>
      <c r="D244" s="36"/>
      <c r="E244" s="44"/>
      <c r="I244" s="38"/>
    </row>
    <row r="245" spans="1:11" hidden="1" x14ac:dyDescent="0.25">
      <c r="B245" s="53" t="s">
        <v>145</v>
      </c>
      <c r="C245" s="49" t="s">
        <v>292</v>
      </c>
      <c r="D245" s="12"/>
      <c r="E245" s="45"/>
      <c r="I245" s="38"/>
    </row>
    <row r="246" spans="1:11" hidden="1" x14ac:dyDescent="0.25">
      <c r="B246" s="53" t="s">
        <v>144</v>
      </c>
      <c r="C246" s="49" t="s">
        <v>287</v>
      </c>
      <c r="D246" s="12"/>
      <c r="E246" s="44"/>
      <c r="I246" s="38"/>
    </row>
    <row r="247" spans="1:11" hidden="1" x14ac:dyDescent="0.25">
      <c r="B247" s="51" t="s">
        <v>33</v>
      </c>
      <c r="C247" s="46" t="s">
        <v>293</v>
      </c>
      <c r="D247" s="36"/>
      <c r="E247" s="45"/>
      <c r="I247" s="38"/>
    </row>
    <row r="248" spans="1:11" hidden="1" x14ac:dyDescent="0.25">
      <c r="B248" s="47" t="s">
        <v>88</v>
      </c>
      <c r="C248" s="52" t="s">
        <v>294</v>
      </c>
      <c r="D248" s="41"/>
      <c r="E248" s="44"/>
      <c r="I248" s="39"/>
    </row>
    <row r="249" spans="1:11" hidden="1" x14ac:dyDescent="0.25">
      <c r="A249" s="37" t="s">
        <v>175</v>
      </c>
      <c r="B249" s="51" t="s">
        <v>138</v>
      </c>
      <c r="C249" s="46" t="s">
        <v>268</v>
      </c>
      <c r="D249" s="36"/>
      <c r="E249" s="45"/>
      <c r="I249" s="38"/>
    </row>
    <row r="250" spans="1:11" hidden="1" x14ac:dyDescent="0.25">
      <c r="B250" s="51" t="s">
        <v>152</v>
      </c>
      <c r="C250" s="46" t="s">
        <v>213</v>
      </c>
      <c r="D250" s="36"/>
      <c r="E250" s="44"/>
      <c r="I250" s="38"/>
    </row>
    <row r="251" spans="1:11" hidden="1" x14ac:dyDescent="0.25">
      <c r="B251" s="51" t="s">
        <v>38</v>
      </c>
      <c r="C251" s="46" t="s">
        <v>269</v>
      </c>
      <c r="D251" s="36"/>
      <c r="E251" s="45"/>
      <c r="I251" s="38"/>
    </row>
    <row r="252" spans="1:11" hidden="1" x14ac:dyDescent="0.25">
      <c r="B252" s="51" t="s">
        <v>59</v>
      </c>
      <c r="C252" s="46" t="s">
        <v>221</v>
      </c>
      <c r="D252" s="36"/>
      <c r="E252" s="44"/>
      <c r="I252" s="38"/>
    </row>
    <row r="253" spans="1:11" hidden="1" x14ac:dyDescent="0.25">
      <c r="B253" s="51" t="s">
        <v>39</v>
      </c>
      <c r="C253" s="46" t="s">
        <v>270</v>
      </c>
      <c r="D253" s="36"/>
      <c r="E253" s="45"/>
      <c r="I253" s="38"/>
    </row>
    <row r="254" spans="1:11" hidden="1" x14ac:dyDescent="0.25">
      <c r="B254" s="51" t="s">
        <v>124</v>
      </c>
      <c r="C254" s="46" t="s">
        <v>214</v>
      </c>
      <c r="D254" s="36"/>
      <c r="E254" s="44"/>
      <c r="I254" s="38"/>
    </row>
    <row r="255" spans="1:11" hidden="1" x14ac:dyDescent="0.25">
      <c r="B255" s="51" t="s">
        <v>139</v>
      </c>
      <c r="C255" s="46" t="s">
        <v>271</v>
      </c>
      <c r="D255" s="36"/>
      <c r="E255" s="45"/>
      <c r="I255" s="38"/>
    </row>
    <row r="256" spans="1:11" hidden="1" x14ac:dyDescent="0.25">
      <c r="B256" s="51" t="s">
        <v>58</v>
      </c>
      <c r="C256" s="46" t="s">
        <v>222</v>
      </c>
      <c r="D256" s="36"/>
      <c r="E256" s="44"/>
    </row>
    <row r="257" spans="1:9" hidden="1" x14ac:dyDescent="0.25">
      <c r="B257" s="51" t="s">
        <v>40</v>
      </c>
      <c r="C257" s="46" t="s">
        <v>272</v>
      </c>
      <c r="D257" s="36"/>
      <c r="E257" s="45"/>
    </row>
    <row r="258" spans="1:9" hidden="1" x14ac:dyDescent="0.25">
      <c r="B258" s="51" t="s">
        <v>56</v>
      </c>
      <c r="C258" s="46" t="s">
        <v>215</v>
      </c>
      <c r="D258" s="36"/>
      <c r="E258" s="44"/>
      <c r="I258" s="38"/>
    </row>
    <row r="259" spans="1:9" hidden="1" x14ac:dyDescent="0.25">
      <c r="B259" s="51" t="s">
        <v>140</v>
      </c>
      <c r="C259" s="46" t="s">
        <v>273</v>
      </c>
      <c r="D259" s="36"/>
      <c r="E259" s="45"/>
      <c r="I259" s="38"/>
    </row>
    <row r="260" spans="1:9" hidden="1" x14ac:dyDescent="0.25">
      <c r="B260" s="51" t="s">
        <v>154</v>
      </c>
      <c r="C260" s="46" t="s">
        <v>223</v>
      </c>
      <c r="D260" s="36"/>
      <c r="E260" s="44"/>
      <c r="I260" s="38"/>
    </row>
    <row r="261" spans="1:9" hidden="1" x14ac:dyDescent="0.25">
      <c r="B261" s="51" t="s">
        <v>141</v>
      </c>
      <c r="C261" s="46" t="s">
        <v>274</v>
      </c>
      <c r="D261" s="36"/>
      <c r="E261" s="45"/>
      <c r="I261" s="38"/>
    </row>
    <row r="262" spans="1:9" hidden="1" x14ac:dyDescent="0.25">
      <c r="B262" s="51" t="s">
        <v>55</v>
      </c>
      <c r="C262" s="46" t="s">
        <v>216</v>
      </c>
      <c r="D262" s="36"/>
      <c r="E262" s="44"/>
      <c r="I262" s="38"/>
    </row>
    <row r="263" spans="1:9" hidden="1" x14ac:dyDescent="0.25">
      <c r="B263" s="51" t="s">
        <v>155</v>
      </c>
      <c r="C263" s="46" t="s">
        <v>224</v>
      </c>
      <c r="D263" s="36"/>
      <c r="E263" s="45"/>
      <c r="I263" s="38"/>
    </row>
    <row r="264" spans="1:9" hidden="1" x14ac:dyDescent="0.25">
      <c r="B264" s="51" t="s">
        <v>153</v>
      </c>
      <c r="C264" s="46" t="s">
        <v>217</v>
      </c>
      <c r="D264" s="36"/>
      <c r="E264" s="44"/>
      <c r="I264" s="38"/>
    </row>
    <row r="265" spans="1:9" hidden="1" x14ac:dyDescent="0.25">
      <c r="B265" s="51" t="s">
        <v>60</v>
      </c>
      <c r="C265" s="46" t="s">
        <v>225</v>
      </c>
      <c r="D265" s="36"/>
      <c r="E265" s="45"/>
      <c r="I265" s="38"/>
    </row>
    <row r="266" spans="1:9" hidden="1" x14ac:dyDescent="0.25">
      <c r="B266" s="51" t="s">
        <v>53</v>
      </c>
      <c r="C266" s="46" t="s">
        <v>218</v>
      </c>
      <c r="D266" s="36"/>
      <c r="E266" s="44"/>
      <c r="I266" s="38"/>
    </row>
    <row r="267" spans="1:9" hidden="1" x14ac:dyDescent="0.25">
      <c r="B267" s="51" t="s">
        <v>125</v>
      </c>
      <c r="C267" s="46" t="s">
        <v>219</v>
      </c>
      <c r="D267" s="36"/>
      <c r="E267" s="45"/>
      <c r="I267" s="38"/>
    </row>
    <row r="268" spans="1:9" hidden="1" x14ac:dyDescent="0.25">
      <c r="B268" s="51" t="s">
        <v>54</v>
      </c>
      <c r="C268" s="46" t="s">
        <v>220</v>
      </c>
      <c r="D268" s="36"/>
      <c r="E268" s="44"/>
      <c r="I268" s="38"/>
    </row>
    <row r="269" spans="1:9" hidden="1" x14ac:dyDescent="0.25">
      <c r="B269" s="51"/>
      <c r="C269" s="46"/>
      <c r="D269" s="36"/>
      <c r="E269" s="44"/>
      <c r="I269" s="38"/>
    </row>
    <row r="270" spans="1:9" hidden="1" x14ac:dyDescent="0.25">
      <c r="B270" s="47" t="s">
        <v>88</v>
      </c>
      <c r="C270" s="52" t="s">
        <v>294</v>
      </c>
      <c r="D270" s="41"/>
      <c r="E270" s="45"/>
      <c r="I270" s="38"/>
    </row>
    <row r="271" spans="1:9" hidden="1" x14ac:dyDescent="0.25">
      <c r="A271" s="37" t="s">
        <v>177</v>
      </c>
      <c r="B271" s="51" t="s">
        <v>51</v>
      </c>
      <c r="C271" s="46" t="s">
        <v>200</v>
      </c>
      <c r="D271" s="36"/>
      <c r="E271" s="44"/>
      <c r="I271" s="36"/>
    </row>
    <row r="272" spans="1:9" hidden="1" x14ac:dyDescent="0.25">
      <c r="B272" s="51" t="s">
        <v>46</v>
      </c>
      <c r="C272" s="46" t="s">
        <v>204</v>
      </c>
      <c r="D272" s="36"/>
      <c r="E272" s="45"/>
      <c r="I272" s="38"/>
    </row>
    <row r="273" spans="2:11" hidden="1" x14ac:dyDescent="0.25">
      <c r="B273" s="51" t="s">
        <v>118</v>
      </c>
      <c r="C273" s="46" t="s">
        <v>201</v>
      </c>
      <c r="D273" s="36"/>
      <c r="E273" s="44"/>
      <c r="I273" s="38"/>
    </row>
    <row r="274" spans="2:11" hidden="1" x14ac:dyDescent="0.25">
      <c r="B274" s="51" t="s">
        <v>47</v>
      </c>
      <c r="C274" s="46" t="s">
        <v>205</v>
      </c>
      <c r="D274" s="36"/>
      <c r="E274" s="42"/>
      <c r="I274" s="38"/>
    </row>
    <row r="275" spans="2:11" hidden="1" x14ac:dyDescent="0.25">
      <c r="B275" s="51" t="s">
        <v>150</v>
      </c>
      <c r="C275" s="46" t="s">
        <v>202</v>
      </c>
      <c r="D275" s="36"/>
      <c r="E275" s="42"/>
      <c r="I275" s="38"/>
    </row>
    <row r="276" spans="2:11" hidden="1" x14ac:dyDescent="0.25">
      <c r="B276" s="51" t="s">
        <v>49</v>
      </c>
      <c r="C276" s="46" t="s">
        <v>206</v>
      </c>
      <c r="D276" s="36"/>
      <c r="E276" s="44"/>
      <c r="I276" s="36"/>
      <c r="K276" s="36"/>
    </row>
    <row r="277" spans="2:11" hidden="1" x14ac:dyDescent="0.25">
      <c r="B277" s="51" t="s">
        <v>50</v>
      </c>
      <c r="C277" s="46" t="s">
        <v>203</v>
      </c>
      <c r="D277" s="36"/>
      <c r="E277" s="44"/>
      <c r="I277" s="38"/>
      <c r="K277" s="36"/>
    </row>
    <row r="278" spans="2:11" hidden="1" x14ac:dyDescent="0.25">
      <c r="B278" s="51" t="s">
        <v>48</v>
      </c>
      <c r="C278" s="46" t="s">
        <v>207</v>
      </c>
      <c r="D278" s="36"/>
      <c r="E278" s="44"/>
      <c r="I278" s="38"/>
    </row>
    <row r="279" spans="2:11" hidden="1" x14ac:dyDescent="0.25">
      <c r="B279" s="51" t="s">
        <v>119</v>
      </c>
      <c r="C279" s="46" t="s">
        <v>208</v>
      </c>
      <c r="D279" s="36"/>
      <c r="E279" s="44"/>
      <c r="I279" s="38"/>
    </row>
    <row r="280" spans="2:11" hidden="1" x14ac:dyDescent="0.25"/>
    <row r="281" spans="2:11" hidden="1" x14ac:dyDescent="0.25">
      <c r="B281" t="s">
        <v>295</v>
      </c>
      <c r="C281" t="s">
        <v>296</v>
      </c>
      <c r="D281" t="s">
        <v>333</v>
      </c>
      <c r="E281" t="s">
        <v>335</v>
      </c>
    </row>
    <row r="282" spans="2:11" hidden="1" x14ac:dyDescent="0.25">
      <c r="B282" t="s">
        <v>77</v>
      </c>
      <c r="C282" s="36" t="s">
        <v>77</v>
      </c>
      <c r="D282" s="36" t="s">
        <v>312</v>
      </c>
      <c r="E282" s="36" t="str">
        <f>CONCATENATE(Table_Name[[#This Row],[Table name]],"[Link]")</f>
        <v>Abs[Link]</v>
      </c>
    </row>
    <row r="283" spans="2:11" hidden="1" x14ac:dyDescent="0.25">
      <c r="B283" t="s">
        <v>19</v>
      </c>
      <c r="C283" s="36" t="s">
        <v>19</v>
      </c>
      <c r="D283" s="36" t="s">
        <v>313</v>
      </c>
      <c r="E283" s="36" t="str">
        <f>CONCATENATE(Table_Name[[#This Row],[Table name]],"[Link]")</f>
        <v>Calves[Link]</v>
      </c>
    </row>
    <row r="284" spans="2:11" hidden="1" x14ac:dyDescent="0.25">
      <c r="B284" t="s">
        <v>18</v>
      </c>
      <c r="C284" s="36" t="s">
        <v>18</v>
      </c>
      <c r="D284" s="36" t="s">
        <v>314</v>
      </c>
      <c r="E284" s="36" t="str">
        <f>CONCATENATE(Table_Name[[#This Row],[Table name]],"[Link]")</f>
        <v>Biceps[Link]</v>
      </c>
    </row>
    <row r="285" spans="2:11" hidden="1" x14ac:dyDescent="0.25">
      <c r="B285" t="s">
        <v>117</v>
      </c>
      <c r="C285" s="36" t="s">
        <v>297</v>
      </c>
      <c r="D285" s="36" t="s">
        <v>315</v>
      </c>
      <c r="E285" s="36" t="str">
        <f>CONCATENATE(Table_Name[[#This Row],[Table name]],"[Link]")</f>
        <v>Rear_Delts[Link]</v>
      </c>
    </row>
    <row r="286" spans="2:11" hidden="1" x14ac:dyDescent="0.25">
      <c r="B286" t="s">
        <v>105</v>
      </c>
      <c r="C286" s="36" t="s">
        <v>298</v>
      </c>
      <c r="D286" s="36" t="s">
        <v>316</v>
      </c>
      <c r="E286" s="36" t="str">
        <f>CONCATENATE(Table_Name[[#This Row],[Table name]],"[Link]")</f>
        <v>Side_Delts[Link]</v>
      </c>
    </row>
    <row r="287" spans="2:11" hidden="1" x14ac:dyDescent="0.25">
      <c r="B287" t="s">
        <v>120</v>
      </c>
      <c r="C287" s="36" t="s">
        <v>120</v>
      </c>
      <c r="D287" s="36" t="s">
        <v>317</v>
      </c>
      <c r="E287" s="36" t="str">
        <f>CONCATENATE(Table_Name[[#This Row],[Table name]],"[Link]")</f>
        <v>Traps[Link]</v>
      </c>
    </row>
    <row r="288" spans="2:11" hidden="1" x14ac:dyDescent="0.25">
      <c r="B288" t="s">
        <v>52</v>
      </c>
      <c r="C288" s="36" t="s">
        <v>299</v>
      </c>
      <c r="D288" s="36" t="s">
        <v>318</v>
      </c>
      <c r="E288" s="36" t="str">
        <f>CONCATENATE(Table_Name[[#This Row],[Table name]],"[Link]")</f>
        <v>Horizontal_Triceps[Link]</v>
      </c>
    </row>
    <row r="289" spans="2:5" hidden="1" x14ac:dyDescent="0.25">
      <c r="B289" t="s">
        <v>57</v>
      </c>
      <c r="C289" s="36" t="s">
        <v>300</v>
      </c>
      <c r="D289" s="36" t="s">
        <v>319</v>
      </c>
      <c r="E289" s="36" t="str">
        <f>CONCATENATE(Table_Name[[#This Row],[Table name]],"[Link]")</f>
        <v>Vertical_Triceps[Link]</v>
      </c>
    </row>
    <row r="290" spans="2:5" hidden="1" x14ac:dyDescent="0.25">
      <c r="B290" t="s">
        <v>338</v>
      </c>
      <c r="C290" s="36" t="s">
        <v>301</v>
      </c>
      <c r="D290" s="36" t="s">
        <v>334</v>
      </c>
      <c r="E290" s="36" t="str">
        <f>CONCATENATE(Table_Name[[#This Row],[Table name]],"[Link]")</f>
        <v>Horizonal_Back[Link]</v>
      </c>
    </row>
    <row r="291" spans="2:5" hidden="1" x14ac:dyDescent="0.25">
      <c r="B291" t="s">
        <v>339</v>
      </c>
      <c r="C291" s="36" t="s">
        <v>302</v>
      </c>
      <c r="D291" s="36" t="s">
        <v>320</v>
      </c>
      <c r="E291" s="36" t="str">
        <f>CONCATENATE(Table_Name[[#This Row],[Table name]],"[Link]")</f>
        <v>Vertical_Back[Link]</v>
      </c>
    </row>
    <row r="292" spans="2:5" hidden="1" x14ac:dyDescent="0.25">
      <c r="B292" t="s">
        <v>20</v>
      </c>
      <c r="C292" s="36" t="s">
        <v>20</v>
      </c>
      <c r="D292" s="36" t="s">
        <v>321</v>
      </c>
      <c r="E292" s="36" t="str">
        <f>CONCATENATE(Table_Name[[#This Row],[Table name]],"[Link]")</f>
        <v>Quads[Link]</v>
      </c>
    </row>
    <row r="293" spans="2:5" hidden="1" x14ac:dyDescent="0.25">
      <c r="B293" t="s">
        <v>108</v>
      </c>
      <c r="C293" s="36" t="s">
        <v>108</v>
      </c>
      <c r="D293" s="36" t="s">
        <v>322</v>
      </c>
      <c r="E293" s="36" t="str">
        <f>CONCATENATE(Table_Name[[#This Row],[Table name]],"[Link]")</f>
        <v>Glutes[Link]</v>
      </c>
    </row>
    <row r="294" spans="2:5" hidden="1" x14ac:dyDescent="0.25">
      <c r="B294" t="s">
        <v>351</v>
      </c>
      <c r="C294" s="36" t="s">
        <v>303</v>
      </c>
      <c r="D294" s="36" t="s">
        <v>323</v>
      </c>
      <c r="E294" s="36" t="str">
        <f>CONCATENATE(Table_Name[[#This Row],[Table name]],"[Link]")</f>
        <v>Hamstrings_Hip_Hinge[Link]</v>
      </c>
    </row>
    <row r="295" spans="2:5" hidden="1" x14ac:dyDescent="0.25">
      <c r="B295" t="s">
        <v>346</v>
      </c>
      <c r="C295" s="36" t="s">
        <v>304</v>
      </c>
      <c r="D295" s="36" t="s">
        <v>324</v>
      </c>
      <c r="E295" s="36" t="str">
        <f>CONCATENATE(Table_Name[[#This Row],[Table name]],"[Link]")</f>
        <v>Hamstrings_Isolation[Link]</v>
      </c>
    </row>
    <row r="296" spans="2:5" hidden="1" x14ac:dyDescent="0.25">
      <c r="B296" t="s">
        <v>37</v>
      </c>
      <c r="C296" s="36" t="s">
        <v>305</v>
      </c>
      <c r="D296" s="36" t="s">
        <v>325</v>
      </c>
      <c r="E296" s="36" t="str">
        <f>CONCATENATE(Table_Name[[#This Row],[Table name]],"[Link]")</f>
        <v>Chest_Isolation[Link]</v>
      </c>
    </row>
    <row r="297" spans="2:5" hidden="1" x14ac:dyDescent="0.25">
      <c r="B297" t="s">
        <v>344</v>
      </c>
      <c r="C297" s="36" t="s">
        <v>306</v>
      </c>
      <c r="D297" s="36" t="s">
        <v>326</v>
      </c>
      <c r="E297" s="36" t="str">
        <f>CONCATENATE(Table_Name[[#This Row],[Table name]],"[Link]")</f>
        <v>Horizontal_Push[Link]</v>
      </c>
    </row>
    <row r="298" spans="2:5" hidden="1" x14ac:dyDescent="0.25">
      <c r="B298" t="s">
        <v>343</v>
      </c>
      <c r="C298" s="36" t="s">
        <v>307</v>
      </c>
      <c r="D298" s="36" t="s">
        <v>327</v>
      </c>
      <c r="E298" s="36" t="str">
        <f>CONCATENATE(Table_Name[[#This Row],[Table name]],"[Link]")</f>
        <v>Incline_Push[Link]</v>
      </c>
    </row>
    <row r="299" spans="2:5" hidden="1" x14ac:dyDescent="0.25">
      <c r="B299" t="s">
        <v>104</v>
      </c>
      <c r="C299" s="36" t="s">
        <v>308</v>
      </c>
      <c r="D299" s="36" t="s">
        <v>328</v>
      </c>
      <c r="E299" s="36" t="str">
        <f>CONCATENATE(Table_Name[[#This Row],[Table name]],"[Link]")</f>
        <v>Front_Delts[Link]</v>
      </c>
    </row>
    <row r="300" spans="2:5" hidden="1" x14ac:dyDescent="0.25">
      <c r="B300" t="s">
        <v>17</v>
      </c>
      <c r="C300" s="36" t="s">
        <v>17</v>
      </c>
      <c r="D300" s="36" t="s">
        <v>329</v>
      </c>
      <c r="E300" s="36" t="str">
        <f>CONCATENATE(Table_Name[[#This Row],[Table name]],"[Link]")</f>
        <v>Triceps[Link]</v>
      </c>
    </row>
    <row r="301" spans="2:5" hidden="1" x14ac:dyDescent="0.25">
      <c r="B301" t="s">
        <v>176</v>
      </c>
      <c r="C301" s="36" t="s">
        <v>309</v>
      </c>
      <c r="D301" s="36" t="s">
        <v>330</v>
      </c>
      <c r="E301" s="36" t="str">
        <f>CONCATENATE(Table_Name[[#This Row],[Table name]],"[Link]")</f>
        <v>Incline_Push_or_Front_Delts[Link]</v>
      </c>
    </row>
    <row r="302" spans="2:5" hidden="1" x14ac:dyDescent="0.25">
      <c r="B302" t="s">
        <v>175</v>
      </c>
      <c r="C302" s="36" t="s">
        <v>310</v>
      </c>
      <c r="D302" s="36" t="s">
        <v>331</v>
      </c>
      <c r="E302" s="36" t="str">
        <f>CONCATENATE(Table_Name[[#This Row],[Table name]],"[Link]")</f>
        <v>Chest_Isolation_or_Triceps[Link]</v>
      </c>
    </row>
    <row r="303" spans="2:5" hidden="1" x14ac:dyDescent="0.25">
      <c r="B303" t="s">
        <v>340</v>
      </c>
      <c r="C303" s="36" t="s">
        <v>311</v>
      </c>
      <c r="D303" s="36" t="s">
        <v>332</v>
      </c>
      <c r="E303" s="36" t="str">
        <f>CONCATENATE(Table_Name[[#This Row],[Table name]],"[Link]")</f>
        <v>Rear_or_Side_Delts[Link]</v>
      </c>
    </row>
    <row r="304" spans="2:5" hidden="1" x14ac:dyDescent="0.25"/>
    <row r="305" spans="2:4" hidden="1" x14ac:dyDescent="0.25">
      <c r="B305" s="8" t="s">
        <v>88</v>
      </c>
      <c r="C305" t="s">
        <v>294</v>
      </c>
      <c r="D305" s="8" t="s">
        <v>295</v>
      </c>
    </row>
    <row r="306" spans="2:4" hidden="1" x14ac:dyDescent="0.25">
      <c r="B306" s="36" t="s">
        <v>109</v>
      </c>
      <c r="C306" t="s">
        <v>178</v>
      </c>
      <c r="D306" t="s">
        <v>77</v>
      </c>
    </row>
    <row r="307" spans="2:4" hidden="1" x14ac:dyDescent="0.25">
      <c r="B307" s="36" t="s">
        <v>79</v>
      </c>
      <c r="C307" t="s">
        <v>179</v>
      </c>
      <c r="D307" t="s">
        <v>77</v>
      </c>
    </row>
    <row r="308" spans="2:4" hidden="1" x14ac:dyDescent="0.25">
      <c r="B308" s="36" t="s">
        <v>80</v>
      </c>
      <c r="C308" t="s">
        <v>180</v>
      </c>
      <c r="D308" t="s">
        <v>77</v>
      </c>
    </row>
    <row r="309" spans="2:4" hidden="1" x14ac:dyDescent="0.25">
      <c r="B309" s="36" t="s">
        <v>78</v>
      </c>
      <c r="C309" t="s">
        <v>181</v>
      </c>
      <c r="D309" t="s">
        <v>77</v>
      </c>
    </row>
    <row r="310" spans="2:4" hidden="1" x14ac:dyDescent="0.25">
      <c r="B310" s="38" t="s">
        <v>110</v>
      </c>
      <c r="C310" t="s">
        <v>182</v>
      </c>
      <c r="D310" t="s">
        <v>77</v>
      </c>
    </row>
    <row r="311" spans="2:4" hidden="1" x14ac:dyDescent="0.25">
      <c r="B311" s="36" t="s">
        <v>81</v>
      </c>
      <c r="C311" t="s">
        <v>183</v>
      </c>
      <c r="D311" t="s">
        <v>77</v>
      </c>
    </row>
    <row r="312" spans="2:4" hidden="1" x14ac:dyDescent="0.25">
      <c r="B312" s="36" t="s">
        <v>146</v>
      </c>
      <c r="C312" t="s">
        <v>184</v>
      </c>
      <c r="D312" t="s">
        <v>77</v>
      </c>
    </row>
    <row r="313" spans="2:4" hidden="1" x14ac:dyDescent="0.25">
      <c r="B313" s="36" t="s">
        <v>61</v>
      </c>
      <c r="C313" t="s">
        <v>189</v>
      </c>
      <c r="D313" t="s">
        <v>18</v>
      </c>
    </row>
    <row r="314" spans="2:4" hidden="1" x14ac:dyDescent="0.25">
      <c r="B314" s="36" t="s">
        <v>62</v>
      </c>
      <c r="C314" t="s">
        <v>190</v>
      </c>
      <c r="D314" t="s">
        <v>18</v>
      </c>
    </row>
    <row r="315" spans="2:4" hidden="1" x14ac:dyDescent="0.25">
      <c r="B315" s="36" t="s">
        <v>112</v>
      </c>
      <c r="C315" t="s">
        <v>191</v>
      </c>
      <c r="D315" t="s">
        <v>18</v>
      </c>
    </row>
    <row r="316" spans="2:4" hidden="1" x14ac:dyDescent="0.25">
      <c r="B316" s="36" t="s">
        <v>63</v>
      </c>
      <c r="C316" t="s">
        <v>192</v>
      </c>
      <c r="D316" t="s">
        <v>18</v>
      </c>
    </row>
    <row r="317" spans="2:4" hidden="1" x14ac:dyDescent="0.25">
      <c r="B317" s="36" t="s">
        <v>113</v>
      </c>
      <c r="C317" t="s">
        <v>193</v>
      </c>
      <c r="D317" t="s">
        <v>18</v>
      </c>
    </row>
    <row r="318" spans="2:4" hidden="1" x14ac:dyDescent="0.25">
      <c r="B318" s="36" t="s">
        <v>114</v>
      </c>
      <c r="C318" t="s">
        <v>194</v>
      </c>
      <c r="D318" t="s">
        <v>18</v>
      </c>
    </row>
    <row r="319" spans="2:4" hidden="1" x14ac:dyDescent="0.25">
      <c r="B319" s="36" t="s">
        <v>147</v>
      </c>
      <c r="C319" t="s">
        <v>195</v>
      </c>
      <c r="D319" t="s">
        <v>18</v>
      </c>
    </row>
    <row r="320" spans="2:4" hidden="1" x14ac:dyDescent="0.25">
      <c r="B320" s="36" t="s">
        <v>148</v>
      </c>
      <c r="C320" t="s">
        <v>196</v>
      </c>
      <c r="D320" t="s">
        <v>18</v>
      </c>
    </row>
    <row r="321" spans="2:4" hidden="1" x14ac:dyDescent="0.25">
      <c r="B321" s="38" t="s">
        <v>115</v>
      </c>
      <c r="C321" t="s">
        <v>197</v>
      </c>
      <c r="D321" t="s">
        <v>18</v>
      </c>
    </row>
    <row r="322" spans="2:4" hidden="1" x14ac:dyDescent="0.25">
      <c r="B322" s="36" t="s">
        <v>116</v>
      </c>
      <c r="C322" t="s">
        <v>198</v>
      </c>
      <c r="D322" t="s">
        <v>18</v>
      </c>
    </row>
    <row r="323" spans="2:4" hidden="1" x14ac:dyDescent="0.25">
      <c r="B323" s="36" t="s">
        <v>149</v>
      </c>
      <c r="C323" t="s">
        <v>199</v>
      </c>
      <c r="D323" t="s">
        <v>18</v>
      </c>
    </row>
    <row r="324" spans="2:4" hidden="1" x14ac:dyDescent="0.25">
      <c r="B324" s="36" t="s">
        <v>111</v>
      </c>
      <c r="C324" t="s">
        <v>185</v>
      </c>
      <c r="D324" t="s">
        <v>19</v>
      </c>
    </row>
    <row r="325" spans="2:4" hidden="1" x14ac:dyDescent="0.25">
      <c r="B325" s="36" t="s">
        <v>75</v>
      </c>
      <c r="C325" t="s">
        <v>186</v>
      </c>
      <c r="D325" t="s">
        <v>19</v>
      </c>
    </row>
    <row r="326" spans="2:4" hidden="1" x14ac:dyDescent="0.25">
      <c r="B326" s="36" t="s">
        <v>74</v>
      </c>
      <c r="C326" t="s">
        <v>187</v>
      </c>
      <c r="D326" t="s">
        <v>19</v>
      </c>
    </row>
    <row r="327" spans="2:4" hidden="1" x14ac:dyDescent="0.25">
      <c r="B327" s="36" t="s">
        <v>76</v>
      </c>
      <c r="C327" t="s">
        <v>188</v>
      </c>
      <c r="D327" t="s">
        <v>19</v>
      </c>
    </row>
    <row r="328" spans="2:4" hidden="1" x14ac:dyDescent="0.25">
      <c r="B328" s="36" t="s">
        <v>138</v>
      </c>
      <c r="C328" t="s">
        <v>268</v>
      </c>
      <c r="D328" t="s">
        <v>37</v>
      </c>
    </row>
    <row r="329" spans="2:4" hidden="1" x14ac:dyDescent="0.25">
      <c r="B329" s="36" t="s">
        <v>38</v>
      </c>
      <c r="C329" t="s">
        <v>269</v>
      </c>
      <c r="D329" t="s">
        <v>37</v>
      </c>
    </row>
    <row r="330" spans="2:4" hidden="1" x14ac:dyDescent="0.25">
      <c r="B330" s="36" t="s">
        <v>39</v>
      </c>
      <c r="C330" t="s">
        <v>270</v>
      </c>
      <c r="D330" t="s">
        <v>37</v>
      </c>
    </row>
    <row r="331" spans="2:4" hidden="1" x14ac:dyDescent="0.25">
      <c r="B331" s="36" t="s">
        <v>139</v>
      </c>
      <c r="C331" t="s">
        <v>271</v>
      </c>
      <c r="D331" t="s">
        <v>37</v>
      </c>
    </row>
    <row r="332" spans="2:4" hidden="1" x14ac:dyDescent="0.25">
      <c r="B332" s="36" t="s">
        <v>40</v>
      </c>
      <c r="C332" t="s">
        <v>272</v>
      </c>
      <c r="D332" t="s">
        <v>37</v>
      </c>
    </row>
    <row r="333" spans="2:4" hidden="1" x14ac:dyDescent="0.25">
      <c r="B333" s="36" t="s">
        <v>140</v>
      </c>
      <c r="C333" t="s">
        <v>273</v>
      </c>
      <c r="D333" t="s">
        <v>37</v>
      </c>
    </row>
    <row r="334" spans="2:4" hidden="1" x14ac:dyDescent="0.25">
      <c r="B334" s="36" t="s">
        <v>141</v>
      </c>
      <c r="C334" t="s">
        <v>274</v>
      </c>
      <c r="D334" t="s">
        <v>37</v>
      </c>
    </row>
    <row r="335" spans="2:4" hidden="1" x14ac:dyDescent="0.25">
      <c r="B335" s="36" t="s">
        <v>138</v>
      </c>
      <c r="C335" t="s">
        <v>268</v>
      </c>
      <c r="D335" t="s">
        <v>175</v>
      </c>
    </row>
    <row r="336" spans="2:4" hidden="1" x14ac:dyDescent="0.25">
      <c r="B336" s="36" t="s">
        <v>152</v>
      </c>
      <c r="C336" t="s">
        <v>213</v>
      </c>
      <c r="D336" t="s">
        <v>175</v>
      </c>
    </row>
    <row r="337" spans="2:4" hidden="1" x14ac:dyDescent="0.25">
      <c r="B337" s="36" t="s">
        <v>38</v>
      </c>
      <c r="C337" t="s">
        <v>269</v>
      </c>
      <c r="D337" t="s">
        <v>175</v>
      </c>
    </row>
    <row r="338" spans="2:4" hidden="1" x14ac:dyDescent="0.25">
      <c r="B338" s="36" t="s">
        <v>59</v>
      </c>
      <c r="C338" t="s">
        <v>221</v>
      </c>
      <c r="D338" t="s">
        <v>175</v>
      </c>
    </row>
    <row r="339" spans="2:4" hidden="1" x14ac:dyDescent="0.25">
      <c r="B339" s="36" t="s">
        <v>39</v>
      </c>
      <c r="C339" t="s">
        <v>270</v>
      </c>
      <c r="D339" t="s">
        <v>175</v>
      </c>
    </row>
    <row r="340" spans="2:4" hidden="1" x14ac:dyDescent="0.25">
      <c r="B340" s="36" t="s">
        <v>124</v>
      </c>
      <c r="C340" t="s">
        <v>214</v>
      </c>
      <c r="D340" t="s">
        <v>175</v>
      </c>
    </row>
    <row r="341" spans="2:4" hidden="1" x14ac:dyDescent="0.25">
      <c r="B341" s="36" t="s">
        <v>139</v>
      </c>
      <c r="C341" t="s">
        <v>271</v>
      </c>
      <c r="D341" t="s">
        <v>175</v>
      </c>
    </row>
    <row r="342" spans="2:4" hidden="1" x14ac:dyDescent="0.25">
      <c r="B342" s="36" t="s">
        <v>58</v>
      </c>
      <c r="C342" t="s">
        <v>222</v>
      </c>
      <c r="D342" t="s">
        <v>175</v>
      </c>
    </row>
    <row r="343" spans="2:4" hidden="1" x14ac:dyDescent="0.25">
      <c r="B343" s="36" t="s">
        <v>40</v>
      </c>
      <c r="C343" t="s">
        <v>272</v>
      </c>
      <c r="D343" t="s">
        <v>175</v>
      </c>
    </row>
    <row r="344" spans="2:4" hidden="1" x14ac:dyDescent="0.25">
      <c r="B344" s="36" t="s">
        <v>56</v>
      </c>
      <c r="C344" t="s">
        <v>215</v>
      </c>
      <c r="D344" t="s">
        <v>175</v>
      </c>
    </row>
    <row r="345" spans="2:4" hidden="1" x14ac:dyDescent="0.25">
      <c r="B345" s="36" t="s">
        <v>140</v>
      </c>
      <c r="C345" t="s">
        <v>273</v>
      </c>
      <c r="D345" t="s">
        <v>175</v>
      </c>
    </row>
    <row r="346" spans="2:4" hidden="1" x14ac:dyDescent="0.25">
      <c r="B346" s="36" t="s">
        <v>154</v>
      </c>
      <c r="C346" t="s">
        <v>223</v>
      </c>
      <c r="D346" t="s">
        <v>175</v>
      </c>
    </row>
    <row r="347" spans="2:4" hidden="1" x14ac:dyDescent="0.25">
      <c r="B347" s="36" t="s">
        <v>141</v>
      </c>
      <c r="C347" t="s">
        <v>274</v>
      </c>
      <c r="D347" t="s">
        <v>175</v>
      </c>
    </row>
    <row r="348" spans="2:4" hidden="1" x14ac:dyDescent="0.25">
      <c r="B348" s="36" t="s">
        <v>55</v>
      </c>
      <c r="C348" t="s">
        <v>216</v>
      </c>
      <c r="D348" t="s">
        <v>175</v>
      </c>
    </row>
    <row r="349" spans="2:4" hidden="1" x14ac:dyDescent="0.25">
      <c r="B349" s="36" t="s">
        <v>155</v>
      </c>
      <c r="C349" t="s">
        <v>224</v>
      </c>
      <c r="D349" t="s">
        <v>175</v>
      </c>
    </row>
    <row r="350" spans="2:4" hidden="1" x14ac:dyDescent="0.25">
      <c r="B350" s="36" t="s">
        <v>153</v>
      </c>
      <c r="C350" t="s">
        <v>217</v>
      </c>
      <c r="D350" t="s">
        <v>175</v>
      </c>
    </row>
    <row r="351" spans="2:4" hidden="1" x14ac:dyDescent="0.25">
      <c r="B351" s="36" t="s">
        <v>60</v>
      </c>
      <c r="C351" t="s">
        <v>225</v>
      </c>
      <c r="D351" t="s">
        <v>175</v>
      </c>
    </row>
    <row r="352" spans="2:4" hidden="1" x14ac:dyDescent="0.25">
      <c r="B352" s="36" t="s">
        <v>53</v>
      </c>
      <c r="C352" t="s">
        <v>218</v>
      </c>
      <c r="D352" t="s">
        <v>175</v>
      </c>
    </row>
    <row r="353" spans="2:4" hidden="1" x14ac:dyDescent="0.25">
      <c r="B353" s="36" t="s">
        <v>125</v>
      </c>
      <c r="C353" t="s">
        <v>219</v>
      </c>
      <c r="D353" t="s">
        <v>175</v>
      </c>
    </row>
    <row r="354" spans="2:4" hidden="1" x14ac:dyDescent="0.25">
      <c r="B354" s="36" t="s">
        <v>54</v>
      </c>
      <c r="C354" t="s">
        <v>220</v>
      </c>
      <c r="D354" t="s">
        <v>175</v>
      </c>
    </row>
    <row r="355" spans="2:4" hidden="1" x14ac:dyDescent="0.25">
      <c r="B355" s="36" t="s">
        <v>32</v>
      </c>
      <c r="C355" t="s">
        <v>288</v>
      </c>
      <c r="D355" t="s">
        <v>104</v>
      </c>
    </row>
    <row r="356" spans="2:4" hidden="1" x14ac:dyDescent="0.25">
      <c r="B356" s="36" t="s">
        <v>34</v>
      </c>
      <c r="C356" t="s">
        <v>289</v>
      </c>
      <c r="D356" t="s">
        <v>104</v>
      </c>
    </row>
    <row r="357" spans="2:4" hidden="1" x14ac:dyDescent="0.25">
      <c r="B357" s="36" t="s">
        <v>35</v>
      </c>
      <c r="C357" t="s">
        <v>290</v>
      </c>
      <c r="D357" t="s">
        <v>104</v>
      </c>
    </row>
    <row r="358" spans="2:4" hidden="1" x14ac:dyDescent="0.25">
      <c r="B358" s="36" t="s">
        <v>174</v>
      </c>
      <c r="C358" t="s">
        <v>291</v>
      </c>
      <c r="D358" t="s">
        <v>104</v>
      </c>
    </row>
    <row r="359" spans="2:4" hidden="1" x14ac:dyDescent="0.25">
      <c r="B359" s="12" t="s">
        <v>145</v>
      </c>
      <c r="C359" t="s">
        <v>292</v>
      </c>
      <c r="D359" t="s">
        <v>104</v>
      </c>
    </row>
    <row r="360" spans="2:4" hidden="1" x14ac:dyDescent="0.25">
      <c r="B360" s="36" t="s">
        <v>33</v>
      </c>
      <c r="C360" t="s">
        <v>293</v>
      </c>
      <c r="D360" t="s">
        <v>104</v>
      </c>
    </row>
    <row r="361" spans="2:4" hidden="1" x14ac:dyDescent="0.25">
      <c r="B361" s="36" t="s">
        <v>66</v>
      </c>
      <c r="C361" t="s">
        <v>253</v>
      </c>
      <c r="D361" t="s">
        <v>108</v>
      </c>
    </row>
    <row r="362" spans="2:4" hidden="1" x14ac:dyDescent="0.25">
      <c r="B362" s="36" t="s">
        <v>67</v>
      </c>
      <c r="C362" t="s">
        <v>254</v>
      </c>
      <c r="D362" t="s">
        <v>108</v>
      </c>
    </row>
    <row r="363" spans="2:4" hidden="1" x14ac:dyDescent="0.25">
      <c r="B363" s="36" t="s">
        <v>133</v>
      </c>
      <c r="C363" t="s">
        <v>255</v>
      </c>
      <c r="D363" t="s">
        <v>108</v>
      </c>
    </row>
    <row r="364" spans="2:4" hidden="1" x14ac:dyDescent="0.25">
      <c r="B364" s="36" t="s">
        <v>170</v>
      </c>
      <c r="C364" t="s">
        <v>256</v>
      </c>
      <c r="D364" t="s">
        <v>108</v>
      </c>
    </row>
    <row r="365" spans="2:4" hidden="1" x14ac:dyDescent="0.25">
      <c r="B365" s="36" t="s">
        <v>70</v>
      </c>
      <c r="C365" t="s">
        <v>257</v>
      </c>
      <c r="D365" t="s">
        <v>108</v>
      </c>
    </row>
    <row r="366" spans="2:4" hidden="1" x14ac:dyDescent="0.25">
      <c r="B366" s="36" t="s">
        <v>69</v>
      </c>
      <c r="C366" t="s">
        <v>258</v>
      </c>
      <c r="D366" t="s">
        <v>108</v>
      </c>
    </row>
    <row r="367" spans="2:4" hidden="1" x14ac:dyDescent="0.25">
      <c r="B367" s="36" t="s">
        <v>134</v>
      </c>
      <c r="C367" t="s">
        <v>259</v>
      </c>
      <c r="D367" t="s">
        <v>108</v>
      </c>
    </row>
    <row r="368" spans="2:4" hidden="1" x14ac:dyDescent="0.25">
      <c r="B368" s="36" t="s">
        <v>171</v>
      </c>
      <c r="C368" t="s">
        <v>260</v>
      </c>
      <c r="D368" t="s">
        <v>108</v>
      </c>
    </row>
    <row r="369" spans="2:4" hidden="1" x14ac:dyDescent="0.25">
      <c r="B369" s="36" t="s">
        <v>135</v>
      </c>
      <c r="C369" t="s">
        <v>261</v>
      </c>
      <c r="D369" t="s">
        <v>107</v>
      </c>
    </row>
    <row r="370" spans="2:4" hidden="1" x14ac:dyDescent="0.25">
      <c r="B370" s="36" t="s">
        <v>71</v>
      </c>
      <c r="C370" t="s">
        <v>262</v>
      </c>
      <c r="D370" t="s">
        <v>107</v>
      </c>
    </row>
    <row r="371" spans="2:4" hidden="1" x14ac:dyDescent="0.25">
      <c r="B371" s="36" t="s">
        <v>72</v>
      </c>
      <c r="C371" t="s">
        <v>263</v>
      </c>
      <c r="D371" t="s">
        <v>107</v>
      </c>
    </row>
    <row r="372" spans="2:4" hidden="1" x14ac:dyDescent="0.25">
      <c r="B372" s="36" t="s">
        <v>136</v>
      </c>
      <c r="C372" t="s">
        <v>264</v>
      </c>
      <c r="D372" t="s">
        <v>107</v>
      </c>
    </row>
    <row r="373" spans="2:4" hidden="1" x14ac:dyDescent="0.25">
      <c r="B373" s="36" t="s">
        <v>172</v>
      </c>
      <c r="C373" t="s">
        <v>265</v>
      </c>
      <c r="D373" t="s">
        <v>106</v>
      </c>
    </row>
    <row r="374" spans="2:4" hidden="1" x14ac:dyDescent="0.25">
      <c r="B374" s="36" t="s">
        <v>73</v>
      </c>
      <c r="C374" t="s">
        <v>266</v>
      </c>
      <c r="D374" t="s">
        <v>106</v>
      </c>
    </row>
    <row r="375" spans="2:4" hidden="1" x14ac:dyDescent="0.25">
      <c r="B375" s="36" t="s">
        <v>137</v>
      </c>
      <c r="C375" t="s">
        <v>267</v>
      </c>
      <c r="D375" t="s">
        <v>106</v>
      </c>
    </row>
    <row r="376" spans="2:4" hidden="1" x14ac:dyDescent="0.25">
      <c r="B376" s="36" t="s">
        <v>156</v>
      </c>
      <c r="C376" t="s">
        <v>226</v>
      </c>
      <c r="D376" t="s">
        <v>126</v>
      </c>
    </row>
    <row r="377" spans="2:4" hidden="1" x14ac:dyDescent="0.25">
      <c r="B377" s="36" t="s">
        <v>157</v>
      </c>
      <c r="C377" t="s">
        <v>227</v>
      </c>
      <c r="D377" t="s">
        <v>126</v>
      </c>
    </row>
    <row r="378" spans="2:4" hidden="1" x14ac:dyDescent="0.25">
      <c r="B378" s="36" t="s">
        <v>158</v>
      </c>
      <c r="C378" t="s">
        <v>228</v>
      </c>
      <c r="D378" t="s">
        <v>126</v>
      </c>
    </row>
    <row r="379" spans="2:4" hidden="1" x14ac:dyDescent="0.25">
      <c r="B379" s="36" t="s">
        <v>42</v>
      </c>
      <c r="C379" t="s">
        <v>229</v>
      </c>
      <c r="D379" t="s">
        <v>126</v>
      </c>
    </row>
    <row r="380" spans="2:4" hidden="1" x14ac:dyDescent="0.25">
      <c r="B380" s="36" t="s">
        <v>127</v>
      </c>
      <c r="C380" t="s">
        <v>230</v>
      </c>
      <c r="D380" t="s">
        <v>126</v>
      </c>
    </row>
    <row r="381" spans="2:4" hidden="1" x14ac:dyDescent="0.25">
      <c r="B381" s="36" t="s">
        <v>128</v>
      </c>
      <c r="C381" t="s">
        <v>231</v>
      </c>
      <c r="D381" t="s">
        <v>126</v>
      </c>
    </row>
    <row r="382" spans="2:4" hidden="1" x14ac:dyDescent="0.25">
      <c r="B382" s="36" t="s">
        <v>41</v>
      </c>
      <c r="C382" t="s">
        <v>232</v>
      </c>
      <c r="D382" t="s">
        <v>126</v>
      </c>
    </row>
    <row r="383" spans="2:4" hidden="1" x14ac:dyDescent="0.25">
      <c r="B383" s="36" t="s">
        <v>129</v>
      </c>
      <c r="C383" t="s">
        <v>233</v>
      </c>
      <c r="D383" t="s">
        <v>126</v>
      </c>
    </row>
    <row r="384" spans="2:4" hidden="1" x14ac:dyDescent="0.25">
      <c r="B384" s="36" t="s">
        <v>23</v>
      </c>
      <c r="C384" t="s">
        <v>275</v>
      </c>
      <c r="D384" t="s">
        <v>22</v>
      </c>
    </row>
    <row r="385" spans="2:4" hidden="1" x14ac:dyDescent="0.25">
      <c r="B385" s="36" t="s">
        <v>25</v>
      </c>
      <c r="C385" t="s">
        <v>276</v>
      </c>
      <c r="D385" t="s">
        <v>22</v>
      </c>
    </row>
    <row r="386" spans="2:4" hidden="1" x14ac:dyDescent="0.25">
      <c r="B386" s="36" t="s">
        <v>142</v>
      </c>
      <c r="C386" t="s">
        <v>277</v>
      </c>
      <c r="D386" t="s">
        <v>22</v>
      </c>
    </row>
    <row r="387" spans="2:4" hidden="1" x14ac:dyDescent="0.25">
      <c r="B387" s="36" t="s">
        <v>24</v>
      </c>
      <c r="C387" t="s">
        <v>278</v>
      </c>
      <c r="D387" t="s">
        <v>22</v>
      </c>
    </row>
    <row r="388" spans="2:4" hidden="1" x14ac:dyDescent="0.25">
      <c r="B388" s="12" t="s">
        <v>173</v>
      </c>
      <c r="C388" t="s">
        <v>279</v>
      </c>
      <c r="D388" t="s">
        <v>22</v>
      </c>
    </row>
    <row r="389" spans="2:4" hidden="1" x14ac:dyDescent="0.25">
      <c r="B389" s="36" t="s">
        <v>26</v>
      </c>
      <c r="C389" t="s">
        <v>280</v>
      </c>
      <c r="D389" t="s">
        <v>22</v>
      </c>
    </row>
    <row r="390" spans="2:4" hidden="1" x14ac:dyDescent="0.25">
      <c r="B390" s="36" t="s">
        <v>27</v>
      </c>
      <c r="C390" t="s">
        <v>281</v>
      </c>
      <c r="D390" t="s">
        <v>22</v>
      </c>
    </row>
    <row r="391" spans="2:4" hidden="1" x14ac:dyDescent="0.25">
      <c r="B391" s="36" t="s">
        <v>152</v>
      </c>
      <c r="C391" t="s">
        <v>213</v>
      </c>
      <c r="D391" t="s">
        <v>52</v>
      </c>
    </row>
    <row r="392" spans="2:4" hidden="1" x14ac:dyDescent="0.25">
      <c r="B392" s="36" t="s">
        <v>124</v>
      </c>
      <c r="C392" t="s">
        <v>214</v>
      </c>
      <c r="D392" t="s">
        <v>52</v>
      </c>
    </row>
    <row r="393" spans="2:4" hidden="1" x14ac:dyDescent="0.25">
      <c r="B393" s="36" t="s">
        <v>56</v>
      </c>
      <c r="C393" t="s">
        <v>215</v>
      </c>
      <c r="D393" t="s">
        <v>52</v>
      </c>
    </row>
    <row r="394" spans="2:4" hidden="1" x14ac:dyDescent="0.25">
      <c r="B394" s="36" t="s">
        <v>55</v>
      </c>
      <c r="C394" t="s">
        <v>216</v>
      </c>
      <c r="D394" t="s">
        <v>52</v>
      </c>
    </row>
    <row r="395" spans="2:4" hidden="1" x14ac:dyDescent="0.25">
      <c r="B395" s="36" t="s">
        <v>153</v>
      </c>
      <c r="C395" t="s">
        <v>217</v>
      </c>
      <c r="D395" t="s">
        <v>52</v>
      </c>
    </row>
    <row r="396" spans="2:4" hidden="1" x14ac:dyDescent="0.25">
      <c r="B396" s="36" t="s">
        <v>53</v>
      </c>
      <c r="C396" t="s">
        <v>218</v>
      </c>
      <c r="D396" t="s">
        <v>52</v>
      </c>
    </row>
    <row r="397" spans="2:4" hidden="1" x14ac:dyDescent="0.25">
      <c r="B397" s="36" t="s">
        <v>125</v>
      </c>
      <c r="C397" t="s">
        <v>219</v>
      </c>
      <c r="D397" t="s">
        <v>52</v>
      </c>
    </row>
    <row r="398" spans="2:4" hidden="1" x14ac:dyDescent="0.25">
      <c r="B398" s="36" t="s">
        <v>54</v>
      </c>
      <c r="C398" t="s">
        <v>220</v>
      </c>
      <c r="D398" t="s">
        <v>52</v>
      </c>
    </row>
    <row r="399" spans="2:4" hidden="1" x14ac:dyDescent="0.25">
      <c r="B399" s="38" t="s">
        <v>29</v>
      </c>
      <c r="C399" t="s">
        <v>282</v>
      </c>
      <c r="D399" t="s">
        <v>143</v>
      </c>
    </row>
    <row r="400" spans="2:4" hidden="1" x14ac:dyDescent="0.25">
      <c r="B400" s="36" t="s">
        <v>31</v>
      </c>
      <c r="C400" t="s">
        <v>283</v>
      </c>
      <c r="D400" t="s">
        <v>143</v>
      </c>
    </row>
    <row r="401" spans="2:4" hidden="1" x14ac:dyDescent="0.25">
      <c r="B401" s="36" t="s">
        <v>28</v>
      </c>
      <c r="C401" t="s">
        <v>284</v>
      </c>
      <c r="D401" t="s">
        <v>143</v>
      </c>
    </row>
    <row r="402" spans="2:4" hidden="1" x14ac:dyDescent="0.25">
      <c r="B402" s="36" t="s">
        <v>36</v>
      </c>
      <c r="C402" t="s">
        <v>285</v>
      </c>
      <c r="D402" t="s">
        <v>143</v>
      </c>
    </row>
    <row r="403" spans="2:4" hidden="1" x14ac:dyDescent="0.25">
      <c r="B403" s="36" t="s">
        <v>30</v>
      </c>
      <c r="C403" t="s">
        <v>286</v>
      </c>
      <c r="D403" t="s">
        <v>143</v>
      </c>
    </row>
    <row r="404" spans="2:4" hidden="1" x14ac:dyDescent="0.25">
      <c r="B404" s="12" t="s">
        <v>144</v>
      </c>
      <c r="C404" t="s">
        <v>287</v>
      </c>
      <c r="D404" t="s">
        <v>143</v>
      </c>
    </row>
    <row r="405" spans="2:4" hidden="1" x14ac:dyDescent="0.25">
      <c r="B405" s="38" t="s">
        <v>29</v>
      </c>
      <c r="C405" t="s">
        <v>282</v>
      </c>
      <c r="D405" t="s">
        <v>176</v>
      </c>
    </row>
    <row r="406" spans="2:4" hidden="1" x14ac:dyDescent="0.25">
      <c r="B406" s="36" t="s">
        <v>32</v>
      </c>
      <c r="C406" t="s">
        <v>288</v>
      </c>
      <c r="D406" t="s">
        <v>176</v>
      </c>
    </row>
    <row r="407" spans="2:4" hidden="1" x14ac:dyDescent="0.25">
      <c r="B407" s="36" t="s">
        <v>31</v>
      </c>
      <c r="C407" t="s">
        <v>283</v>
      </c>
      <c r="D407" t="s">
        <v>176</v>
      </c>
    </row>
    <row r="408" spans="2:4" hidden="1" x14ac:dyDescent="0.25">
      <c r="B408" s="36" t="s">
        <v>34</v>
      </c>
      <c r="C408" t="s">
        <v>289</v>
      </c>
      <c r="D408" t="s">
        <v>176</v>
      </c>
    </row>
    <row r="409" spans="2:4" hidden="1" x14ac:dyDescent="0.25">
      <c r="B409" s="36" t="s">
        <v>28</v>
      </c>
      <c r="C409" t="s">
        <v>284</v>
      </c>
      <c r="D409" t="s">
        <v>176</v>
      </c>
    </row>
    <row r="410" spans="2:4" hidden="1" x14ac:dyDescent="0.25">
      <c r="B410" s="36" t="s">
        <v>35</v>
      </c>
      <c r="C410" t="s">
        <v>290</v>
      </c>
      <c r="D410" t="s">
        <v>176</v>
      </c>
    </row>
    <row r="411" spans="2:4" hidden="1" x14ac:dyDescent="0.25">
      <c r="B411" s="36" t="s">
        <v>36</v>
      </c>
      <c r="C411" t="s">
        <v>285</v>
      </c>
      <c r="D411" t="s">
        <v>176</v>
      </c>
    </row>
    <row r="412" spans="2:4" hidden="1" x14ac:dyDescent="0.25">
      <c r="B412" s="36" t="s">
        <v>174</v>
      </c>
      <c r="C412" t="s">
        <v>291</v>
      </c>
      <c r="D412" t="s">
        <v>176</v>
      </c>
    </row>
    <row r="413" spans="2:4" hidden="1" x14ac:dyDescent="0.25">
      <c r="B413" s="36" t="s">
        <v>30</v>
      </c>
      <c r="C413" t="s">
        <v>286</v>
      </c>
      <c r="D413" t="s">
        <v>176</v>
      </c>
    </row>
    <row r="414" spans="2:4" hidden="1" x14ac:dyDescent="0.25">
      <c r="B414" s="12" t="s">
        <v>145</v>
      </c>
      <c r="C414" t="s">
        <v>292</v>
      </c>
      <c r="D414" t="s">
        <v>176</v>
      </c>
    </row>
    <row r="415" spans="2:4" hidden="1" x14ac:dyDescent="0.25">
      <c r="B415" s="12" t="s">
        <v>144</v>
      </c>
      <c r="C415" t="s">
        <v>287</v>
      </c>
      <c r="D415" t="s">
        <v>176</v>
      </c>
    </row>
    <row r="416" spans="2:4" hidden="1" x14ac:dyDescent="0.25">
      <c r="B416" s="36" t="s">
        <v>33</v>
      </c>
      <c r="C416" t="s">
        <v>293</v>
      </c>
      <c r="D416" t="s">
        <v>176</v>
      </c>
    </row>
    <row r="417" spans="2:4" hidden="1" x14ac:dyDescent="0.25">
      <c r="B417" s="36" t="s">
        <v>64</v>
      </c>
      <c r="C417" t="s">
        <v>246</v>
      </c>
      <c r="D417" t="s">
        <v>20</v>
      </c>
    </row>
    <row r="418" spans="2:4" hidden="1" x14ac:dyDescent="0.25">
      <c r="B418" s="36" t="s">
        <v>167</v>
      </c>
      <c r="C418" t="s">
        <v>247</v>
      </c>
      <c r="D418" t="s">
        <v>20</v>
      </c>
    </row>
    <row r="419" spans="2:4" hidden="1" x14ac:dyDescent="0.25">
      <c r="B419" s="36" t="s">
        <v>168</v>
      </c>
      <c r="C419" t="s">
        <v>248</v>
      </c>
      <c r="D419" t="s">
        <v>20</v>
      </c>
    </row>
    <row r="420" spans="2:4" hidden="1" x14ac:dyDescent="0.25">
      <c r="B420" s="36" t="s">
        <v>65</v>
      </c>
      <c r="C420" t="s">
        <v>249</v>
      </c>
      <c r="D420" t="s">
        <v>20</v>
      </c>
    </row>
    <row r="421" spans="2:4" hidden="1" x14ac:dyDescent="0.25">
      <c r="B421" s="36" t="s">
        <v>132</v>
      </c>
      <c r="C421" t="s">
        <v>250</v>
      </c>
      <c r="D421" t="s">
        <v>20</v>
      </c>
    </row>
    <row r="422" spans="2:4" hidden="1" x14ac:dyDescent="0.25">
      <c r="B422" s="36" t="s">
        <v>68</v>
      </c>
      <c r="C422" t="s">
        <v>251</v>
      </c>
      <c r="D422" t="s">
        <v>20</v>
      </c>
    </row>
    <row r="423" spans="2:4" hidden="1" x14ac:dyDescent="0.25">
      <c r="B423" s="36" t="s">
        <v>169</v>
      </c>
      <c r="C423" t="s">
        <v>252</v>
      </c>
      <c r="D423" t="s">
        <v>20</v>
      </c>
    </row>
    <row r="424" spans="2:4" hidden="1" x14ac:dyDescent="0.25">
      <c r="B424" s="36" t="s">
        <v>51</v>
      </c>
      <c r="C424" t="s">
        <v>200</v>
      </c>
      <c r="D424" t="s">
        <v>117</v>
      </c>
    </row>
    <row r="425" spans="2:4" hidden="1" x14ac:dyDescent="0.25">
      <c r="B425" s="36" t="s">
        <v>118</v>
      </c>
      <c r="C425" t="s">
        <v>201</v>
      </c>
      <c r="D425" t="s">
        <v>117</v>
      </c>
    </row>
    <row r="426" spans="2:4" hidden="1" x14ac:dyDescent="0.25">
      <c r="B426" s="36" t="s">
        <v>150</v>
      </c>
      <c r="C426" t="s">
        <v>202</v>
      </c>
      <c r="D426" t="s">
        <v>117</v>
      </c>
    </row>
    <row r="427" spans="2:4" hidden="1" x14ac:dyDescent="0.25">
      <c r="B427" s="36" t="s">
        <v>50</v>
      </c>
      <c r="C427" t="s">
        <v>203</v>
      </c>
      <c r="D427" t="s">
        <v>117</v>
      </c>
    </row>
    <row r="428" spans="2:4" hidden="1" x14ac:dyDescent="0.25">
      <c r="B428" s="36" t="s">
        <v>51</v>
      </c>
      <c r="C428" t="s">
        <v>200</v>
      </c>
      <c r="D428" t="s">
        <v>177</v>
      </c>
    </row>
    <row r="429" spans="2:4" hidden="1" x14ac:dyDescent="0.25">
      <c r="B429" s="36" t="s">
        <v>46</v>
      </c>
      <c r="C429" t="s">
        <v>204</v>
      </c>
      <c r="D429" t="s">
        <v>177</v>
      </c>
    </row>
    <row r="430" spans="2:4" hidden="1" x14ac:dyDescent="0.25">
      <c r="B430" s="36" t="s">
        <v>118</v>
      </c>
      <c r="C430" t="s">
        <v>201</v>
      </c>
      <c r="D430" t="s">
        <v>177</v>
      </c>
    </row>
    <row r="431" spans="2:4" hidden="1" x14ac:dyDescent="0.25">
      <c r="B431" s="36" t="s">
        <v>47</v>
      </c>
      <c r="C431" t="s">
        <v>205</v>
      </c>
      <c r="D431" t="s">
        <v>177</v>
      </c>
    </row>
    <row r="432" spans="2:4" hidden="1" x14ac:dyDescent="0.25">
      <c r="B432" s="36" t="s">
        <v>150</v>
      </c>
      <c r="C432" t="s">
        <v>202</v>
      </c>
      <c r="D432" t="s">
        <v>177</v>
      </c>
    </row>
    <row r="433" spans="2:4" hidden="1" x14ac:dyDescent="0.25">
      <c r="B433" s="36" t="s">
        <v>49</v>
      </c>
      <c r="C433" t="s">
        <v>206</v>
      </c>
      <c r="D433" t="s">
        <v>177</v>
      </c>
    </row>
    <row r="434" spans="2:4" hidden="1" x14ac:dyDescent="0.25">
      <c r="B434" s="36" t="s">
        <v>50</v>
      </c>
      <c r="C434" t="s">
        <v>203</v>
      </c>
      <c r="D434" t="s">
        <v>177</v>
      </c>
    </row>
    <row r="435" spans="2:4" hidden="1" x14ac:dyDescent="0.25">
      <c r="B435" s="36" t="s">
        <v>48</v>
      </c>
      <c r="C435" t="s">
        <v>207</v>
      </c>
      <c r="D435" t="s">
        <v>177</v>
      </c>
    </row>
    <row r="436" spans="2:4" hidden="1" x14ac:dyDescent="0.25">
      <c r="B436" s="36" t="s">
        <v>119</v>
      </c>
      <c r="C436" t="s">
        <v>208</v>
      </c>
      <c r="D436" t="s">
        <v>177</v>
      </c>
    </row>
    <row r="437" spans="2:4" hidden="1" x14ac:dyDescent="0.25">
      <c r="B437" s="36" t="s">
        <v>46</v>
      </c>
      <c r="C437" t="s">
        <v>204</v>
      </c>
      <c r="D437" s="37" t="s">
        <v>105</v>
      </c>
    </row>
    <row r="438" spans="2:4" hidden="1" x14ac:dyDescent="0.25">
      <c r="B438" s="36" t="s">
        <v>47</v>
      </c>
      <c r="C438" t="s">
        <v>205</v>
      </c>
      <c r="D438" s="37" t="s">
        <v>105</v>
      </c>
    </row>
    <row r="439" spans="2:4" hidden="1" x14ac:dyDescent="0.25">
      <c r="B439" s="36" t="s">
        <v>49</v>
      </c>
      <c r="C439" t="s">
        <v>206</v>
      </c>
      <c r="D439" s="37" t="s">
        <v>105</v>
      </c>
    </row>
    <row r="440" spans="2:4" hidden="1" x14ac:dyDescent="0.25">
      <c r="B440" s="36" t="s">
        <v>48</v>
      </c>
      <c r="C440" t="s">
        <v>207</v>
      </c>
      <c r="D440" s="37" t="s">
        <v>105</v>
      </c>
    </row>
    <row r="441" spans="2:4" hidden="1" x14ac:dyDescent="0.25">
      <c r="B441" s="36" t="s">
        <v>119</v>
      </c>
      <c r="C441" t="s">
        <v>208</v>
      </c>
      <c r="D441" s="37" t="s">
        <v>105</v>
      </c>
    </row>
    <row r="442" spans="2:4" hidden="1" x14ac:dyDescent="0.25">
      <c r="B442" s="36" t="s">
        <v>151</v>
      </c>
      <c r="C442" t="s">
        <v>209</v>
      </c>
      <c r="D442" t="s">
        <v>120</v>
      </c>
    </row>
    <row r="443" spans="2:4" hidden="1" x14ac:dyDescent="0.25">
      <c r="B443" s="36" t="s">
        <v>121</v>
      </c>
      <c r="C443" t="s">
        <v>210</v>
      </c>
      <c r="D443" t="s">
        <v>120</v>
      </c>
    </row>
    <row r="444" spans="2:4" hidden="1" x14ac:dyDescent="0.25">
      <c r="B444" s="36" t="s">
        <v>122</v>
      </c>
      <c r="C444" t="s">
        <v>211</v>
      </c>
      <c r="D444" t="s">
        <v>120</v>
      </c>
    </row>
    <row r="445" spans="2:4" hidden="1" x14ac:dyDescent="0.25">
      <c r="B445" s="36" t="s">
        <v>123</v>
      </c>
      <c r="C445" t="s">
        <v>212</v>
      </c>
      <c r="D445" t="s">
        <v>120</v>
      </c>
    </row>
    <row r="446" spans="2:4" hidden="1" x14ac:dyDescent="0.25">
      <c r="B446" s="36" t="s">
        <v>152</v>
      </c>
      <c r="C446" t="s">
        <v>213</v>
      </c>
      <c r="D446" t="s">
        <v>17</v>
      </c>
    </row>
    <row r="447" spans="2:4" hidden="1" x14ac:dyDescent="0.25">
      <c r="B447" s="36" t="s">
        <v>59</v>
      </c>
      <c r="C447" t="s">
        <v>221</v>
      </c>
      <c r="D447" t="s">
        <v>17</v>
      </c>
    </row>
    <row r="448" spans="2:4" hidden="1" x14ac:dyDescent="0.25">
      <c r="B448" s="36" t="s">
        <v>124</v>
      </c>
      <c r="C448" t="s">
        <v>214</v>
      </c>
      <c r="D448" t="s">
        <v>17</v>
      </c>
    </row>
    <row r="449" spans="2:4" hidden="1" x14ac:dyDescent="0.25">
      <c r="B449" s="36" t="s">
        <v>58</v>
      </c>
      <c r="C449" t="s">
        <v>222</v>
      </c>
      <c r="D449" t="s">
        <v>17</v>
      </c>
    </row>
    <row r="450" spans="2:4" hidden="1" x14ac:dyDescent="0.25">
      <c r="B450" s="36" t="s">
        <v>56</v>
      </c>
      <c r="C450" t="s">
        <v>215</v>
      </c>
      <c r="D450" t="s">
        <v>17</v>
      </c>
    </row>
    <row r="451" spans="2:4" hidden="1" x14ac:dyDescent="0.25">
      <c r="B451" s="36" t="s">
        <v>154</v>
      </c>
      <c r="C451" t="s">
        <v>223</v>
      </c>
      <c r="D451" t="s">
        <v>17</v>
      </c>
    </row>
    <row r="452" spans="2:4" hidden="1" x14ac:dyDescent="0.25">
      <c r="B452" s="36" t="s">
        <v>55</v>
      </c>
      <c r="C452" t="s">
        <v>216</v>
      </c>
      <c r="D452" t="s">
        <v>17</v>
      </c>
    </row>
    <row r="453" spans="2:4" hidden="1" x14ac:dyDescent="0.25">
      <c r="B453" s="36" t="s">
        <v>155</v>
      </c>
      <c r="C453" t="s">
        <v>224</v>
      </c>
      <c r="D453" t="s">
        <v>17</v>
      </c>
    </row>
    <row r="454" spans="2:4" hidden="1" x14ac:dyDescent="0.25">
      <c r="B454" s="36" t="s">
        <v>153</v>
      </c>
      <c r="C454" t="s">
        <v>217</v>
      </c>
      <c r="D454" t="s">
        <v>17</v>
      </c>
    </row>
    <row r="455" spans="2:4" hidden="1" x14ac:dyDescent="0.25">
      <c r="B455" s="36" t="s">
        <v>60</v>
      </c>
      <c r="C455" t="s">
        <v>225</v>
      </c>
      <c r="D455" t="s">
        <v>17</v>
      </c>
    </row>
    <row r="456" spans="2:4" hidden="1" x14ac:dyDescent="0.25">
      <c r="B456" s="36" t="s">
        <v>53</v>
      </c>
      <c r="C456" t="s">
        <v>218</v>
      </c>
      <c r="D456" t="s">
        <v>17</v>
      </c>
    </row>
    <row r="457" spans="2:4" hidden="1" x14ac:dyDescent="0.25">
      <c r="B457" s="36" t="s">
        <v>125</v>
      </c>
      <c r="C457" t="s">
        <v>219</v>
      </c>
      <c r="D457" t="s">
        <v>17</v>
      </c>
    </row>
    <row r="458" spans="2:4" hidden="1" x14ac:dyDescent="0.25">
      <c r="B458" s="36" t="s">
        <v>54</v>
      </c>
      <c r="C458" t="s">
        <v>220</v>
      </c>
      <c r="D458" t="s">
        <v>17</v>
      </c>
    </row>
    <row r="459" spans="2:4" hidden="1" x14ac:dyDescent="0.25">
      <c r="B459" s="36" t="s">
        <v>131</v>
      </c>
      <c r="C459" t="s">
        <v>234</v>
      </c>
      <c r="D459" t="s">
        <v>130</v>
      </c>
    </row>
    <row r="460" spans="2:4" hidden="1" x14ac:dyDescent="0.25">
      <c r="B460" s="36" t="s">
        <v>159</v>
      </c>
      <c r="C460" t="s">
        <v>235</v>
      </c>
      <c r="D460" t="s">
        <v>130</v>
      </c>
    </row>
    <row r="461" spans="2:4" hidden="1" x14ac:dyDescent="0.25">
      <c r="B461" s="36" t="s">
        <v>160</v>
      </c>
      <c r="C461" t="s">
        <v>236</v>
      </c>
      <c r="D461" t="s">
        <v>130</v>
      </c>
    </row>
    <row r="462" spans="2:4" hidden="1" x14ac:dyDescent="0.25">
      <c r="B462" s="36" t="s">
        <v>161</v>
      </c>
      <c r="C462" t="s">
        <v>237</v>
      </c>
      <c r="D462" t="s">
        <v>130</v>
      </c>
    </row>
    <row r="463" spans="2:4" hidden="1" x14ac:dyDescent="0.25">
      <c r="B463" s="36" t="s">
        <v>162</v>
      </c>
      <c r="C463" t="s">
        <v>238</v>
      </c>
      <c r="D463" t="s">
        <v>130</v>
      </c>
    </row>
    <row r="464" spans="2:4" hidden="1" x14ac:dyDescent="0.25">
      <c r="B464" s="38" t="s">
        <v>163</v>
      </c>
      <c r="C464" t="s">
        <v>239</v>
      </c>
      <c r="D464" t="s">
        <v>130</v>
      </c>
    </row>
    <row r="465" spans="2:4" hidden="1" x14ac:dyDescent="0.25">
      <c r="B465" s="38" t="s">
        <v>164</v>
      </c>
      <c r="C465" t="s">
        <v>240</v>
      </c>
      <c r="D465" t="s">
        <v>130</v>
      </c>
    </row>
    <row r="466" spans="2:4" hidden="1" x14ac:dyDescent="0.25">
      <c r="B466" s="36" t="s">
        <v>43</v>
      </c>
      <c r="C466" t="s">
        <v>241</v>
      </c>
      <c r="D466" t="s">
        <v>130</v>
      </c>
    </row>
    <row r="467" spans="2:4" hidden="1" x14ac:dyDescent="0.25">
      <c r="B467" s="38" t="s">
        <v>165</v>
      </c>
      <c r="C467" t="s">
        <v>242</v>
      </c>
      <c r="D467" t="s">
        <v>130</v>
      </c>
    </row>
    <row r="468" spans="2:4" hidden="1" x14ac:dyDescent="0.25">
      <c r="B468" s="38" t="s">
        <v>166</v>
      </c>
      <c r="C468" t="s">
        <v>243</v>
      </c>
      <c r="D468" t="s">
        <v>130</v>
      </c>
    </row>
    <row r="469" spans="2:4" hidden="1" x14ac:dyDescent="0.25">
      <c r="B469" s="36" t="s">
        <v>44</v>
      </c>
      <c r="C469" t="s">
        <v>244</v>
      </c>
      <c r="D469" t="s">
        <v>130</v>
      </c>
    </row>
    <row r="470" spans="2:4" hidden="1" x14ac:dyDescent="0.25">
      <c r="B470" s="38" t="s">
        <v>45</v>
      </c>
      <c r="C470" t="s">
        <v>245</v>
      </c>
      <c r="D470" t="s">
        <v>130</v>
      </c>
    </row>
    <row r="471" spans="2:4" hidden="1" x14ac:dyDescent="0.25">
      <c r="B471" s="36" t="s">
        <v>59</v>
      </c>
      <c r="C471" t="s">
        <v>221</v>
      </c>
      <c r="D471" t="s">
        <v>57</v>
      </c>
    </row>
    <row r="472" spans="2:4" hidden="1" x14ac:dyDescent="0.25">
      <c r="B472" s="36" t="s">
        <v>58</v>
      </c>
      <c r="C472" t="s">
        <v>222</v>
      </c>
      <c r="D472" t="s">
        <v>57</v>
      </c>
    </row>
    <row r="473" spans="2:4" hidden="1" x14ac:dyDescent="0.25">
      <c r="B473" s="36" t="s">
        <v>154</v>
      </c>
      <c r="C473" t="s">
        <v>223</v>
      </c>
      <c r="D473" t="s">
        <v>57</v>
      </c>
    </row>
    <row r="474" spans="2:4" hidden="1" x14ac:dyDescent="0.25">
      <c r="B474" s="36" t="s">
        <v>155</v>
      </c>
      <c r="C474" t="s">
        <v>224</v>
      </c>
      <c r="D474" t="s">
        <v>57</v>
      </c>
    </row>
    <row r="475" spans="2:4" hidden="1" x14ac:dyDescent="0.25">
      <c r="B475" s="36" t="s">
        <v>60</v>
      </c>
      <c r="C475" t="s">
        <v>225</v>
      </c>
      <c r="D475" t="s">
        <v>57</v>
      </c>
    </row>
  </sheetData>
  <mergeCells count="30">
    <mergeCell ref="AL19:AO19"/>
    <mergeCell ref="AL26:AO26"/>
    <mergeCell ref="AL35:AO35"/>
    <mergeCell ref="AL43:AO43"/>
    <mergeCell ref="T19:Y19"/>
    <mergeCell ref="T26:Y26"/>
    <mergeCell ref="T35:Y35"/>
    <mergeCell ref="T43:Y43"/>
    <mergeCell ref="AF19:AK19"/>
    <mergeCell ref="AF26:AK26"/>
    <mergeCell ref="AF35:AK35"/>
    <mergeCell ref="AF43:AK43"/>
    <mergeCell ref="Z19:AE19"/>
    <mergeCell ref="Z26:AE26"/>
    <mergeCell ref="Z35:AE35"/>
    <mergeCell ref="Z43:AE43"/>
    <mergeCell ref="H19:M19"/>
    <mergeCell ref="H26:M26"/>
    <mergeCell ref="H35:M35"/>
    <mergeCell ref="H43:M43"/>
    <mergeCell ref="N19:S19"/>
    <mergeCell ref="N26:S26"/>
    <mergeCell ref="N35:S35"/>
    <mergeCell ref="N43:S43"/>
    <mergeCell ref="H10:M10"/>
    <mergeCell ref="N10:S10"/>
    <mergeCell ref="T10:Y10"/>
    <mergeCell ref="AF10:AK10"/>
    <mergeCell ref="AL10:AO10"/>
    <mergeCell ref="Z10:AE10"/>
  </mergeCells>
  <dataValidations count="2">
    <dataValidation type="list" allowBlank="1" showInputMessage="1" showErrorMessage="1" sqref="C46:C52 C13:C20 C22:C27 C29:C36 C38:C44" xr:uid="{00000000-0002-0000-0000-000000000000}">
      <formula1>INDIRECT(D13)</formula1>
    </dataValidation>
    <dataValidation type="list" allowBlank="1" showInputMessage="1" showErrorMessage="1" sqref="M46:M52 Y29:Y34 S46:T52 Y46:Y52 AK38:AK42 Y38:Y42 AE22:AE25 M29:M34 S38:T42 AK29:AK34 S29:T34 M38:M42 AK13:AK18 AK22:AK25 S22:T25 S13:T18 Y22:Y25 AE46:AE52 AE29:AE34 AE38:AE42 AE13:AE18 Y13:Y18" xr:uid="{00000000-0002-0000-0000-000001000000}">
      <formula1>$C$61:$C$65</formula1>
    </dataValidation>
  </dataValidations>
  <hyperlinks>
    <hyperlink ref="B205" r:id="rId1" xr:uid="{00000000-0004-0000-0000-000000000000}"/>
    <hyperlink ref="B154" r:id="rId2" xr:uid="{00000000-0004-0000-0000-000001000000}"/>
    <hyperlink ref="B152" r:id="rId3" xr:uid="{00000000-0004-0000-0000-000002000000}"/>
    <hyperlink ref="B151" r:id="rId4" xr:uid="{00000000-0004-0000-0000-000003000000}"/>
    <hyperlink ref="B148" r:id="rId5" xr:uid="{00000000-0004-0000-0000-000004000000}"/>
    <hyperlink ref="B149" r:id="rId6" xr:uid="{00000000-0004-0000-0000-000005000000}"/>
    <hyperlink ref="B92" r:id="rId7" xr:uid="{00000000-0004-0000-0000-000006000000}"/>
    <hyperlink ref="B73" r:id="rId8" xr:uid="{00000000-0004-0000-0000-000007000000}"/>
    <hyperlink ref="B72" r:id="rId9" xr:uid="{00000000-0004-0000-0000-000008000000}"/>
    <hyperlink ref="B70" r:id="rId10" xr:uid="{00000000-0004-0000-0000-000009000000}"/>
    <hyperlink ref="B71" r:id="rId11" xr:uid="{00000000-0004-0000-0000-00000A000000}"/>
    <hyperlink ref="B74" r:id="rId12" xr:uid="{00000000-0004-0000-0000-00000B000000}"/>
    <hyperlink ref="B75" r:id="rId13" xr:uid="{00000000-0004-0000-0000-00000C000000}"/>
    <hyperlink ref="B69" r:id="rId14" xr:uid="{00000000-0004-0000-0000-00000D000000}"/>
    <hyperlink ref="B80" r:id="rId15" xr:uid="{00000000-0004-0000-0000-00000E000000}"/>
    <hyperlink ref="B78" r:id="rId16" xr:uid="{00000000-0004-0000-0000-00000F000000}"/>
    <hyperlink ref="B79" r:id="rId17" xr:uid="{00000000-0004-0000-0000-000010000000}"/>
    <hyperlink ref="B81" r:id="rId18" xr:uid="{00000000-0004-0000-0000-000011000000}"/>
    <hyperlink ref="B84" r:id="rId19" xr:uid="{00000000-0004-0000-0000-000012000000}"/>
    <hyperlink ref="B85" r:id="rId20" xr:uid="{00000000-0004-0000-0000-000013000000}"/>
    <hyperlink ref="B87" r:id="rId21" xr:uid="{00000000-0004-0000-0000-000014000000}"/>
    <hyperlink ref="B86" r:id="rId22" xr:uid="{00000000-0004-0000-0000-000015000000}"/>
    <hyperlink ref="B88" r:id="rId23" xr:uid="{00000000-0004-0000-0000-000016000000}"/>
    <hyperlink ref="B89" r:id="rId24" xr:uid="{00000000-0004-0000-0000-000017000000}"/>
    <hyperlink ref="B90" r:id="rId25" xr:uid="{00000000-0004-0000-0000-000018000000}"/>
    <hyperlink ref="B91" r:id="rId26" xr:uid="{00000000-0004-0000-0000-000019000000}"/>
    <hyperlink ref="B94" r:id="rId27" xr:uid="{00000000-0004-0000-0000-00001A000000}"/>
    <hyperlink ref="B93" r:id="rId28" xr:uid="{00000000-0004-0000-0000-00001B000000}"/>
    <hyperlink ref="B103" r:id="rId29" xr:uid="{00000000-0004-0000-0000-00001C000000}"/>
    <hyperlink ref="B106" r:id="rId30" xr:uid="{00000000-0004-0000-0000-00001D000000}"/>
    <hyperlink ref="B107" r:id="rId31" xr:uid="{00000000-0004-0000-0000-00001E000000}"/>
    <hyperlink ref="B105" r:id="rId32" xr:uid="{00000000-0004-0000-0000-00001F000000}"/>
    <hyperlink ref="B104" r:id="rId33" xr:uid="{00000000-0004-0000-0000-000020000000}"/>
    <hyperlink ref="B99" r:id="rId34" xr:uid="{00000000-0004-0000-0000-000021000000}"/>
    <hyperlink ref="B100" r:id="rId35" xr:uid="{00000000-0004-0000-0000-000022000000}"/>
    <hyperlink ref="B98" r:id="rId36" xr:uid="{00000000-0004-0000-0000-000023000000}"/>
    <hyperlink ref="B97" r:id="rId37" xr:uid="{00000000-0004-0000-0000-000024000000}"/>
    <hyperlink ref="B134" r:id="rId38" xr:uid="{00000000-0004-0000-0000-000025000000}"/>
    <hyperlink ref="B133" r:id="rId39" xr:uid="{00000000-0004-0000-0000-000026000000}"/>
    <hyperlink ref="B136" r:id="rId40" xr:uid="{00000000-0004-0000-0000-000027000000}"/>
    <hyperlink ref="B139" r:id="rId41" xr:uid="{00000000-0004-0000-0000-000028000000}"/>
    <hyperlink ref="B146" r:id="rId42" xr:uid="{00000000-0004-0000-0000-000029000000}"/>
    <hyperlink ref="B143" r:id="rId43" xr:uid="{00000000-0004-0000-0000-00002A000000}"/>
    <hyperlink ref="B144" r:id="rId44" xr:uid="{00000000-0004-0000-0000-00002B000000}"/>
    <hyperlink ref="B145" r:id="rId45" xr:uid="{00000000-0004-0000-0000-00002C000000}"/>
    <hyperlink ref="B153" r:id="rId46" xr:uid="{00000000-0004-0000-0000-00002D000000}"/>
    <hyperlink ref="B147" r:id="rId47" xr:uid="{00000000-0004-0000-0000-00002E000000}"/>
    <hyperlink ref="B150" r:id="rId48" xr:uid="{00000000-0004-0000-0000-00002F000000}"/>
    <hyperlink ref="B137" r:id="rId49" xr:uid="{00000000-0004-0000-0000-000030000000}"/>
    <hyperlink ref="B135" r:id="rId50" xr:uid="{00000000-0004-0000-0000-000031000000}"/>
    <hyperlink ref="B111" r:id="rId51" xr:uid="{00000000-0004-0000-0000-000032000000}"/>
    <hyperlink ref="B110" r:id="rId52" xr:uid="{00000000-0004-0000-0000-000033000000}"/>
    <hyperlink ref="B112" r:id="rId53" xr:uid="{00000000-0004-0000-0000-000034000000}"/>
    <hyperlink ref="B138" r:id="rId54" xr:uid="{00000000-0004-0000-0000-000035000000}"/>
    <hyperlink ref="B113" r:id="rId55" xr:uid="{00000000-0004-0000-0000-000036000000}"/>
    <hyperlink ref="B140" r:id="rId56" xr:uid="{00000000-0004-0000-0000-000037000000}"/>
    <hyperlink ref="B157" r:id="rId57" xr:uid="{00000000-0004-0000-0000-000038000000}"/>
    <hyperlink ref="B162" r:id="rId58" xr:uid="{00000000-0004-0000-0000-000039000000}"/>
    <hyperlink ref="B163" r:id="rId59" xr:uid="{00000000-0004-0000-0000-00003A000000}"/>
    <hyperlink ref="B159" r:id="rId60" xr:uid="{00000000-0004-0000-0000-00003B000000}"/>
    <hyperlink ref="B168" r:id="rId61" xr:uid="{00000000-0004-0000-0000-00003C000000}"/>
    <hyperlink ref="B158" r:id="rId62" xr:uid="{00000000-0004-0000-0000-00003D000000}"/>
    <hyperlink ref="B169" r:id="rId63" xr:uid="{00000000-0004-0000-0000-00003E000000}"/>
    <hyperlink ref="B176" r:id="rId64" xr:uid="{00000000-0004-0000-0000-00003F000000}"/>
    <hyperlink ref="B172" r:id="rId65" xr:uid="{00000000-0004-0000-0000-000040000000}"/>
    <hyperlink ref="B170" r:id="rId66" xr:uid="{00000000-0004-0000-0000-000041000000}"/>
    <hyperlink ref="B171" r:id="rId67" xr:uid="{00000000-0004-0000-0000-000042000000}"/>
    <hyperlink ref="B160" r:id="rId68" xr:uid="{00000000-0004-0000-0000-000043000000}"/>
    <hyperlink ref="B161" r:id="rId69" xr:uid="{00000000-0004-0000-0000-000044000000}"/>
    <hyperlink ref="B166" r:id="rId70" xr:uid="{00000000-0004-0000-0000-000045000000}"/>
    <hyperlink ref="B167" r:id="rId71" xr:uid="{00000000-0004-0000-0000-000046000000}"/>
    <hyperlink ref="B177" r:id="rId72" xr:uid="{00000000-0004-0000-0000-000047000000}"/>
    <hyperlink ref="B178" r:id="rId73" xr:uid="{00000000-0004-0000-0000-000048000000}"/>
    <hyperlink ref="B179" r:id="rId74" xr:uid="{00000000-0004-0000-0000-000049000000}"/>
    <hyperlink ref="B173" r:id="rId75" xr:uid="{00000000-0004-0000-0000-00004A000000}"/>
    <hyperlink ref="B183" r:id="rId76" xr:uid="{00000000-0004-0000-0000-00004B000000}"/>
    <hyperlink ref="B182" r:id="rId77" xr:uid="{00000000-0004-0000-0000-00004C000000}"/>
    <hyperlink ref="B184" r:id="rId78" xr:uid="{00000000-0004-0000-0000-00004D000000}"/>
    <hyperlink ref="B196" r:id="rId79" xr:uid="{00000000-0004-0000-0000-00004E000000}"/>
    <hyperlink ref="B199" r:id="rId80" xr:uid="{00000000-0004-0000-0000-00004F000000}"/>
    <hyperlink ref="B197" r:id="rId81" xr:uid="{00000000-0004-0000-0000-000050000000}"/>
    <hyperlink ref="B209" r:id="rId82" xr:uid="{00000000-0004-0000-0000-000051000000}"/>
    <hyperlink ref="B206" r:id="rId83" xr:uid="{00000000-0004-0000-0000-000052000000}"/>
    <hyperlink ref="B213" r:id="rId84" xr:uid="{00000000-0004-0000-0000-000053000000}"/>
    <hyperlink ref="B218" r:id="rId85" xr:uid="{00000000-0004-0000-0000-000054000000}"/>
    <hyperlink ref="B201" r:id="rId86" xr:uid="{00000000-0004-0000-0000-000055000000}"/>
    <hyperlink ref="B202" r:id="rId87" xr:uid="{00000000-0004-0000-0000-000056000000}"/>
    <hyperlink ref="B207" r:id="rId88" xr:uid="{00000000-0004-0000-0000-000057000000}"/>
    <hyperlink ref="B208" r:id="rId89" xr:uid="{00000000-0004-0000-0000-000058000000}"/>
    <hyperlink ref="B216" r:id="rId90" xr:uid="{00000000-0004-0000-0000-000059000000}"/>
    <hyperlink ref="B198" r:id="rId91" xr:uid="{00000000-0004-0000-0000-00005A000000}"/>
    <hyperlink ref="B188" r:id="rId92" xr:uid="{00000000-0004-0000-0000-00005B000000}"/>
    <hyperlink ref="B187" r:id="rId93" xr:uid="{00000000-0004-0000-0000-00005C000000}"/>
    <hyperlink ref="B191" r:id="rId94" xr:uid="{00000000-0004-0000-0000-00005D000000}"/>
    <hyperlink ref="B189" r:id="rId95" xr:uid="{00000000-0004-0000-0000-00005E000000}"/>
    <hyperlink ref="B190" r:id="rId96" xr:uid="{00000000-0004-0000-0000-00005F000000}"/>
    <hyperlink ref="B192" r:id="rId97" xr:uid="{00000000-0004-0000-0000-000060000000}"/>
    <hyperlink ref="B193" r:id="rId98" xr:uid="{00000000-0004-0000-0000-000061000000}"/>
    <hyperlink ref="B118" r:id="rId99" xr:uid="{00000000-0004-0000-0000-000062000000}"/>
    <hyperlink ref="B119" r:id="rId100" xr:uid="{00000000-0004-0000-0000-000063000000}"/>
    <hyperlink ref="B214" r:id="rId101" xr:uid="{00000000-0004-0000-0000-000064000000}"/>
    <hyperlink ref="B215" r:id="rId102" xr:uid="{00000000-0004-0000-0000-000065000000}"/>
    <hyperlink ref="B200" r:id="rId103" xr:uid="{00000000-0004-0000-0000-000066000000}"/>
    <hyperlink ref="B217" r:id="rId104" xr:uid="{00000000-0004-0000-0000-000067000000}"/>
    <hyperlink ref="B210" r:id="rId105" xr:uid="{00000000-0004-0000-0000-000068000000}"/>
    <hyperlink ref="B121" r:id="rId106" xr:uid="{00000000-0004-0000-0000-000069000000}"/>
    <hyperlink ref="B122" r:id="rId107" xr:uid="{00000000-0004-0000-0000-00006A000000}"/>
    <hyperlink ref="B123" r:id="rId108" xr:uid="{00000000-0004-0000-0000-00006B000000}"/>
    <hyperlink ref="B116" r:id="rId109" xr:uid="{00000000-0004-0000-0000-00006C000000}"/>
    <hyperlink ref="B120" r:id="rId110" xr:uid="{00000000-0004-0000-0000-00006D000000}"/>
    <hyperlink ref="B130" r:id="rId111" xr:uid="{00000000-0004-0000-0000-00006E000000}"/>
    <hyperlink ref="B126" r:id="rId112" xr:uid="{00000000-0004-0000-0000-00006F000000}"/>
    <hyperlink ref="B127" r:id="rId113" xr:uid="{00000000-0004-0000-0000-000070000000}"/>
    <hyperlink ref="B128" r:id="rId114" xr:uid="{00000000-0004-0000-0000-000071000000}"/>
    <hyperlink ref="B129" r:id="rId115" xr:uid="{00000000-0004-0000-0000-000072000000}"/>
    <hyperlink ref="B117" r:id="rId116" xr:uid="{00000000-0004-0000-0000-000073000000}"/>
    <hyperlink ref="B226" r:id="rId117" xr:uid="{00000000-0004-0000-0000-000074000000}"/>
    <hyperlink ref="B228" r:id="rId118" xr:uid="{00000000-0004-0000-0000-000075000000}"/>
    <hyperlink ref="B232" r:id="rId119" xr:uid="{00000000-0004-0000-0000-000076000000}"/>
    <hyperlink ref="B233" r:id="rId120" xr:uid="{00000000-0004-0000-0000-000077000000}"/>
    <hyperlink ref="B234" r:id="rId121" xr:uid="{00000000-0004-0000-0000-000078000000}"/>
    <hyperlink ref="B222" r:id="rId122" xr:uid="{00000000-0004-0000-0000-000079000000}"/>
    <hyperlink ref="B230" r:id="rId123" xr:uid="{00000000-0004-0000-0000-00007A000000}"/>
    <hyperlink ref="B231" r:id="rId124" xr:uid="{00000000-0004-0000-0000-00007B000000}"/>
    <hyperlink ref="B223" r:id="rId125" xr:uid="{00000000-0004-0000-0000-00007C000000}"/>
    <hyperlink ref="B225" r:id="rId126" xr:uid="{00000000-0004-0000-0000-00007D000000}"/>
    <hyperlink ref="B227" r:id="rId127" xr:uid="{00000000-0004-0000-0000-00007E000000}"/>
    <hyperlink ref="B229" r:id="rId128" xr:uid="{00000000-0004-0000-0000-00007F000000}"/>
    <hyperlink ref="B224" r:id="rId129" xr:uid="{00000000-0004-0000-0000-000080000000}"/>
    <hyperlink ref="B236" r:id="rId130" xr:uid="{00000000-0004-0000-0000-000081000000}"/>
    <hyperlink ref="B244" r:id="rId131" xr:uid="{00000000-0004-0000-0000-000082000000}"/>
    <hyperlink ref="B238" r:id="rId132" xr:uid="{00000000-0004-0000-0000-000083000000}"/>
    <hyperlink ref="B240" r:id="rId133" xr:uid="{00000000-0004-0000-0000-000084000000}"/>
    <hyperlink ref="B242" r:id="rId134" xr:uid="{00000000-0004-0000-0000-000085000000}"/>
    <hyperlink ref="B246" r:id="rId135" xr:uid="{00000000-0004-0000-0000-000086000000}"/>
    <hyperlink ref="B237" r:id="rId136" xr:uid="{00000000-0004-0000-0000-000087000000}"/>
    <hyperlink ref="B247" r:id="rId137" xr:uid="{00000000-0004-0000-0000-000088000000}"/>
    <hyperlink ref="B243" r:id="rId138" xr:uid="{00000000-0004-0000-0000-000089000000}"/>
    <hyperlink ref="B239" r:id="rId139" xr:uid="{00000000-0004-0000-0000-00008A000000}"/>
    <hyperlink ref="B241" r:id="rId140" xr:uid="{00000000-0004-0000-0000-00008B000000}"/>
    <hyperlink ref="B245" r:id="rId141" xr:uid="{00000000-0004-0000-0000-00008C000000}"/>
    <hyperlink ref="B258" r:id="rId142" xr:uid="{00000000-0004-0000-0000-00008D000000}"/>
    <hyperlink ref="B262" r:id="rId143" xr:uid="{00000000-0004-0000-0000-00008E000000}"/>
    <hyperlink ref="B266" r:id="rId144" xr:uid="{00000000-0004-0000-0000-00008F000000}"/>
    <hyperlink ref="B267" r:id="rId145" xr:uid="{00000000-0004-0000-0000-000090000000}"/>
    <hyperlink ref="B268" r:id="rId146" xr:uid="{00000000-0004-0000-0000-000091000000}"/>
    <hyperlink ref="B250" r:id="rId147" xr:uid="{00000000-0004-0000-0000-000092000000}"/>
    <hyperlink ref="B264" r:id="rId148" xr:uid="{00000000-0004-0000-0000-000093000000}"/>
    <hyperlink ref="B265" r:id="rId149" xr:uid="{00000000-0004-0000-0000-000094000000}"/>
    <hyperlink ref="B252" r:id="rId150" xr:uid="{00000000-0004-0000-0000-000095000000}"/>
    <hyperlink ref="B256" r:id="rId151" xr:uid="{00000000-0004-0000-0000-000096000000}"/>
    <hyperlink ref="B260" r:id="rId152" xr:uid="{00000000-0004-0000-0000-000097000000}"/>
    <hyperlink ref="B263" r:id="rId153" xr:uid="{00000000-0004-0000-0000-000098000000}"/>
    <hyperlink ref="B254" r:id="rId154" xr:uid="{00000000-0004-0000-0000-000099000000}"/>
    <hyperlink ref="B251" r:id="rId155" xr:uid="{00000000-0004-0000-0000-00009A000000}"/>
    <hyperlink ref="B249" r:id="rId156" xr:uid="{00000000-0004-0000-0000-00009B000000}"/>
    <hyperlink ref="B257" r:id="rId157" xr:uid="{00000000-0004-0000-0000-00009C000000}"/>
    <hyperlink ref="B253" r:id="rId158" xr:uid="{00000000-0004-0000-0000-00009D000000}"/>
    <hyperlink ref="B255" r:id="rId159" xr:uid="{00000000-0004-0000-0000-00009E000000}"/>
    <hyperlink ref="B259" r:id="rId160" xr:uid="{00000000-0004-0000-0000-00009F000000}"/>
    <hyperlink ref="B261" r:id="rId161" xr:uid="{00000000-0004-0000-0000-0000A0000000}"/>
    <hyperlink ref="B272" r:id="rId162" xr:uid="{00000000-0004-0000-0000-0000A1000000}"/>
    <hyperlink ref="B278" r:id="rId163" xr:uid="{00000000-0004-0000-0000-0000A2000000}"/>
    <hyperlink ref="B279" r:id="rId164" xr:uid="{00000000-0004-0000-0000-0000A3000000}"/>
    <hyperlink ref="B276" r:id="rId165" xr:uid="{00000000-0004-0000-0000-0000A4000000}"/>
    <hyperlink ref="B274" r:id="rId166" xr:uid="{00000000-0004-0000-0000-0000A5000000}"/>
    <hyperlink ref="B275" r:id="rId167" xr:uid="{00000000-0004-0000-0000-0000A6000000}"/>
    <hyperlink ref="B277" r:id="rId168" xr:uid="{00000000-0004-0000-0000-0000A7000000}"/>
    <hyperlink ref="B273" r:id="rId169" xr:uid="{00000000-0004-0000-0000-0000A8000000}"/>
    <hyperlink ref="B271" r:id="rId170" xr:uid="{00000000-0004-0000-0000-0000A9000000}"/>
    <hyperlink ref="C205" r:id="rId171" xr:uid="{00000000-0004-0000-0000-0000AA000000}"/>
    <hyperlink ref="C154" r:id="rId172" xr:uid="{00000000-0004-0000-0000-0000AB000000}"/>
    <hyperlink ref="C152" r:id="rId173" xr:uid="{00000000-0004-0000-0000-0000AC000000}"/>
    <hyperlink ref="C151" r:id="rId174" xr:uid="{00000000-0004-0000-0000-0000AD000000}"/>
    <hyperlink ref="C148" r:id="rId175" xr:uid="{00000000-0004-0000-0000-0000AE000000}"/>
    <hyperlink ref="C149" r:id="rId176" xr:uid="{00000000-0004-0000-0000-0000AF000000}"/>
    <hyperlink ref="C92" r:id="rId177" xr:uid="{00000000-0004-0000-0000-0000B0000000}"/>
    <hyperlink ref="C73" r:id="rId178" xr:uid="{00000000-0004-0000-0000-0000B1000000}"/>
    <hyperlink ref="C236" r:id="rId179" xr:uid="{00000000-0004-0000-00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D23A-6D7E-4D12-8537-C03A7AD7DC30}">
  <sheetPr>
    <pageSetUpPr fitToPage="1"/>
  </sheetPr>
  <dimension ref="A1:AO475"/>
  <sheetViews>
    <sheetView showGridLines="0" topLeftCell="C36" zoomScaleNormal="100" workbookViewId="0">
      <selection activeCell="G39" sqref="G39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36.140625" bestFit="1" customWidth="1"/>
    <col min="9" max="9" width="7.57031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6.57031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5.85546875" customWidth="1"/>
    <col min="21" max="21" width="9.14062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5.85546875" customWidth="1"/>
    <col min="27" max="27" width="9.140625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8.28515625" customWidth="1"/>
    <col min="33" max="33" width="9.140625" customWidth="1"/>
    <col min="34" max="34" width="7.5703125" bestFit="1" customWidth="1"/>
    <col min="35" max="35" width="9" bestFit="1" customWidth="1"/>
    <col min="36" max="36" width="11.28515625" bestFit="1" customWidth="1"/>
    <col min="37" max="37" width="7.5703125" bestFit="1" customWidth="1"/>
    <col min="38" max="38" width="37.28515625" customWidth="1"/>
    <col min="39" max="39" width="4.7109375" bestFit="1" customWidth="1"/>
    <col min="40" max="40" width="7.5703125" bestFit="1" customWidth="1"/>
    <col min="41" max="42" width="17.7109375" bestFit="1" customWidth="1"/>
    <col min="43" max="43" width="15.140625" bestFit="1" customWidth="1"/>
    <col min="44" max="44" width="17.7109375" bestFit="1" customWidth="1"/>
  </cols>
  <sheetData>
    <row r="1" spans="2:41" ht="19.5" thickBot="1" x14ac:dyDescent="0.35">
      <c r="C1" s="30" t="s">
        <v>87</v>
      </c>
      <c r="D1" s="40"/>
      <c r="E1" s="23"/>
      <c r="F1" s="28" t="s">
        <v>97</v>
      </c>
      <c r="G1" s="29" t="s">
        <v>100</v>
      </c>
      <c r="H1" s="31" t="s">
        <v>89</v>
      </c>
      <c r="I1" s="7" t="s">
        <v>92</v>
      </c>
      <c r="J1" s="9"/>
      <c r="K1" s="9"/>
      <c r="L1" s="9"/>
      <c r="M1" s="9"/>
      <c r="N1" s="9"/>
      <c r="O1" s="9"/>
      <c r="P1" s="9"/>
      <c r="Q1" s="9"/>
      <c r="R1" s="9"/>
      <c r="S1" s="9"/>
      <c r="T1" s="13"/>
      <c r="U1" s="18" t="s">
        <v>93</v>
      </c>
      <c r="V1" s="17"/>
      <c r="W1" s="19"/>
      <c r="X1" s="19"/>
      <c r="Y1" s="19"/>
      <c r="Z1" s="19"/>
      <c r="AA1" s="169"/>
      <c r="AB1" s="170"/>
      <c r="AC1" s="170"/>
      <c r="AD1" s="170"/>
      <c r="AE1" s="170"/>
      <c r="AF1" s="19"/>
      <c r="AG1" s="167"/>
      <c r="AH1" s="15"/>
      <c r="AI1" s="15"/>
      <c r="AJ1" s="15"/>
      <c r="AK1" s="15"/>
      <c r="AL1" s="15"/>
      <c r="AM1" s="11"/>
      <c r="AN1" s="1"/>
    </row>
    <row r="2" spans="2:41" ht="19.5" thickBot="1" x14ac:dyDescent="0.35">
      <c r="F2" s="24" t="s">
        <v>95</v>
      </c>
      <c r="G2" s="26" t="s">
        <v>98</v>
      </c>
      <c r="H2" s="32" t="s">
        <v>90</v>
      </c>
      <c r="I2" s="57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1" t="s">
        <v>94</v>
      </c>
      <c r="V2" s="22"/>
      <c r="W2" s="20"/>
      <c r="X2" s="20"/>
      <c r="Y2" s="20"/>
      <c r="Z2" s="20"/>
      <c r="AA2" s="22"/>
      <c r="AB2" s="22"/>
      <c r="AC2" s="20"/>
      <c r="AD2" s="20"/>
      <c r="AE2" s="20"/>
      <c r="AF2" s="20"/>
      <c r="AG2" s="22"/>
      <c r="AH2" s="168"/>
      <c r="AI2" s="4"/>
    </row>
    <row r="3" spans="2:41" ht="19.5" thickBot="1" x14ac:dyDescent="0.3">
      <c r="C3" t="s">
        <v>0</v>
      </c>
      <c r="F3" s="25" t="s">
        <v>96</v>
      </c>
      <c r="G3" s="27" t="s">
        <v>99</v>
      </c>
      <c r="H3" s="33" t="s">
        <v>91</v>
      </c>
      <c r="I3" s="57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25">
      <c r="G4" t="s">
        <v>0</v>
      </c>
      <c r="I4" s="57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25">
      <c r="I5" s="57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.75" thickBot="1" x14ac:dyDescent="0.3">
      <c r="I6" s="58" t="s">
        <v>366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AF6" s="4"/>
      <c r="AG6" s="4"/>
      <c r="AH6" s="4"/>
      <c r="AI6" s="4"/>
    </row>
    <row r="9" spans="2:41" ht="15.75" thickBot="1" x14ac:dyDescent="0.3"/>
    <row r="10" spans="2:41" ht="19.5" thickBot="1" x14ac:dyDescent="0.3">
      <c r="G10" s="5" t="s">
        <v>101</v>
      </c>
      <c r="H10" s="171" t="s">
        <v>1</v>
      </c>
      <c r="I10" s="172"/>
      <c r="J10" s="172"/>
      <c r="K10" s="172"/>
      <c r="L10" s="172"/>
      <c r="M10" s="173"/>
      <c r="N10" s="174" t="s">
        <v>2</v>
      </c>
      <c r="O10" s="175"/>
      <c r="P10" s="175"/>
      <c r="Q10" s="175"/>
      <c r="R10" s="175"/>
      <c r="S10" s="176"/>
      <c r="T10" s="177" t="s">
        <v>3</v>
      </c>
      <c r="U10" s="178"/>
      <c r="V10" s="178"/>
      <c r="W10" s="178"/>
      <c r="X10" s="178"/>
      <c r="Y10" s="179"/>
      <c r="Z10" s="177" t="s">
        <v>4</v>
      </c>
      <c r="AA10" s="178"/>
      <c r="AB10" s="178"/>
      <c r="AC10" s="178"/>
      <c r="AD10" s="178"/>
      <c r="AE10" s="179"/>
      <c r="AF10" s="180" t="s">
        <v>360</v>
      </c>
      <c r="AG10" s="181"/>
      <c r="AH10" s="181"/>
      <c r="AI10" s="181"/>
      <c r="AJ10" s="181"/>
      <c r="AK10" s="182"/>
      <c r="AL10" s="183" t="s">
        <v>361</v>
      </c>
      <c r="AM10" s="184"/>
      <c r="AN10" s="184"/>
      <c r="AO10" s="185"/>
    </row>
    <row r="11" spans="2:41" ht="15.75" thickBot="1" x14ac:dyDescent="0.3">
      <c r="B11" s="36"/>
      <c r="C11" s="36" t="s">
        <v>16</v>
      </c>
      <c r="D11" s="36"/>
      <c r="E11" s="36"/>
      <c r="F11" s="36"/>
      <c r="G11" s="71" t="s">
        <v>102</v>
      </c>
      <c r="H11" s="62" t="s">
        <v>88</v>
      </c>
      <c r="I11" s="89" t="s">
        <v>6</v>
      </c>
      <c r="J11" s="90" t="s">
        <v>7</v>
      </c>
      <c r="K11" s="63" t="s">
        <v>8</v>
      </c>
      <c r="L11" s="63" t="s">
        <v>9</v>
      </c>
      <c r="M11" s="91" t="s">
        <v>10</v>
      </c>
      <c r="N11" s="92" t="s">
        <v>88</v>
      </c>
      <c r="O11" s="92" t="s">
        <v>6</v>
      </c>
      <c r="P11" s="90" t="s">
        <v>7</v>
      </c>
      <c r="Q11" s="63" t="s">
        <v>8</v>
      </c>
      <c r="R11" s="63" t="s">
        <v>9</v>
      </c>
      <c r="S11" s="91" t="s">
        <v>10</v>
      </c>
      <c r="T11" s="92" t="s">
        <v>88</v>
      </c>
      <c r="U11" s="92" t="s">
        <v>6</v>
      </c>
      <c r="V11" s="90" t="s">
        <v>7</v>
      </c>
      <c r="W11" s="63" t="s">
        <v>8</v>
      </c>
      <c r="X11" s="63" t="s">
        <v>9</v>
      </c>
      <c r="Y11" s="91" t="s">
        <v>10</v>
      </c>
      <c r="Z11" s="92" t="s">
        <v>88</v>
      </c>
      <c r="AA11" s="92" t="s">
        <v>6</v>
      </c>
      <c r="AB11" s="90" t="s">
        <v>7</v>
      </c>
      <c r="AC11" s="63" t="s">
        <v>8</v>
      </c>
      <c r="AD11" s="63" t="s">
        <v>9</v>
      </c>
      <c r="AE11" s="91" t="s">
        <v>10</v>
      </c>
      <c r="AF11" s="92" t="s">
        <v>88</v>
      </c>
      <c r="AG11" s="92" t="s">
        <v>6</v>
      </c>
      <c r="AH11" s="90" t="s">
        <v>7</v>
      </c>
      <c r="AI11" s="63" t="s">
        <v>8</v>
      </c>
      <c r="AJ11" s="63" t="s">
        <v>9</v>
      </c>
      <c r="AK11" s="91" t="s">
        <v>10</v>
      </c>
      <c r="AL11" s="92" t="s">
        <v>88</v>
      </c>
      <c r="AM11" s="92" t="s">
        <v>6</v>
      </c>
      <c r="AN11" s="90" t="s">
        <v>7</v>
      </c>
      <c r="AO11" s="93" t="s">
        <v>8</v>
      </c>
    </row>
    <row r="12" spans="2:41" ht="15.75" thickBot="1" x14ac:dyDescent="0.3">
      <c r="B12" s="75" t="s">
        <v>342</v>
      </c>
      <c r="C12" s="79" t="s">
        <v>85</v>
      </c>
      <c r="D12" s="74"/>
      <c r="E12" s="74"/>
      <c r="F12" s="79" t="s">
        <v>358</v>
      </c>
      <c r="G12" s="79" t="s">
        <v>359</v>
      </c>
      <c r="H12" s="63" t="s">
        <v>85</v>
      </c>
      <c r="I12" s="94"/>
      <c r="J12" s="94" t="s">
        <v>0</v>
      </c>
      <c r="K12" s="94"/>
      <c r="L12" s="94"/>
      <c r="M12" s="95"/>
      <c r="N12" s="62" t="s">
        <v>85</v>
      </c>
      <c r="O12" s="94"/>
      <c r="P12" s="94"/>
      <c r="Q12" s="94"/>
      <c r="R12" s="94"/>
      <c r="S12" s="95"/>
      <c r="T12" s="62" t="s">
        <v>85</v>
      </c>
      <c r="U12" s="94"/>
      <c r="V12" s="94"/>
      <c r="W12" s="94"/>
      <c r="X12" s="94"/>
      <c r="Y12" s="95"/>
      <c r="Z12" s="62" t="s">
        <v>85</v>
      </c>
      <c r="AA12" s="94"/>
      <c r="AB12" s="94"/>
      <c r="AC12" s="94"/>
      <c r="AD12" s="94"/>
      <c r="AE12" s="95"/>
      <c r="AF12" s="62" t="s">
        <v>85</v>
      </c>
      <c r="AG12" s="94"/>
      <c r="AH12" s="94"/>
      <c r="AI12" s="94"/>
      <c r="AJ12" s="94"/>
      <c r="AK12" s="94"/>
      <c r="AL12" s="62" t="s">
        <v>85</v>
      </c>
      <c r="AM12" s="94"/>
      <c r="AN12" s="94"/>
      <c r="AO12" s="95"/>
    </row>
    <row r="13" spans="2:41" ht="15.75" thickBot="1" x14ac:dyDescent="0.3">
      <c r="B13" s="76" t="s">
        <v>343</v>
      </c>
      <c r="C13" s="80" t="s">
        <v>29</v>
      </c>
      <c r="D13" s="72" t="str">
        <f t="array" ref="D13">INDEX(Table_Name76[Name List],MATCH(B13,Table_Name76[Category],0))</f>
        <v>Incline_Push[Exercise]</v>
      </c>
      <c r="E13" s="73" t="str">
        <f t="array" ref="E13">INDEX(Links97[Link],MATCH(C13,Links97[Exercise],0))</f>
        <v>https://youtu.be/zWRCV_td3I8</v>
      </c>
      <c r="F13" s="83" t="str">
        <f t="shared" ref="F13:F18" si="0">HYPERLINK(E13,"Video")</f>
        <v>Video</v>
      </c>
      <c r="G13" s="86">
        <v>225</v>
      </c>
      <c r="H13" s="96" t="str">
        <f t="shared" ref="H13:H18" si="1">C13</f>
        <v>Incline Medium Grip Bench Press</v>
      </c>
      <c r="I13" s="97">
        <v>2</v>
      </c>
      <c r="J13" s="97">
        <f t="shared" ref="J13:J18" si="2">MROUND(((G13)*0.85),2.5)</f>
        <v>192.5</v>
      </c>
      <c r="K13" s="97" t="s">
        <v>11</v>
      </c>
      <c r="L13" s="97"/>
      <c r="M13" s="71"/>
      <c r="N13" s="98" t="str">
        <f t="shared" ref="N13:N18" si="3">C13</f>
        <v>Incline Medium Grip Bench Press</v>
      </c>
      <c r="O13" s="97">
        <f>I13+(M32)</f>
        <v>3</v>
      </c>
      <c r="P13" s="97">
        <f t="shared" ref="P13:P18" si="4">MROUND((J13*1.025),2.5)</f>
        <v>197.5</v>
      </c>
      <c r="Q13" s="97" t="s">
        <v>11</v>
      </c>
      <c r="R13" s="97"/>
      <c r="S13" s="99">
        <v>1</v>
      </c>
      <c r="T13" s="56" t="str">
        <f t="shared" ref="T13:T18" si="5">C13</f>
        <v>Incline Medium Grip Bench Press</v>
      </c>
      <c r="U13" s="97">
        <f>O13+(S32)</f>
        <v>4</v>
      </c>
      <c r="V13" s="97">
        <f t="shared" ref="V13:V18" si="6">MROUND((J13*1.05),2.5)</f>
        <v>202.5</v>
      </c>
      <c r="W13" s="97" t="s">
        <v>12</v>
      </c>
      <c r="X13" s="97"/>
      <c r="Y13" s="99">
        <v>1</v>
      </c>
      <c r="Z13" s="12" t="str">
        <f>C13</f>
        <v>Incline Medium Grip Bench Press</v>
      </c>
      <c r="AA13" s="97">
        <f>U13+(Y32)</f>
        <v>5</v>
      </c>
      <c r="AB13" s="97">
        <f t="shared" ref="AB13:AB18" si="7">MROUND((P13*1.05),2.5)</f>
        <v>207.5</v>
      </c>
      <c r="AC13" s="97" t="s">
        <v>12</v>
      </c>
      <c r="AD13" s="97"/>
      <c r="AE13" s="99">
        <v>1</v>
      </c>
      <c r="AF13" s="98" t="str">
        <f t="shared" ref="AF13:AF18" si="8">C13</f>
        <v>Incline Medium Grip Bench Press</v>
      </c>
      <c r="AG13" s="97">
        <f>AA13+(AE32)</f>
        <v>6</v>
      </c>
      <c r="AH13" s="97">
        <f t="shared" ref="AH13:AH18" si="9">MROUND((J13*1.1),2.5)</f>
        <v>212.5</v>
      </c>
      <c r="AI13" s="97" t="s">
        <v>13</v>
      </c>
      <c r="AJ13" s="97"/>
      <c r="AK13" s="99">
        <v>1</v>
      </c>
      <c r="AL13" s="98" t="str">
        <f t="shared" ref="AL13:AL18" si="10">C13</f>
        <v>Incline Medium Grip Bench Press</v>
      </c>
      <c r="AM13" s="97">
        <v>2</v>
      </c>
      <c r="AN13" s="100">
        <f>J13</f>
        <v>192.5</v>
      </c>
      <c r="AO13" s="71" t="s">
        <v>14</v>
      </c>
    </row>
    <row r="14" spans="2:41" ht="15.75" thickBot="1" x14ac:dyDescent="0.3">
      <c r="B14" s="77" t="s">
        <v>37</v>
      </c>
      <c r="C14" s="81" t="s">
        <v>141</v>
      </c>
      <c r="D14" s="69" t="str">
        <f t="array" ref="D14">INDEX(Table_Name76[Name List],MATCH(B14,Table_Name76[Category],0))</f>
        <v>Chest_Isolation[Exercise]</v>
      </c>
      <c r="E14" s="64" t="str">
        <f t="array" ref="E14">INDEX(Links97[Link],MATCH(C14,Links97[Exercise],0))</f>
        <v>https://youtu.be/ZYM1mNayaeI</v>
      </c>
      <c r="F14" s="84" t="str">
        <f t="shared" si="0"/>
        <v>Video</v>
      </c>
      <c r="G14" s="87">
        <v>100</v>
      </c>
      <c r="H14" s="96" t="str">
        <f t="shared" si="1"/>
        <v>Pec Dec Flye</v>
      </c>
      <c r="I14" s="97">
        <v>2</v>
      </c>
      <c r="J14" s="97">
        <f t="shared" si="2"/>
        <v>85</v>
      </c>
      <c r="K14" s="97" t="s">
        <v>11</v>
      </c>
      <c r="L14" s="97"/>
      <c r="M14" s="71"/>
      <c r="N14" s="98" t="str">
        <f t="shared" si="3"/>
        <v>Pec Dec Flye</v>
      </c>
      <c r="O14" s="97">
        <f>I14+(M32)</f>
        <v>3</v>
      </c>
      <c r="P14" s="97">
        <f t="shared" si="4"/>
        <v>87.5</v>
      </c>
      <c r="Q14" s="97" t="s">
        <v>11</v>
      </c>
      <c r="R14" s="97"/>
      <c r="S14" s="99">
        <v>1</v>
      </c>
      <c r="T14" s="56" t="str">
        <f t="shared" si="5"/>
        <v>Pec Dec Flye</v>
      </c>
      <c r="U14" s="97">
        <f>O14+(S32)</f>
        <v>4</v>
      </c>
      <c r="V14" s="97">
        <f t="shared" si="6"/>
        <v>90</v>
      </c>
      <c r="W14" s="97" t="s">
        <v>12</v>
      </c>
      <c r="X14" s="97"/>
      <c r="Y14" s="99">
        <v>1</v>
      </c>
      <c r="Z14" s="12" t="str">
        <f t="shared" ref="Z14:Z18" si="11">C14</f>
        <v>Pec Dec Flye</v>
      </c>
      <c r="AA14" s="97">
        <f>U14+(Y32)</f>
        <v>5</v>
      </c>
      <c r="AB14" s="97">
        <f t="shared" si="7"/>
        <v>92.5</v>
      </c>
      <c r="AC14" s="97" t="s">
        <v>12</v>
      </c>
      <c r="AD14" s="97"/>
      <c r="AE14" s="99">
        <v>1</v>
      </c>
      <c r="AF14" s="98" t="str">
        <f t="shared" si="8"/>
        <v>Pec Dec Flye</v>
      </c>
      <c r="AG14" s="97">
        <f>AA14+(AE32)</f>
        <v>6</v>
      </c>
      <c r="AH14" s="97">
        <f t="shared" si="9"/>
        <v>92.5</v>
      </c>
      <c r="AI14" s="97" t="s">
        <v>13</v>
      </c>
      <c r="AJ14" s="97"/>
      <c r="AK14" s="99">
        <v>1</v>
      </c>
      <c r="AL14" s="98" t="str">
        <f t="shared" si="10"/>
        <v>Pec Dec Flye</v>
      </c>
      <c r="AM14" s="97">
        <v>2</v>
      </c>
      <c r="AN14" s="100">
        <f t="shared" ref="AN14:AN18" si="12">J14</f>
        <v>85</v>
      </c>
      <c r="AO14" s="71" t="s">
        <v>14</v>
      </c>
    </row>
    <row r="15" spans="2:41" ht="15.75" thickBot="1" x14ac:dyDescent="0.3">
      <c r="B15" s="77" t="s">
        <v>344</v>
      </c>
      <c r="C15" s="81" t="s">
        <v>142</v>
      </c>
      <c r="D15" s="69" t="str">
        <f t="array" ref="D15">INDEX(Table_Name76[Name List],MATCH(B15,Table_Name76[Category],0))</f>
        <v>Horizontal_Push[Exercise]</v>
      </c>
      <c r="E15" s="64" t="str">
        <f t="array" ref="E15">INDEX(Links97[Link],MATCH(C15,Links97[Exercise],0))</f>
        <v>https://youtu.be/20_pP7oaH34</v>
      </c>
      <c r="F15" s="84" t="str">
        <f t="shared" si="0"/>
        <v>Video</v>
      </c>
      <c r="G15" s="87">
        <v>160</v>
      </c>
      <c r="H15" s="96" t="str">
        <f t="shared" si="1"/>
        <v>Flat Dumbbell Bench Press</v>
      </c>
      <c r="I15" s="97">
        <v>2</v>
      </c>
      <c r="J15" s="97">
        <f t="shared" si="2"/>
        <v>135</v>
      </c>
      <c r="K15" s="97" t="s">
        <v>11</v>
      </c>
      <c r="L15" s="97"/>
      <c r="M15" s="71"/>
      <c r="N15" s="98" t="str">
        <f t="shared" si="3"/>
        <v>Flat Dumbbell Bench Press</v>
      </c>
      <c r="O15" s="97">
        <f>I15+(M32)</f>
        <v>3</v>
      </c>
      <c r="P15" s="97">
        <f t="shared" si="4"/>
        <v>137.5</v>
      </c>
      <c r="Q15" s="97" t="s">
        <v>11</v>
      </c>
      <c r="R15" s="97"/>
      <c r="S15" s="99">
        <v>1</v>
      </c>
      <c r="T15" s="56" t="str">
        <f t="shared" si="5"/>
        <v>Flat Dumbbell Bench Press</v>
      </c>
      <c r="U15" s="97">
        <f>O15+(S32)</f>
        <v>4</v>
      </c>
      <c r="V15" s="97">
        <f t="shared" si="6"/>
        <v>142.5</v>
      </c>
      <c r="W15" s="97" t="s">
        <v>12</v>
      </c>
      <c r="X15" s="97"/>
      <c r="Y15" s="99">
        <v>1</v>
      </c>
      <c r="Z15" s="12" t="str">
        <f t="shared" si="11"/>
        <v>Flat Dumbbell Bench Press</v>
      </c>
      <c r="AA15" s="97">
        <f>U15+(Y32)</f>
        <v>5</v>
      </c>
      <c r="AB15" s="97">
        <f t="shared" si="7"/>
        <v>145</v>
      </c>
      <c r="AC15" s="97" t="s">
        <v>12</v>
      </c>
      <c r="AD15" s="97"/>
      <c r="AE15" s="99">
        <v>1</v>
      </c>
      <c r="AF15" s="98" t="str">
        <f t="shared" si="8"/>
        <v>Flat Dumbbell Bench Press</v>
      </c>
      <c r="AG15" s="97">
        <f>AA15+(AE32)</f>
        <v>6</v>
      </c>
      <c r="AH15" s="97">
        <f t="shared" si="9"/>
        <v>147.5</v>
      </c>
      <c r="AI15" s="97" t="s">
        <v>13</v>
      </c>
      <c r="AJ15" s="97"/>
      <c r="AK15" s="99">
        <v>1</v>
      </c>
      <c r="AL15" s="98" t="str">
        <f t="shared" si="10"/>
        <v>Flat Dumbbell Bench Press</v>
      </c>
      <c r="AM15" s="97">
        <v>2</v>
      </c>
      <c r="AN15" s="100">
        <f t="shared" si="12"/>
        <v>135</v>
      </c>
      <c r="AO15" s="71" t="s">
        <v>14</v>
      </c>
    </row>
    <row r="16" spans="2:41" ht="15.75" thickBot="1" x14ac:dyDescent="0.3">
      <c r="B16" s="77" t="s">
        <v>338</v>
      </c>
      <c r="C16" s="81" t="s">
        <v>129</v>
      </c>
      <c r="D16" s="69" t="str">
        <f t="array" ref="D16">INDEX(Table_Name76[Name List],MATCH(B16,Table_Name76[Category],0))</f>
        <v>Horizontal_Back[Exercise]</v>
      </c>
      <c r="E16" s="64" t="str">
        <f t="array" ref="E16">INDEX(Links97[Link],MATCH(C16,Links97[Exercise],0))</f>
        <v>https://youtu.be/y47HOtqxZkg</v>
      </c>
      <c r="F16" s="84" t="str">
        <f t="shared" si="0"/>
        <v>Video</v>
      </c>
      <c r="G16" s="87">
        <v>165</v>
      </c>
      <c r="H16" s="96" t="str">
        <f t="shared" si="1"/>
        <v>Cable Row</v>
      </c>
      <c r="I16" s="97">
        <v>2</v>
      </c>
      <c r="J16" s="97">
        <f t="shared" si="2"/>
        <v>140</v>
      </c>
      <c r="K16" s="97" t="s">
        <v>11</v>
      </c>
      <c r="L16" s="97" t="s">
        <v>0</v>
      </c>
      <c r="M16" s="71"/>
      <c r="N16" s="98" t="str">
        <f t="shared" si="3"/>
        <v>Cable Row</v>
      </c>
      <c r="O16" s="97">
        <f>I16+(M31)</f>
        <v>3</v>
      </c>
      <c r="P16" s="97">
        <f t="shared" si="4"/>
        <v>142.5</v>
      </c>
      <c r="Q16" s="97" t="s">
        <v>11</v>
      </c>
      <c r="R16" s="97"/>
      <c r="S16" s="99">
        <v>1</v>
      </c>
      <c r="T16" s="56" t="str">
        <f t="shared" si="5"/>
        <v>Cable Row</v>
      </c>
      <c r="U16" s="97">
        <f>O16+(S31)</f>
        <v>4</v>
      </c>
      <c r="V16" s="97">
        <f t="shared" si="6"/>
        <v>147.5</v>
      </c>
      <c r="W16" s="97" t="s">
        <v>12</v>
      </c>
      <c r="X16" s="97"/>
      <c r="Y16" s="99">
        <v>1</v>
      </c>
      <c r="Z16" s="12" t="str">
        <f t="shared" si="11"/>
        <v>Cable Row</v>
      </c>
      <c r="AA16" s="97">
        <f>U16+(Y31)</f>
        <v>5</v>
      </c>
      <c r="AB16" s="97">
        <f t="shared" si="7"/>
        <v>150</v>
      </c>
      <c r="AC16" s="97" t="s">
        <v>12</v>
      </c>
      <c r="AD16" s="97"/>
      <c r="AE16" s="99">
        <v>1</v>
      </c>
      <c r="AF16" s="98" t="str">
        <f>C16</f>
        <v>Cable Row</v>
      </c>
      <c r="AG16" s="97">
        <f>AA16+(AE31)</f>
        <v>6</v>
      </c>
      <c r="AH16" s="97">
        <f t="shared" si="9"/>
        <v>155</v>
      </c>
      <c r="AI16" s="97" t="s">
        <v>13</v>
      </c>
      <c r="AJ16" s="97"/>
      <c r="AK16" s="99">
        <v>1</v>
      </c>
      <c r="AL16" s="98" t="str">
        <f t="shared" si="10"/>
        <v>Cable Row</v>
      </c>
      <c r="AM16" s="97">
        <v>2</v>
      </c>
      <c r="AN16" s="100">
        <f t="shared" si="12"/>
        <v>140</v>
      </c>
      <c r="AO16" s="71" t="s">
        <v>14</v>
      </c>
    </row>
    <row r="17" spans="2:41" ht="15.75" thickBot="1" x14ac:dyDescent="0.3">
      <c r="B17" s="77" t="s">
        <v>340</v>
      </c>
      <c r="C17" s="81" t="s">
        <v>50</v>
      </c>
      <c r="D17" s="69" t="str">
        <f t="array" ref="D17">INDEX(Table_Name76[Name List],MATCH(B17,Table_Name76[Category],0))</f>
        <v>Rear_or_Side_Delts[Exercise]</v>
      </c>
      <c r="E17" s="64" t="str">
        <f t="array" ref="E17">INDEX(Links97[Link],MATCH(C17,Links97[Exercise],0))</f>
        <v>https://youtu.be/c32OxRaEhxM</v>
      </c>
      <c r="F17" s="84" t="str">
        <f t="shared" si="0"/>
        <v>Video</v>
      </c>
      <c r="G17" s="87">
        <v>55</v>
      </c>
      <c r="H17" s="96" t="str">
        <f t="shared" si="1"/>
        <v>Dumbbell Rear Lateral Raise</v>
      </c>
      <c r="I17" s="97">
        <v>2</v>
      </c>
      <c r="J17" s="97">
        <f t="shared" si="2"/>
        <v>47.5</v>
      </c>
      <c r="K17" s="97" t="s">
        <v>11</v>
      </c>
      <c r="L17" s="97" t="s">
        <v>0</v>
      </c>
      <c r="M17" s="71"/>
      <c r="N17" s="98" t="str">
        <f t="shared" si="3"/>
        <v>Dumbbell Rear Lateral Raise</v>
      </c>
      <c r="O17" s="97">
        <f>I17+(M33)</f>
        <v>3</v>
      </c>
      <c r="P17" s="97">
        <f t="shared" si="4"/>
        <v>47.5</v>
      </c>
      <c r="Q17" s="97" t="s">
        <v>11</v>
      </c>
      <c r="R17" s="97"/>
      <c r="S17" s="99">
        <v>1</v>
      </c>
      <c r="T17" s="56" t="str">
        <f t="shared" si="5"/>
        <v>Dumbbell Rear Lateral Raise</v>
      </c>
      <c r="U17" s="97">
        <f>O17+(S33)</f>
        <v>4</v>
      </c>
      <c r="V17" s="97">
        <f t="shared" si="6"/>
        <v>50</v>
      </c>
      <c r="W17" s="97" t="s">
        <v>12</v>
      </c>
      <c r="X17" s="97"/>
      <c r="Y17" s="99">
        <v>1</v>
      </c>
      <c r="Z17" s="12" t="str">
        <f t="shared" si="11"/>
        <v>Dumbbell Rear Lateral Raise</v>
      </c>
      <c r="AA17" s="97">
        <f>U17+(Y33)</f>
        <v>5</v>
      </c>
      <c r="AB17" s="97">
        <f t="shared" si="7"/>
        <v>50</v>
      </c>
      <c r="AC17" s="97" t="s">
        <v>12</v>
      </c>
      <c r="AD17" s="97"/>
      <c r="AE17" s="99">
        <v>1</v>
      </c>
      <c r="AF17" s="98" t="str">
        <f t="shared" si="8"/>
        <v>Dumbbell Rear Lateral Raise</v>
      </c>
      <c r="AG17" s="97">
        <f>AA17+(AE33)</f>
        <v>6</v>
      </c>
      <c r="AH17" s="97">
        <f t="shared" si="9"/>
        <v>52.5</v>
      </c>
      <c r="AI17" s="97" t="s">
        <v>13</v>
      </c>
      <c r="AJ17" s="97"/>
      <c r="AK17" s="99">
        <v>1</v>
      </c>
      <c r="AL17" s="98" t="str">
        <f t="shared" si="10"/>
        <v>Dumbbell Rear Lateral Raise</v>
      </c>
      <c r="AM17" s="97">
        <v>2</v>
      </c>
      <c r="AN17" s="100">
        <f t="shared" si="12"/>
        <v>47.5</v>
      </c>
      <c r="AO17" s="71" t="s">
        <v>14</v>
      </c>
    </row>
    <row r="18" spans="2:41" ht="15.75" thickBot="1" x14ac:dyDescent="0.3">
      <c r="B18" s="78" t="s">
        <v>77</v>
      </c>
      <c r="C18" s="82" t="s">
        <v>146</v>
      </c>
      <c r="D18" s="70" t="str">
        <f t="array" ref="D18">INDEX(Table_Name76[Name List],MATCH(B18,Table_Name76[Category],0))</f>
        <v>Abs[Exercise]</v>
      </c>
      <c r="E18" s="66" t="str">
        <f t="array" ref="E18">INDEX(Links97[Link],MATCH(C18,Links97[Exercise],0))</f>
        <v>https://youtu.be/5p-vP_XyNaA</v>
      </c>
      <c r="F18" s="85" t="str">
        <f t="shared" si="0"/>
        <v>Video</v>
      </c>
      <c r="G18" s="88">
        <v>190</v>
      </c>
      <c r="H18" s="101" t="str">
        <f t="shared" si="1"/>
        <v>Hanging Strait Leg Raise</v>
      </c>
      <c r="I18" s="102">
        <v>2</v>
      </c>
      <c r="J18" s="102">
        <f t="shared" si="2"/>
        <v>162.5</v>
      </c>
      <c r="K18" s="102" t="s">
        <v>11</v>
      </c>
      <c r="L18" s="102"/>
      <c r="M18" s="61"/>
      <c r="N18" s="103" t="str">
        <f t="shared" si="3"/>
        <v>Hanging Strait Leg Raise</v>
      </c>
      <c r="O18" s="102">
        <f>I18+(M34)</f>
        <v>3</v>
      </c>
      <c r="P18" s="97">
        <f t="shared" si="4"/>
        <v>167.5</v>
      </c>
      <c r="Q18" s="102" t="s">
        <v>11</v>
      </c>
      <c r="R18" s="102"/>
      <c r="S18" s="99">
        <v>1</v>
      </c>
      <c r="T18" s="104" t="str">
        <f t="shared" si="5"/>
        <v>Hanging Strait Leg Raise</v>
      </c>
      <c r="U18" s="102">
        <f>O18+(S34)</f>
        <v>4</v>
      </c>
      <c r="V18" s="97">
        <f t="shared" si="6"/>
        <v>170</v>
      </c>
      <c r="W18" s="102" t="s">
        <v>12</v>
      </c>
      <c r="X18" s="102"/>
      <c r="Y18" s="99">
        <v>1</v>
      </c>
      <c r="Z18" s="12" t="str">
        <f t="shared" si="11"/>
        <v>Hanging Strait Leg Raise</v>
      </c>
      <c r="AA18" s="102">
        <f>U18+(Y34)</f>
        <v>5</v>
      </c>
      <c r="AB18" s="102">
        <f t="shared" si="7"/>
        <v>175</v>
      </c>
      <c r="AC18" s="102" t="s">
        <v>12</v>
      </c>
      <c r="AD18" s="102"/>
      <c r="AE18" s="99">
        <v>1</v>
      </c>
      <c r="AF18" s="103" t="str">
        <f t="shared" si="8"/>
        <v>Hanging Strait Leg Raise</v>
      </c>
      <c r="AG18" s="102">
        <f>AA18+(AE34)</f>
        <v>6</v>
      </c>
      <c r="AH18" s="102">
        <f t="shared" si="9"/>
        <v>180</v>
      </c>
      <c r="AI18" s="102" t="s">
        <v>13</v>
      </c>
      <c r="AJ18" s="102"/>
      <c r="AK18" s="99">
        <v>1</v>
      </c>
      <c r="AL18" s="103" t="str">
        <f t="shared" si="10"/>
        <v>Hanging Strait Leg Raise</v>
      </c>
      <c r="AM18" s="102">
        <v>2</v>
      </c>
      <c r="AN18" s="105">
        <f t="shared" si="12"/>
        <v>162.5</v>
      </c>
      <c r="AO18" s="61" t="s">
        <v>14</v>
      </c>
    </row>
    <row r="19" spans="2:41" s="42" customFormat="1" ht="19.5" thickBot="1" x14ac:dyDescent="0.3">
      <c r="B19" s="68" t="s">
        <v>337</v>
      </c>
      <c r="C19" s="56"/>
      <c r="D19" s="56"/>
      <c r="E19" s="67"/>
      <c r="F19" s="55"/>
      <c r="G19" s="59"/>
      <c r="H19" s="171" t="s">
        <v>1</v>
      </c>
      <c r="I19" s="172"/>
      <c r="J19" s="172"/>
      <c r="K19" s="172"/>
      <c r="L19" s="172"/>
      <c r="M19" s="173"/>
      <c r="N19" s="174" t="s">
        <v>2</v>
      </c>
      <c r="O19" s="175"/>
      <c r="P19" s="175"/>
      <c r="Q19" s="175"/>
      <c r="R19" s="175"/>
      <c r="S19" s="176"/>
      <c r="T19" s="177" t="s">
        <v>3</v>
      </c>
      <c r="U19" s="178"/>
      <c r="V19" s="178"/>
      <c r="W19" s="178"/>
      <c r="X19" s="178"/>
      <c r="Y19" s="179"/>
      <c r="Z19" s="177" t="s">
        <v>4</v>
      </c>
      <c r="AA19" s="178"/>
      <c r="AB19" s="178"/>
      <c r="AC19" s="178"/>
      <c r="AD19" s="178"/>
      <c r="AE19" s="179"/>
      <c r="AF19" s="180" t="s">
        <v>360</v>
      </c>
      <c r="AG19" s="181"/>
      <c r="AH19" s="181"/>
      <c r="AI19" s="181"/>
      <c r="AJ19" s="181"/>
      <c r="AK19" s="182"/>
      <c r="AL19" s="183" t="s">
        <v>361</v>
      </c>
      <c r="AM19" s="184"/>
      <c r="AN19" s="184"/>
      <c r="AO19" s="185"/>
    </row>
    <row r="20" spans="2:41" s="42" customFormat="1" ht="15.75" thickBot="1" x14ac:dyDescent="0.3">
      <c r="B20" s="36"/>
      <c r="C20" s="56"/>
      <c r="D20" s="56"/>
      <c r="E20" s="67"/>
      <c r="F20" s="55"/>
      <c r="G20" s="56"/>
      <c r="H20" s="106" t="s">
        <v>88</v>
      </c>
      <c r="I20" s="92" t="s">
        <v>6</v>
      </c>
      <c r="J20" s="90" t="s">
        <v>7</v>
      </c>
      <c r="K20" s="63" t="s">
        <v>8</v>
      </c>
      <c r="L20" s="63" t="s">
        <v>9</v>
      </c>
      <c r="M20" s="91" t="s">
        <v>10</v>
      </c>
      <c r="N20" s="92" t="s">
        <v>88</v>
      </c>
      <c r="O20" s="92" t="s">
        <v>6</v>
      </c>
      <c r="P20" s="90" t="s">
        <v>7</v>
      </c>
      <c r="Q20" s="63" t="s">
        <v>8</v>
      </c>
      <c r="R20" s="63" t="s">
        <v>9</v>
      </c>
      <c r="S20" s="91" t="s">
        <v>10</v>
      </c>
      <c r="T20" s="92" t="s">
        <v>88</v>
      </c>
      <c r="U20" s="92" t="s">
        <v>6</v>
      </c>
      <c r="V20" s="90" t="s">
        <v>7</v>
      </c>
      <c r="W20" s="63" t="s">
        <v>8</v>
      </c>
      <c r="X20" s="63" t="s">
        <v>9</v>
      </c>
      <c r="Y20" s="91" t="s">
        <v>10</v>
      </c>
      <c r="Z20" s="92" t="s">
        <v>88</v>
      </c>
      <c r="AA20" s="92" t="s">
        <v>6</v>
      </c>
      <c r="AB20" s="90" t="s">
        <v>7</v>
      </c>
      <c r="AC20" s="63" t="s">
        <v>8</v>
      </c>
      <c r="AD20" s="63" t="s">
        <v>9</v>
      </c>
      <c r="AE20" s="91" t="s">
        <v>10</v>
      </c>
      <c r="AF20" s="92" t="s">
        <v>88</v>
      </c>
      <c r="AG20" s="92" t="s">
        <v>6</v>
      </c>
      <c r="AH20" s="90" t="s">
        <v>7</v>
      </c>
      <c r="AI20" s="107" t="s">
        <v>15</v>
      </c>
      <c r="AJ20" s="63" t="s">
        <v>9</v>
      </c>
      <c r="AK20" s="91" t="s">
        <v>10</v>
      </c>
      <c r="AL20" s="92" t="s">
        <v>88</v>
      </c>
      <c r="AM20" s="92" t="s">
        <v>6</v>
      </c>
      <c r="AN20" s="90" t="s">
        <v>7</v>
      </c>
      <c r="AO20" s="93" t="s">
        <v>8</v>
      </c>
    </row>
    <row r="21" spans="2:41" s="42" customFormat="1" ht="15.75" thickBot="1" x14ac:dyDescent="0.3">
      <c r="B21" s="75" t="s">
        <v>345</v>
      </c>
      <c r="C21" s="79" t="s">
        <v>86</v>
      </c>
      <c r="D21" s="74"/>
      <c r="E21" s="74"/>
      <c r="F21" s="79" t="s">
        <v>358</v>
      </c>
      <c r="G21" s="79" t="s">
        <v>359</v>
      </c>
      <c r="H21" s="63" t="s">
        <v>86</v>
      </c>
      <c r="I21" s="94"/>
      <c r="J21" s="94"/>
      <c r="K21" s="94"/>
      <c r="L21" s="94"/>
      <c r="M21" s="95"/>
      <c r="N21" s="62" t="s">
        <v>86</v>
      </c>
      <c r="O21" s="94"/>
      <c r="P21" s="94"/>
      <c r="Q21" s="94"/>
      <c r="R21" s="94"/>
      <c r="S21" s="95"/>
      <c r="T21" s="62" t="s">
        <v>86</v>
      </c>
      <c r="U21" s="94"/>
      <c r="V21" s="94"/>
      <c r="W21" s="94"/>
      <c r="X21" s="94"/>
      <c r="Y21" s="94"/>
      <c r="Z21" s="62" t="s">
        <v>86</v>
      </c>
      <c r="AA21" s="94"/>
      <c r="AB21" s="94"/>
      <c r="AC21" s="94"/>
      <c r="AD21" s="94"/>
      <c r="AE21" s="94"/>
      <c r="AF21" s="62" t="s">
        <v>86</v>
      </c>
      <c r="AG21" s="94"/>
      <c r="AH21" s="94"/>
      <c r="AI21" s="94"/>
      <c r="AJ21" s="94"/>
      <c r="AK21" s="94"/>
      <c r="AL21" s="62" t="s">
        <v>86</v>
      </c>
      <c r="AM21" s="94"/>
      <c r="AN21" s="94"/>
      <c r="AO21" s="95"/>
    </row>
    <row r="22" spans="2:41" s="42" customFormat="1" ht="15.75" thickBot="1" x14ac:dyDescent="0.3">
      <c r="B22" s="76" t="s">
        <v>20</v>
      </c>
      <c r="C22" s="80" t="s">
        <v>64</v>
      </c>
      <c r="D22" s="72" t="str">
        <f t="array" ref="D22">INDEX(Table_Name76[Name List],MATCH(B22,Table_Name76[Category],0))</f>
        <v>Quads[Exercise]</v>
      </c>
      <c r="E22" s="73" t="str">
        <f t="array" ref="E22">INDEX(Links97[Link],MATCH(C22,Links97[Exercise],0))</f>
        <v>https://youtu.be/2-o_-HTPhv8</v>
      </c>
      <c r="F22" s="83" t="str">
        <f t="shared" ref="F22:F25" si="13">HYPERLINK(E22,"Video")</f>
        <v>Video</v>
      </c>
      <c r="G22" s="86">
        <v>290</v>
      </c>
      <c r="H22" s="96" t="str">
        <f t="shared" ref="H22:H25" si="14">C22</f>
        <v>High Bar Squat</v>
      </c>
      <c r="I22" s="97">
        <v>3</v>
      </c>
      <c r="J22" s="97">
        <f>MROUND(((G22)*0.85),2.5)</f>
        <v>247.5</v>
      </c>
      <c r="K22" s="97" t="s">
        <v>11</v>
      </c>
      <c r="L22" s="97"/>
      <c r="M22" s="71"/>
      <c r="N22" s="96" t="str">
        <f t="shared" ref="N22:N25" si="15">C22</f>
        <v>High Bar Squat</v>
      </c>
      <c r="O22" s="97">
        <f>I22+(M41)</f>
        <v>4</v>
      </c>
      <c r="P22" s="97">
        <f>MROUND((J22*1.025),2.5)</f>
        <v>252.5</v>
      </c>
      <c r="Q22" s="97" t="s">
        <v>11</v>
      </c>
      <c r="R22" s="97"/>
      <c r="S22" s="99">
        <v>1</v>
      </c>
      <c r="T22" s="56" t="str">
        <f t="shared" ref="T22:T25" si="16">C22</f>
        <v>High Bar Squat</v>
      </c>
      <c r="U22" s="97">
        <f>O22+(S41)</f>
        <v>5</v>
      </c>
      <c r="V22" s="97">
        <f>MROUND((J22*1.05),2.5)</f>
        <v>260</v>
      </c>
      <c r="W22" s="97" t="s">
        <v>12</v>
      </c>
      <c r="X22" s="97"/>
      <c r="Y22" s="99">
        <v>1</v>
      </c>
      <c r="Z22" s="12" t="str">
        <f>C22</f>
        <v>High Bar Squat</v>
      </c>
      <c r="AA22" s="97">
        <f>U22+(Y41)</f>
        <v>6</v>
      </c>
      <c r="AB22" s="97">
        <f>MROUND((P22*1.05),2.5)</f>
        <v>265</v>
      </c>
      <c r="AC22" s="97" t="s">
        <v>12</v>
      </c>
      <c r="AD22" s="97"/>
      <c r="AE22" s="99">
        <v>0</v>
      </c>
      <c r="AF22" s="98" t="str">
        <f t="shared" ref="AF22:AF25" si="17">C22</f>
        <v>High Bar Squat</v>
      </c>
      <c r="AG22" s="97">
        <f>AA22+(AE41)</f>
        <v>7</v>
      </c>
      <c r="AH22" s="97">
        <f>MROUND((J22*1.1),2.5)</f>
        <v>272.5</v>
      </c>
      <c r="AI22" s="97" t="s">
        <v>13</v>
      </c>
      <c r="AJ22" s="97"/>
      <c r="AK22" s="99">
        <v>1</v>
      </c>
      <c r="AL22" s="98" t="str">
        <f t="shared" ref="AL22:AL25" si="18">C22</f>
        <v>High Bar Squat</v>
      </c>
      <c r="AM22" s="97">
        <v>2</v>
      </c>
      <c r="AN22" s="100">
        <f t="shared" ref="AN22:AN25" si="19">J22</f>
        <v>247.5</v>
      </c>
      <c r="AO22" s="71" t="s">
        <v>14</v>
      </c>
    </row>
    <row r="23" spans="2:41" s="42" customFormat="1" ht="15.75" thickBot="1" x14ac:dyDescent="0.3">
      <c r="B23" s="77" t="s">
        <v>20</v>
      </c>
      <c r="C23" s="81" t="s">
        <v>65</v>
      </c>
      <c r="D23" s="69" t="str">
        <f t="array" ref="D23">INDEX(Table_Name76[Name List],MATCH(B23,Table_Name76[Category],0))</f>
        <v>Quads[Exercise]</v>
      </c>
      <c r="E23" s="64" t="str">
        <f t="array" ref="E23">INDEX(Links97[Link],MATCH(C23,Links97[Exercise],0))</f>
        <v>https://youtu.be/mJSsWpuyiCM</v>
      </c>
      <c r="F23" s="84" t="str">
        <f t="shared" si="13"/>
        <v>Video</v>
      </c>
      <c r="G23" s="87">
        <v>335</v>
      </c>
      <c r="H23" s="96" t="str">
        <f t="shared" si="14"/>
        <v>Leg Press</v>
      </c>
      <c r="I23" s="97">
        <v>2</v>
      </c>
      <c r="J23" s="97">
        <f>MROUND(((G23)*0.85),2.5)</f>
        <v>285</v>
      </c>
      <c r="K23" s="97" t="s">
        <v>11</v>
      </c>
      <c r="L23" s="97"/>
      <c r="M23" s="71"/>
      <c r="N23" s="96" t="str">
        <f t="shared" si="15"/>
        <v>Leg Press</v>
      </c>
      <c r="O23" s="97">
        <f>I23+(M41)</f>
        <v>3</v>
      </c>
      <c r="P23" s="97">
        <f>MROUND((J23*1.025),2.5)</f>
        <v>292.5</v>
      </c>
      <c r="Q23" s="97" t="s">
        <v>11</v>
      </c>
      <c r="R23" s="97"/>
      <c r="S23" s="99">
        <v>1</v>
      </c>
      <c r="T23" s="56" t="str">
        <f t="shared" si="16"/>
        <v>Leg Press</v>
      </c>
      <c r="U23" s="97">
        <f>O23+(S41)</f>
        <v>4</v>
      </c>
      <c r="V23" s="97">
        <f>MROUND((J23*1.05),2.5)</f>
        <v>300</v>
      </c>
      <c r="W23" s="97" t="s">
        <v>12</v>
      </c>
      <c r="X23" s="97"/>
      <c r="Y23" s="99">
        <v>1</v>
      </c>
      <c r="Z23" s="12" t="str">
        <f t="shared" ref="Z23:Z25" si="20">C23</f>
        <v>Leg Press</v>
      </c>
      <c r="AA23" s="97">
        <f>U23+(Y41)</f>
        <v>5</v>
      </c>
      <c r="AB23" s="97">
        <f>MROUND((P23*1.05),2.5)</f>
        <v>307.5</v>
      </c>
      <c r="AC23" s="97" t="s">
        <v>12</v>
      </c>
      <c r="AD23" s="97"/>
      <c r="AE23" s="99">
        <v>0</v>
      </c>
      <c r="AF23" s="98" t="str">
        <f t="shared" si="17"/>
        <v>Leg Press</v>
      </c>
      <c r="AG23" s="97">
        <f>AA23+(AE41)</f>
        <v>6</v>
      </c>
      <c r="AH23" s="97">
        <f>MROUND((J23*1.1),2.5)</f>
        <v>312.5</v>
      </c>
      <c r="AI23" s="97" t="s">
        <v>13</v>
      </c>
      <c r="AJ23" s="97"/>
      <c r="AK23" s="99">
        <v>1</v>
      </c>
      <c r="AL23" s="98" t="str">
        <f t="shared" si="18"/>
        <v>Leg Press</v>
      </c>
      <c r="AM23" s="97">
        <v>2</v>
      </c>
      <c r="AN23" s="100">
        <f t="shared" si="19"/>
        <v>285</v>
      </c>
      <c r="AO23" s="71" t="s">
        <v>14</v>
      </c>
    </row>
    <row r="24" spans="2:41" s="42" customFormat="1" ht="15.75" thickBot="1" x14ac:dyDescent="0.3">
      <c r="B24" s="77" t="s">
        <v>346</v>
      </c>
      <c r="C24" s="81" t="s">
        <v>73</v>
      </c>
      <c r="D24" s="69" t="str">
        <f t="array" ref="D24">INDEX(Table_Name76[Name List],MATCH(B24,Table_Name76[Category],0))</f>
        <v>Hamstrings_Isolation[Exercise]</v>
      </c>
      <c r="E24" s="64" t="str">
        <f t="array" ref="E24">INDEX(Links97[Link],MATCH(C24,Links97[Exercise],0))</f>
        <v>https://youtu.be/BHxrogNaKoo</v>
      </c>
      <c r="F24" s="84" t="str">
        <f t="shared" si="13"/>
        <v>Video</v>
      </c>
      <c r="G24" s="87">
        <v>135</v>
      </c>
      <c r="H24" s="96" t="str">
        <f t="shared" si="14"/>
        <v>Seated Leg Curl</v>
      </c>
      <c r="I24" s="97">
        <v>3</v>
      </c>
      <c r="J24" s="97">
        <f>MROUND(((G24)*0.85),2.5)</f>
        <v>115</v>
      </c>
      <c r="K24" s="97" t="s">
        <v>11</v>
      </c>
      <c r="L24" s="97"/>
      <c r="M24" s="71"/>
      <c r="N24" s="96" t="str">
        <f t="shared" si="15"/>
        <v>Seated Leg Curl</v>
      </c>
      <c r="O24" s="97">
        <f>I24+(M40)</f>
        <v>3</v>
      </c>
      <c r="P24" s="97">
        <f>MROUND((J24*1.025),2.5)</f>
        <v>117.5</v>
      </c>
      <c r="Q24" s="97" t="s">
        <v>11</v>
      </c>
      <c r="R24" s="97"/>
      <c r="S24" s="99">
        <v>1</v>
      </c>
      <c r="T24" s="56" t="str">
        <f t="shared" si="16"/>
        <v>Seated Leg Curl</v>
      </c>
      <c r="U24" s="97">
        <f>O24+(S40)</f>
        <v>4</v>
      </c>
      <c r="V24" s="97">
        <f>MROUND((J24*1.05),2.5)</f>
        <v>120</v>
      </c>
      <c r="W24" s="97" t="s">
        <v>12</v>
      </c>
      <c r="X24" s="97"/>
      <c r="Y24" s="99">
        <v>1</v>
      </c>
      <c r="Z24" s="12" t="str">
        <f t="shared" si="20"/>
        <v>Seated Leg Curl</v>
      </c>
      <c r="AA24" s="97">
        <f>U24+(Y40)</f>
        <v>5</v>
      </c>
      <c r="AB24" s="97">
        <f>MROUND((P24*1.05),2.5)</f>
        <v>122.5</v>
      </c>
      <c r="AC24" s="97" t="s">
        <v>12</v>
      </c>
      <c r="AD24" s="97"/>
      <c r="AE24" s="99">
        <v>1</v>
      </c>
      <c r="AF24" s="98" t="str">
        <f t="shared" si="17"/>
        <v>Seated Leg Curl</v>
      </c>
      <c r="AG24" s="97">
        <f>AA24+(AE40)</f>
        <v>6</v>
      </c>
      <c r="AH24" s="97">
        <f>MROUND((J24*1.1),2.5)</f>
        <v>127.5</v>
      </c>
      <c r="AI24" s="97" t="s">
        <v>13</v>
      </c>
      <c r="AJ24" s="97"/>
      <c r="AK24" s="99">
        <v>1</v>
      </c>
      <c r="AL24" s="98" t="str">
        <f t="shared" si="18"/>
        <v>Seated Leg Curl</v>
      </c>
      <c r="AM24" s="97">
        <v>2</v>
      </c>
      <c r="AN24" s="100">
        <f t="shared" si="19"/>
        <v>115</v>
      </c>
      <c r="AO24" s="71" t="s">
        <v>14</v>
      </c>
    </row>
    <row r="25" spans="2:41" s="42" customFormat="1" ht="15.75" thickBot="1" x14ac:dyDescent="0.3">
      <c r="B25" s="78" t="s">
        <v>19</v>
      </c>
      <c r="C25" s="82" t="s">
        <v>111</v>
      </c>
      <c r="D25" s="70" t="str">
        <f t="array" ref="D25">INDEX(Table_Name76[Name List],MATCH(B25,Table_Name76[Category],0))</f>
        <v>Calves[Exercise]</v>
      </c>
      <c r="E25" s="66" t="str">
        <f t="array" ref="E25">INDEX(Links97[Link],MATCH(C25,Links97[Exercise],0))</f>
        <v>https://youtu.be/wrPN51LyOUE</v>
      </c>
      <c r="F25" s="85" t="str">
        <f t="shared" si="13"/>
        <v>Video</v>
      </c>
      <c r="G25" s="88">
        <v>190</v>
      </c>
      <c r="H25" s="101" t="str">
        <f t="shared" si="14"/>
        <v>Calves on Calf Machine</v>
      </c>
      <c r="I25" s="102">
        <v>4</v>
      </c>
      <c r="J25" s="102">
        <f>MROUND(((G25)*0.85),2.5)</f>
        <v>162.5</v>
      </c>
      <c r="K25" s="102" t="s">
        <v>11</v>
      </c>
      <c r="L25" s="102"/>
      <c r="M25" s="61"/>
      <c r="N25" s="103" t="str">
        <f t="shared" si="15"/>
        <v>Calves on Calf Machine</v>
      </c>
      <c r="O25" s="102">
        <f>I25+(M42)</f>
        <v>5</v>
      </c>
      <c r="P25" s="97">
        <f>MROUND((J25*1.025),2.5)</f>
        <v>167.5</v>
      </c>
      <c r="Q25" s="102" t="s">
        <v>11</v>
      </c>
      <c r="R25" s="102"/>
      <c r="S25" s="99">
        <v>1</v>
      </c>
      <c r="T25" s="104" t="str">
        <f t="shared" si="16"/>
        <v>Calves on Calf Machine</v>
      </c>
      <c r="U25" s="102">
        <f>O25+(S42)</f>
        <v>6</v>
      </c>
      <c r="V25" s="97">
        <f>MROUND((J25*1.05),2.5)</f>
        <v>170</v>
      </c>
      <c r="W25" s="102" t="s">
        <v>12</v>
      </c>
      <c r="X25" s="102"/>
      <c r="Y25" s="99">
        <v>1</v>
      </c>
      <c r="Z25" s="12" t="str">
        <f t="shared" si="20"/>
        <v>Calves on Calf Machine</v>
      </c>
      <c r="AA25" s="102">
        <f>U25+(Y42)</f>
        <v>7</v>
      </c>
      <c r="AB25" s="102">
        <f>MROUND((P25*1.05),2.5)</f>
        <v>175</v>
      </c>
      <c r="AC25" s="102" t="s">
        <v>12</v>
      </c>
      <c r="AD25" s="102"/>
      <c r="AE25" s="99">
        <v>1</v>
      </c>
      <c r="AF25" s="103" t="str">
        <f t="shared" si="17"/>
        <v>Calves on Calf Machine</v>
      </c>
      <c r="AG25" s="102">
        <f>AA25+(AE42)</f>
        <v>9</v>
      </c>
      <c r="AH25" s="102">
        <f>MROUND((J25*1.1),2.5)</f>
        <v>180</v>
      </c>
      <c r="AI25" s="102" t="s">
        <v>13</v>
      </c>
      <c r="AJ25" s="102"/>
      <c r="AK25" s="99">
        <v>2</v>
      </c>
      <c r="AL25" s="103" t="str">
        <f t="shared" si="18"/>
        <v>Calves on Calf Machine</v>
      </c>
      <c r="AM25" s="102">
        <v>2</v>
      </c>
      <c r="AN25" s="105">
        <f t="shared" si="19"/>
        <v>162.5</v>
      </c>
      <c r="AO25" s="61" t="s">
        <v>14</v>
      </c>
    </row>
    <row r="26" spans="2:41" s="42" customFormat="1" ht="19.5" thickBot="1" x14ac:dyDescent="0.3">
      <c r="B26" s="68" t="s">
        <v>347</v>
      </c>
      <c r="C26" s="56"/>
      <c r="D26" s="56"/>
      <c r="E26" s="67"/>
      <c r="F26" s="55"/>
      <c r="G26" s="59"/>
      <c r="H26" s="171" t="s">
        <v>1</v>
      </c>
      <c r="I26" s="172"/>
      <c r="J26" s="172"/>
      <c r="K26" s="172"/>
      <c r="L26" s="172"/>
      <c r="M26" s="173"/>
      <c r="N26" s="174" t="s">
        <v>2</v>
      </c>
      <c r="O26" s="175"/>
      <c r="P26" s="175"/>
      <c r="Q26" s="175"/>
      <c r="R26" s="175"/>
      <c r="S26" s="176"/>
      <c r="T26" s="177" t="s">
        <v>3</v>
      </c>
      <c r="U26" s="178"/>
      <c r="V26" s="178"/>
      <c r="W26" s="178"/>
      <c r="X26" s="178"/>
      <c r="Y26" s="179"/>
      <c r="Z26" s="177" t="s">
        <v>4</v>
      </c>
      <c r="AA26" s="178"/>
      <c r="AB26" s="178"/>
      <c r="AC26" s="178"/>
      <c r="AD26" s="178"/>
      <c r="AE26" s="179"/>
      <c r="AF26" s="180" t="s">
        <v>360</v>
      </c>
      <c r="AG26" s="181"/>
      <c r="AH26" s="181"/>
      <c r="AI26" s="181"/>
      <c r="AJ26" s="181"/>
      <c r="AK26" s="182"/>
      <c r="AL26" s="183" t="s">
        <v>361</v>
      </c>
      <c r="AM26" s="184"/>
      <c r="AN26" s="184"/>
      <c r="AO26" s="185"/>
    </row>
    <row r="27" spans="2:41" s="42" customFormat="1" ht="15.75" thickBot="1" x14ac:dyDescent="0.3">
      <c r="B27" s="36"/>
      <c r="C27" s="56"/>
      <c r="D27" s="56"/>
      <c r="E27" s="67"/>
      <c r="F27" s="55"/>
      <c r="G27" s="56"/>
      <c r="H27" s="62" t="s">
        <v>88</v>
      </c>
      <c r="I27" s="89" t="s">
        <v>6</v>
      </c>
      <c r="J27" s="90" t="s">
        <v>7</v>
      </c>
      <c r="K27" s="63" t="s">
        <v>8</v>
      </c>
      <c r="L27" s="63" t="s">
        <v>9</v>
      </c>
      <c r="M27" s="91" t="s">
        <v>10</v>
      </c>
      <c r="N27" s="92" t="s">
        <v>88</v>
      </c>
      <c r="O27" s="92" t="s">
        <v>6</v>
      </c>
      <c r="P27" s="90" t="s">
        <v>7</v>
      </c>
      <c r="Q27" s="63" t="s">
        <v>8</v>
      </c>
      <c r="R27" s="63" t="s">
        <v>9</v>
      </c>
      <c r="S27" s="91" t="s">
        <v>10</v>
      </c>
      <c r="T27" s="92" t="s">
        <v>88</v>
      </c>
      <c r="U27" s="92" t="s">
        <v>6</v>
      </c>
      <c r="V27" s="90" t="s">
        <v>7</v>
      </c>
      <c r="W27" s="63" t="s">
        <v>8</v>
      </c>
      <c r="X27" s="63" t="s">
        <v>9</v>
      </c>
      <c r="Y27" s="91" t="s">
        <v>10</v>
      </c>
      <c r="Z27" s="92" t="s">
        <v>88</v>
      </c>
      <c r="AA27" s="92" t="s">
        <v>6</v>
      </c>
      <c r="AB27" s="90" t="s">
        <v>7</v>
      </c>
      <c r="AC27" s="63" t="s">
        <v>8</v>
      </c>
      <c r="AD27" s="63" t="s">
        <v>9</v>
      </c>
      <c r="AE27" s="91" t="s">
        <v>10</v>
      </c>
      <c r="AF27" s="92" t="s">
        <v>88</v>
      </c>
      <c r="AG27" s="92" t="s">
        <v>6</v>
      </c>
      <c r="AH27" s="90" t="s">
        <v>7</v>
      </c>
      <c r="AI27" s="107" t="s">
        <v>15</v>
      </c>
      <c r="AJ27" s="63" t="s">
        <v>9</v>
      </c>
      <c r="AK27" s="91" t="s">
        <v>10</v>
      </c>
      <c r="AL27" s="92" t="s">
        <v>88</v>
      </c>
      <c r="AM27" s="92" t="s">
        <v>6</v>
      </c>
      <c r="AN27" s="90" t="s">
        <v>7</v>
      </c>
      <c r="AO27" s="93" t="s">
        <v>8</v>
      </c>
    </row>
    <row r="28" spans="2:41" s="42" customFormat="1" ht="15.75" thickBot="1" x14ac:dyDescent="0.3">
      <c r="B28" s="75" t="s">
        <v>348</v>
      </c>
      <c r="C28" s="79" t="s">
        <v>103</v>
      </c>
      <c r="D28" s="74"/>
      <c r="E28" s="74"/>
      <c r="F28" s="79" t="s">
        <v>358</v>
      </c>
      <c r="G28" s="79" t="s">
        <v>359</v>
      </c>
      <c r="H28" s="63" t="s">
        <v>103</v>
      </c>
      <c r="I28" s="94"/>
      <c r="J28" s="94"/>
      <c r="K28" s="94"/>
      <c r="L28" s="94"/>
      <c r="M28" s="95"/>
      <c r="N28" s="62" t="s">
        <v>103</v>
      </c>
      <c r="O28" s="94"/>
      <c r="P28" s="94"/>
      <c r="Q28" s="94"/>
      <c r="R28" s="94"/>
      <c r="S28" s="95"/>
      <c r="T28" s="62" t="s">
        <v>103</v>
      </c>
      <c r="U28" s="94"/>
      <c r="V28" s="94"/>
      <c r="W28" s="94"/>
      <c r="X28" s="94"/>
      <c r="Y28" s="94"/>
      <c r="Z28" s="62" t="s">
        <v>103</v>
      </c>
      <c r="AA28" s="94"/>
      <c r="AB28" s="94"/>
      <c r="AC28" s="94"/>
      <c r="AD28" s="94"/>
      <c r="AE28" s="94"/>
      <c r="AF28" s="62" t="s">
        <v>103</v>
      </c>
      <c r="AG28" s="94"/>
      <c r="AH28" s="94"/>
      <c r="AI28" s="94"/>
      <c r="AJ28" s="94"/>
      <c r="AK28" s="94"/>
      <c r="AL28" s="62" t="s">
        <v>103</v>
      </c>
      <c r="AM28" s="94"/>
      <c r="AN28" s="94"/>
      <c r="AO28" s="95"/>
    </row>
    <row r="29" spans="2:41" s="42" customFormat="1" ht="15.75" thickBot="1" x14ac:dyDescent="0.3">
      <c r="B29" s="76" t="s">
        <v>339</v>
      </c>
      <c r="C29" s="80" t="s">
        <v>161</v>
      </c>
      <c r="D29" s="72" t="str">
        <f t="array" ref="D29">INDEX(Table_Name76[Name List],MATCH(B29,Table_Name76[Category],0))</f>
        <v>Vertical_Back[Exercise]</v>
      </c>
      <c r="E29" s="73" t="str">
        <f t="array" ref="E29">INDEX(Links97[Link],MATCH(C29,Links97[Exercise],0))</f>
        <v>https://youtu.be/HOWPPDueZY8</v>
      </c>
      <c r="F29" s="83" t="str">
        <f t="shared" ref="F29:F34" si="21">HYPERLINK(E29,"Video")</f>
        <v>Video</v>
      </c>
      <c r="G29" s="86">
        <v>190</v>
      </c>
      <c r="H29" s="96" t="str">
        <f t="shared" ref="H29:H34" si="22">C29</f>
        <v>Wide Grip Pullup</v>
      </c>
      <c r="I29" s="97">
        <v>2</v>
      </c>
      <c r="J29" s="97">
        <f t="shared" ref="J29:J34" si="23">MROUND(((G29)*0.85),2.5)</f>
        <v>162.5</v>
      </c>
      <c r="K29" s="97" t="s">
        <v>11</v>
      </c>
      <c r="L29" s="97"/>
      <c r="M29" s="99">
        <v>1</v>
      </c>
      <c r="N29" s="96" t="str">
        <f t="shared" ref="N29:N34" si="24">C29</f>
        <v>Wide Grip Pullup</v>
      </c>
      <c r="O29" s="97">
        <f>I29+(M50)</f>
        <v>4</v>
      </c>
      <c r="P29" s="97">
        <f t="shared" ref="P29:P34" si="25">MROUND((J29*1.025),2.5)</f>
        <v>167.5</v>
      </c>
      <c r="Q29" s="97" t="s">
        <v>11</v>
      </c>
      <c r="R29" s="97"/>
      <c r="S29" s="99">
        <v>1</v>
      </c>
      <c r="T29" s="56" t="str">
        <f t="shared" ref="T29:T34" si="26">C29</f>
        <v>Wide Grip Pullup</v>
      </c>
      <c r="U29" s="97">
        <f>O29+(S50)</f>
        <v>5</v>
      </c>
      <c r="V29" s="97">
        <f t="shared" ref="V29:V34" si="27">MROUND((J29*1.05),2.5)</f>
        <v>170</v>
      </c>
      <c r="W29" s="97" t="s">
        <v>12</v>
      </c>
      <c r="X29" s="97"/>
      <c r="Y29" s="99">
        <v>1</v>
      </c>
      <c r="Z29" s="12" t="str">
        <f>C29</f>
        <v>Wide Grip Pullup</v>
      </c>
      <c r="AA29" s="97">
        <f>U29+(Y50)</f>
        <v>6</v>
      </c>
      <c r="AB29" s="97">
        <f t="shared" ref="AB29:AB34" si="28">MROUND((P29*1.05),2.5)</f>
        <v>175</v>
      </c>
      <c r="AC29" s="97" t="s">
        <v>12</v>
      </c>
      <c r="AD29" s="97"/>
      <c r="AE29" s="99">
        <v>1</v>
      </c>
      <c r="AF29" s="98" t="str">
        <f t="shared" ref="AF29:AF34" si="29">C29</f>
        <v>Wide Grip Pullup</v>
      </c>
      <c r="AG29" s="97">
        <f>AA29+(AE50)</f>
        <v>7</v>
      </c>
      <c r="AH29" s="97">
        <f t="shared" ref="AH29:AH34" si="30">MROUND((J29*1.1),2.5)</f>
        <v>180</v>
      </c>
      <c r="AI29" s="97" t="s">
        <v>13</v>
      </c>
      <c r="AJ29" s="97"/>
      <c r="AK29" s="99">
        <v>2</v>
      </c>
      <c r="AL29" s="98" t="str">
        <f t="shared" ref="AL29:AL34" si="31">C29</f>
        <v>Wide Grip Pullup</v>
      </c>
      <c r="AM29" s="97">
        <v>2</v>
      </c>
      <c r="AN29" s="100">
        <f t="shared" ref="AN29:AN34" si="32">J29</f>
        <v>162.5</v>
      </c>
      <c r="AO29" s="71" t="s">
        <v>14</v>
      </c>
    </row>
    <row r="30" spans="2:41" s="42" customFormat="1" ht="15.75" thickBot="1" x14ac:dyDescent="0.3">
      <c r="B30" s="77" t="s">
        <v>339</v>
      </c>
      <c r="C30" s="81" t="s">
        <v>43</v>
      </c>
      <c r="D30" s="69" t="str">
        <f t="array" ref="D30">INDEX(Table_Name76[Name List],MATCH(B30,Table_Name76[Category],0))</f>
        <v>Vertical_Back[Exercise]</v>
      </c>
      <c r="E30" s="64" t="str">
        <f t="array" ref="E30">INDEX(Links97[Link],MATCH(C30,Links97[Exercise],0))</f>
        <v>https://youtu.be/gQ179IUjMsQ</v>
      </c>
      <c r="F30" s="84" t="str">
        <f t="shared" si="21"/>
        <v>Video</v>
      </c>
      <c r="G30" s="87">
        <v>175</v>
      </c>
      <c r="H30" s="96" t="str">
        <f t="shared" si="22"/>
        <v>Normal Grip Pulldown</v>
      </c>
      <c r="I30" s="97">
        <v>2</v>
      </c>
      <c r="J30" s="97">
        <f t="shared" si="23"/>
        <v>150</v>
      </c>
      <c r="K30" s="97" t="s">
        <v>11</v>
      </c>
      <c r="L30" s="97"/>
      <c r="M30" s="99">
        <v>1</v>
      </c>
      <c r="N30" s="96" t="str">
        <f t="shared" si="24"/>
        <v>Normal Grip Pulldown</v>
      </c>
      <c r="O30" s="97">
        <f>I30+(M50)</f>
        <v>4</v>
      </c>
      <c r="P30" s="97">
        <f t="shared" si="25"/>
        <v>155</v>
      </c>
      <c r="Q30" s="97" t="s">
        <v>11</v>
      </c>
      <c r="R30" s="97"/>
      <c r="S30" s="99">
        <v>1</v>
      </c>
      <c r="T30" s="56" t="str">
        <f t="shared" si="26"/>
        <v>Normal Grip Pulldown</v>
      </c>
      <c r="U30" s="97">
        <f>O30+(S50)</f>
        <v>5</v>
      </c>
      <c r="V30" s="97">
        <f t="shared" si="27"/>
        <v>157.5</v>
      </c>
      <c r="W30" s="97" t="s">
        <v>12</v>
      </c>
      <c r="X30" s="97"/>
      <c r="Y30" s="99">
        <v>1</v>
      </c>
      <c r="Z30" s="12" t="str">
        <f t="shared" ref="Z30:Z34" si="33">C30</f>
        <v>Normal Grip Pulldown</v>
      </c>
      <c r="AA30" s="97">
        <f>U30+(Y50)</f>
        <v>6</v>
      </c>
      <c r="AB30" s="97">
        <f t="shared" si="28"/>
        <v>162.5</v>
      </c>
      <c r="AC30" s="97" t="s">
        <v>12</v>
      </c>
      <c r="AD30" s="97"/>
      <c r="AE30" s="99">
        <v>1</v>
      </c>
      <c r="AF30" s="98" t="str">
        <f t="shared" si="29"/>
        <v>Normal Grip Pulldown</v>
      </c>
      <c r="AG30" s="97">
        <f>AA30+(AE50)</f>
        <v>7</v>
      </c>
      <c r="AH30" s="97">
        <f t="shared" si="30"/>
        <v>165</v>
      </c>
      <c r="AI30" s="97" t="s">
        <v>13</v>
      </c>
      <c r="AJ30" s="97"/>
      <c r="AK30" s="99">
        <v>2</v>
      </c>
      <c r="AL30" s="98" t="str">
        <f t="shared" si="31"/>
        <v>Normal Grip Pulldown</v>
      </c>
      <c r="AM30" s="97">
        <v>2</v>
      </c>
      <c r="AN30" s="100">
        <f t="shared" si="32"/>
        <v>150</v>
      </c>
      <c r="AO30" s="71" t="s">
        <v>14</v>
      </c>
    </row>
    <row r="31" spans="2:41" s="42" customFormat="1" ht="15.75" thickBot="1" x14ac:dyDescent="0.3">
      <c r="B31" s="77" t="s">
        <v>338</v>
      </c>
      <c r="C31" s="81" t="s">
        <v>156</v>
      </c>
      <c r="D31" s="69" t="str">
        <f t="array" ref="D31">INDEX(Table_Name76[Name List],MATCH(B31,Table_Name76[Category],0))</f>
        <v>Horizontal_Back[Exercise]</v>
      </c>
      <c r="E31" s="64" t="str">
        <f t="array" ref="E31">INDEX(Links97[Link],MATCH(C31,Links97[Exercise],0))</f>
        <v>https://youtu.be/o2qSVwxiFk4</v>
      </c>
      <c r="F31" s="84" t="str">
        <f t="shared" si="21"/>
        <v>Video</v>
      </c>
      <c r="G31" s="87">
        <v>175</v>
      </c>
      <c r="H31" s="96" t="str">
        <f t="shared" si="22"/>
        <v>Barbell Bent Over Row</v>
      </c>
      <c r="I31" s="97">
        <v>2</v>
      </c>
      <c r="J31" s="97">
        <f t="shared" si="23"/>
        <v>150</v>
      </c>
      <c r="K31" s="97" t="s">
        <v>11</v>
      </c>
      <c r="L31" s="97"/>
      <c r="M31" s="99">
        <v>1</v>
      </c>
      <c r="N31" s="96" t="str">
        <f t="shared" si="24"/>
        <v>Barbell Bent Over Row</v>
      </c>
      <c r="O31" s="97">
        <f>I31+(M50)</f>
        <v>4</v>
      </c>
      <c r="P31" s="97">
        <f t="shared" si="25"/>
        <v>155</v>
      </c>
      <c r="Q31" s="97" t="s">
        <v>11</v>
      </c>
      <c r="R31" s="97"/>
      <c r="S31" s="99">
        <v>1</v>
      </c>
      <c r="T31" s="56" t="str">
        <f t="shared" si="26"/>
        <v>Barbell Bent Over Row</v>
      </c>
      <c r="U31" s="97">
        <f>O31+(S50)</f>
        <v>5</v>
      </c>
      <c r="V31" s="97">
        <f t="shared" si="27"/>
        <v>157.5</v>
      </c>
      <c r="W31" s="97" t="s">
        <v>12</v>
      </c>
      <c r="X31" s="97"/>
      <c r="Y31" s="99">
        <v>1</v>
      </c>
      <c r="Z31" s="12" t="str">
        <f t="shared" si="33"/>
        <v>Barbell Bent Over Row</v>
      </c>
      <c r="AA31" s="97">
        <f>U31+(Y50)</f>
        <v>6</v>
      </c>
      <c r="AB31" s="97">
        <f t="shared" si="28"/>
        <v>162.5</v>
      </c>
      <c r="AC31" s="97" t="s">
        <v>12</v>
      </c>
      <c r="AD31" s="97"/>
      <c r="AE31" s="99">
        <v>1</v>
      </c>
      <c r="AF31" s="98" t="str">
        <f t="shared" si="29"/>
        <v>Barbell Bent Over Row</v>
      </c>
      <c r="AG31" s="97">
        <f>AA31+(AE50)</f>
        <v>7</v>
      </c>
      <c r="AH31" s="97">
        <f t="shared" si="30"/>
        <v>165</v>
      </c>
      <c r="AI31" s="97" t="s">
        <v>13</v>
      </c>
      <c r="AJ31" s="97"/>
      <c r="AK31" s="99">
        <v>2</v>
      </c>
      <c r="AL31" s="98" t="str">
        <f t="shared" si="31"/>
        <v>Barbell Bent Over Row</v>
      </c>
      <c r="AM31" s="97">
        <v>2</v>
      </c>
      <c r="AN31" s="100">
        <f t="shared" si="32"/>
        <v>150</v>
      </c>
      <c r="AO31" s="71" t="s">
        <v>14</v>
      </c>
    </row>
    <row r="32" spans="2:41" s="42" customFormat="1" ht="15.75" thickBot="1" x14ac:dyDescent="0.3">
      <c r="B32" s="77" t="s">
        <v>344</v>
      </c>
      <c r="C32" s="81" t="s">
        <v>23</v>
      </c>
      <c r="D32" s="69" t="str">
        <f t="array" ref="D32">INDEX(Table_Name76[Name List],MATCH(B32,Table_Name76[Category],0))</f>
        <v>Horizontal_Push[Exercise]</v>
      </c>
      <c r="E32" s="64" t="str">
        <f t="array" ref="E32">INDEX(Links97[Link],MATCH(C32,Links97[Exercise],0))</f>
        <v>https://youtu.be/Dl-by6_vATQ</v>
      </c>
      <c r="F32" s="84" t="str">
        <f t="shared" si="21"/>
        <v>Video</v>
      </c>
      <c r="G32" s="87">
        <v>235</v>
      </c>
      <c r="H32" s="96" t="str">
        <f t="shared" si="22"/>
        <v>Medium Grip Bench Press</v>
      </c>
      <c r="I32" s="97">
        <v>2</v>
      </c>
      <c r="J32" s="97">
        <f t="shared" si="23"/>
        <v>200</v>
      </c>
      <c r="K32" s="97" t="s">
        <v>11</v>
      </c>
      <c r="L32" s="97"/>
      <c r="M32" s="99">
        <v>1</v>
      </c>
      <c r="N32" s="96" t="str">
        <f t="shared" si="24"/>
        <v>Medium Grip Bench Press</v>
      </c>
      <c r="O32" s="97">
        <f>I32+(M51)</f>
        <v>3</v>
      </c>
      <c r="P32" s="97">
        <f t="shared" si="25"/>
        <v>205</v>
      </c>
      <c r="Q32" s="97" t="s">
        <v>11</v>
      </c>
      <c r="R32" s="97"/>
      <c r="S32" s="99">
        <v>1</v>
      </c>
      <c r="T32" s="56" t="str">
        <f t="shared" si="26"/>
        <v>Medium Grip Bench Press</v>
      </c>
      <c r="U32" s="97">
        <f>O32+(S51)</f>
        <v>4</v>
      </c>
      <c r="V32" s="97">
        <f t="shared" si="27"/>
        <v>210</v>
      </c>
      <c r="W32" s="97" t="s">
        <v>12</v>
      </c>
      <c r="X32" s="97"/>
      <c r="Y32" s="99">
        <v>1</v>
      </c>
      <c r="Z32" s="12" t="str">
        <f t="shared" si="33"/>
        <v>Medium Grip Bench Press</v>
      </c>
      <c r="AA32" s="97">
        <f>U32+(Y51)</f>
        <v>5</v>
      </c>
      <c r="AB32" s="97">
        <f t="shared" si="28"/>
        <v>215</v>
      </c>
      <c r="AC32" s="97" t="s">
        <v>12</v>
      </c>
      <c r="AD32" s="97"/>
      <c r="AE32" s="99">
        <v>1</v>
      </c>
      <c r="AF32" s="98" t="str">
        <f t="shared" si="29"/>
        <v>Medium Grip Bench Press</v>
      </c>
      <c r="AG32" s="97">
        <f>AA32+(AE51)</f>
        <v>7</v>
      </c>
      <c r="AH32" s="97">
        <f t="shared" si="30"/>
        <v>220</v>
      </c>
      <c r="AI32" s="97" t="s">
        <v>13</v>
      </c>
      <c r="AJ32" s="97"/>
      <c r="AK32" s="99">
        <v>2</v>
      </c>
      <c r="AL32" s="98" t="str">
        <f t="shared" si="31"/>
        <v>Medium Grip Bench Press</v>
      </c>
      <c r="AM32" s="97">
        <v>2</v>
      </c>
      <c r="AN32" s="100">
        <f t="shared" si="32"/>
        <v>200</v>
      </c>
      <c r="AO32" s="71" t="s">
        <v>14</v>
      </c>
    </row>
    <row r="33" spans="2:41" s="42" customFormat="1" ht="15.75" thickBot="1" x14ac:dyDescent="0.3">
      <c r="B33" s="77" t="s">
        <v>340</v>
      </c>
      <c r="C33" s="81" t="s">
        <v>150</v>
      </c>
      <c r="D33" s="69" t="str">
        <f t="array" ref="D33">INDEX(Table_Name76[Name List],MATCH(B33,Table_Name76[Category],0))</f>
        <v>Rear_or_Side_Delts[Exercise]</v>
      </c>
      <c r="E33" s="64" t="str">
        <f t="array" ref="E33">INDEX(Links97[Link],MATCH(C33,Links97[Exercise],0))</f>
        <v>https://youtu.be/Ana4dJbCvxE</v>
      </c>
      <c r="F33" s="84" t="str">
        <f t="shared" si="21"/>
        <v>Video</v>
      </c>
      <c r="G33" s="87">
        <v>50</v>
      </c>
      <c r="H33" s="96" t="str">
        <f t="shared" si="22"/>
        <v>Cable Facepull</v>
      </c>
      <c r="I33" s="97">
        <v>2</v>
      </c>
      <c r="J33" s="97">
        <f t="shared" si="23"/>
        <v>42.5</v>
      </c>
      <c r="K33" s="97" t="s">
        <v>11</v>
      </c>
      <c r="L33" s="97"/>
      <c r="M33" s="99">
        <v>1</v>
      </c>
      <c r="N33" s="96" t="str">
        <f t="shared" si="24"/>
        <v>Cable Facepull</v>
      </c>
      <c r="O33" s="97">
        <f>I33+(S17)</f>
        <v>3</v>
      </c>
      <c r="P33" s="97">
        <f t="shared" si="25"/>
        <v>42.5</v>
      </c>
      <c r="Q33" s="97" t="s">
        <v>11</v>
      </c>
      <c r="R33" s="97"/>
      <c r="S33" s="99">
        <v>1</v>
      </c>
      <c r="T33" s="56" t="str">
        <f t="shared" si="26"/>
        <v>Cable Facepull</v>
      </c>
      <c r="U33" s="97">
        <f>O33+(Y17)</f>
        <v>4</v>
      </c>
      <c r="V33" s="97">
        <f t="shared" si="27"/>
        <v>45</v>
      </c>
      <c r="W33" s="97" t="s">
        <v>12</v>
      </c>
      <c r="X33" s="97"/>
      <c r="Y33" s="99">
        <v>1</v>
      </c>
      <c r="Z33" s="12" t="str">
        <f t="shared" si="33"/>
        <v>Cable Facepull</v>
      </c>
      <c r="AA33" s="97">
        <f>U33+(AE17)</f>
        <v>5</v>
      </c>
      <c r="AB33" s="97">
        <f t="shared" si="28"/>
        <v>45</v>
      </c>
      <c r="AC33" s="97" t="s">
        <v>12</v>
      </c>
      <c r="AD33" s="97"/>
      <c r="AE33" s="99">
        <v>1</v>
      </c>
      <c r="AF33" s="98" t="str">
        <f t="shared" si="29"/>
        <v>Cable Facepull</v>
      </c>
      <c r="AG33" s="97">
        <f>AA33+(AK17)</f>
        <v>6</v>
      </c>
      <c r="AH33" s="97">
        <f t="shared" si="30"/>
        <v>47.5</v>
      </c>
      <c r="AI33" s="97" t="s">
        <v>13</v>
      </c>
      <c r="AJ33" s="97"/>
      <c r="AK33" s="99">
        <v>1</v>
      </c>
      <c r="AL33" s="98" t="str">
        <f t="shared" si="31"/>
        <v>Cable Facepull</v>
      </c>
      <c r="AM33" s="97">
        <v>2</v>
      </c>
      <c r="AN33" s="100">
        <f t="shared" si="32"/>
        <v>42.5</v>
      </c>
      <c r="AO33" s="71" t="s">
        <v>14</v>
      </c>
    </row>
    <row r="34" spans="2:41" s="42" customFormat="1" ht="15.75" thickBot="1" x14ac:dyDescent="0.3">
      <c r="B34" s="78" t="s">
        <v>77</v>
      </c>
      <c r="C34" s="82" t="s">
        <v>110</v>
      </c>
      <c r="D34" s="70" t="str">
        <f t="array" ref="D34">INDEX(Table_Name76[Name List],MATCH(B34,Table_Name76[Category],0))</f>
        <v>Abs[Exercise]</v>
      </c>
      <c r="E34" s="66" t="str">
        <f t="array" ref="E34">INDEX(Links97[Link],MATCH(C34,Links97[Exercise],0))</f>
        <v>https://youtu.be/sPIBL43Ds48</v>
      </c>
      <c r="F34" s="85" t="str">
        <f t="shared" si="21"/>
        <v>Video</v>
      </c>
      <c r="G34" s="88">
        <v>185</v>
      </c>
      <c r="H34" s="101" t="str">
        <f t="shared" si="22"/>
        <v>Modified Candlestick</v>
      </c>
      <c r="I34" s="102">
        <v>2</v>
      </c>
      <c r="J34" s="102">
        <f t="shared" si="23"/>
        <v>157.5</v>
      </c>
      <c r="K34" s="102" t="s">
        <v>11</v>
      </c>
      <c r="L34" s="102"/>
      <c r="M34" s="99">
        <v>1</v>
      </c>
      <c r="N34" s="103" t="str">
        <f t="shared" si="24"/>
        <v>Modified Candlestick</v>
      </c>
      <c r="O34" s="102">
        <f>I34+(M52)</f>
        <v>3</v>
      </c>
      <c r="P34" s="97">
        <f t="shared" si="25"/>
        <v>162.5</v>
      </c>
      <c r="Q34" s="102" t="s">
        <v>11</v>
      </c>
      <c r="R34" s="102"/>
      <c r="S34" s="99">
        <v>1</v>
      </c>
      <c r="T34" s="104" t="str">
        <f t="shared" si="26"/>
        <v>Modified Candlestick</v>
      </c>
      <c r="U34" s="102">
        <f>O34+(S52)</f>
        <v>4</v>
      </c>
      <c r="V34" s="97">
        <f t="shared" si="27"/>
        <v>165</v>
      </c>
      <c r="W34" s="102" t="s">
        <v>12</v>
      </c>
      <c r="X34" s="102"/>
      <c r="Y34" s="99">
        <v>1</v>
      </c>
      <c r="Z34" s="12" t="str">
        <f t="shared" si="33"/>
        <v>Modified Candlestick</v>
      </c>
      <c r="AA34" s="102">
        <f>U34+(Y52)</f>
        <v>5</v>
      </c>
      <c r="AB34" s="102">
        <f t="shared" si="28"/>
        <v>170</v>
      </c>
      <c r="AC34" s="102" t="s">
        <v>12</v>
      </c>
      <c r="AD34" s="102"/>
      <c r="AE34" s="99">
        <v>1</v>
      </c>
      <c r="AF34" s="103" t="str">
        <f t="shared" si="29"/>
        <v>Modified Candlestick</v>
      </c>
      <c r="AG34" s="102">
        <f>AA34+(AE52)</f>
        <v>6</v>
      </c>
      <c r="AH34" s="102">
        <f t="shared" si="30"/>
        <v>172.5</v>
      </c>
      <c r="AI34" s="102" t="s">
        <v>13</v>
      </c>
      <c r="AJ34" s="102"/>
      <c r="AK34" s="99">
        <v>1</v>
      </c>
      <c r="AL34" s="103" t="str">
        <f t="shared" si="31"/>
        <v>Modified Candlestick</v>
      </c>
      <c r="AM34" s="102">
        <v>2</v>
      </c>
      <c r="AN34" s="105">
        <f t="shared" si="32"/>
        <v>157.5</v>
      </c>
      <c r="AO34" s="61" t="s">
        <v>14</v>
      </c>
    </row>
    <row r="35" spans="2:41" s="42" customFormat="1" ht="19.5" thickBot="1" x14ac:dyDescent="0.3">
      <c r="B35" s="68" t="s">
        <v>349</v>
      </c>
      <c r="C35" s="56"/>
      <c r="D35" s="56"/>
      <c r="E35" s="67"/>
      <c r="F35" s="55"/>
      <c r="G35" s="59"/>
      <c r="H35" s="171" t="s">
        <v>1</v>
      </c>
      <c r="I35" s="172"/>
      <c r="J35" s="172"/>
      <c r="K35" s="172"/>
      <c r="L35" s="172"/>
      <c r="M35" s="173"/>
      <c r="N35" s="174" t="s">
        <v>2</v>
      </c>
      <c r="O35" s="175"/>
      <c r="P35" s="175"/>
      <c r="Q35" s="175"/>
      <c r="R35" s="175"/>
      <c r="S35" s="176"/>
      <c r="T35" s="177" t="s">
        <v>3</v>
      </c>
      <c r="U35" s="178"/>
      <c r="V35" s="178"/>
      <c r="W35" s="178"/>
      <c r="X35" s="178"/>
      <c r="Y35" s="179"/>
      <c r="Z35" s="177" t="s">
        <v>4</v>
      </c>
      <c r="AA35" s="178"/>
      <c r="AB35" s="178"/>
      <c r="AC35" s="178"/>
      <c r="AD35" s="178"/>
      <c r="AE35" s="179"/>
      <c r="AF35" s="180" t="s">
        <v>360</v>
      </c>
      <c r="AG35" s="181"/>
      <c r="AH35" s="181"/>
      <c r="AI35" s="181"/>
      <c r="AJ35" s="181"/>
      <c r="AK35" s="182"/>
      <c r="AL35" s="183" t="s">
        <v>361</v>
      </c>
      <c r="AM35" s="184"/>
      <c r="AN35" s="184"/>
      <c r="AO35" s="185"/>
    </row>
    <row r="36" spans="2:41" s="42" customFormat="1" ht="15.75" thickBot="1" x14ac:dyDescent="0.3">
      <c r="B36" s="36"/>
      <c r="C36" s="56"/>
      <c r="D36" s="56"/>
      <c r="E36" s="67"/>
      <c r="F36" s="55"/>
      <c r="G36" s="56"/>
      <c r="H36" s="62" t="s">
        <v>88</v>
      </c>
      <c r="I36" s="89" t="s">
        <v>6</v>
      </c>
      <c r="J36" s="90" t="s">
        <v>7</v>
      </c>
      <c r="K36" s="63" t="s">
        <v>8</v>
      </c>
      <c r="L36" s="63" t="s">
        <v>9</v>
      </c>
      <c r="M36" s="91" t="s">
        <v>10</v>
      </c>
      <c r="N36" s="92" t="s">
        <v>88</v>
      </c>
      <c r="O36" s="92" t="s">
        <v>6</v>
      </c>
      <c r="P36" s="90" t="s">
        <v>7</v>
      </c>
      <c r="Q36" s="63" t="s">
        <v>8</v>
      </c>
      <c r="R36" s="63" t="s">
        <v>9</v>
      </c>
      <c r="S36" s="91" t="s">
        <v>10</v>
      </c>
      <c r="T36" s="92" t="s">
        <v>88</v>
      </c>
      <c r="U36" s="92" t="s">
        <v>6</v>
      </c>
      <c r="V36" s="90" t="s">
        <v>7</v>
      </c>
      <c r="W36" s="63" t="s">
        <v>8</v>
      </c>
      <c r="X36" s="63" t="s">
        <v>9</v>
      </c>
      <c r="Y36" s="91" t="s">
        <v>10</v>
      </c>
      <c r="Z36" s="92" t="s">
        <v>88</v>
      </c>
      <c r="AA36" s="92" t="s">
        <v>6</v>
      </c>
      <c r="AB36" s="90" t="s">
        <v>7</v>
      </c>
      <c r="AC36" s="63" t="s">
        <v>8</v>
      </c>
      <c r="AD36" s="63" t="s">
        <v>9</v>
      </c>
      <c r="AE36" s="91" t="s">
        <v>10</v>
      </c>
      <c r="AF36" s="92" t="s">
        <v>88</v>
      </c>
      <c r="AG36" s="92" t="s">
        <v>6</v>
      </c>
      <c r="AH36" s="90" t="s">
        <v>7</v>
      </c>
      <c r="AI36" s="107" t="s">
        <v>15</v>
      </c>
      <c r="AJ36" s="63" t="s">
        <v>9</v>
      </c>
      <c r="AK36" s="91" t="s">
        <v>10</v>
      </c>
      <c r="AL36" s="92" t="s">
        <v>88</v>
      </c>
      <c r="AM36" s="92" t="s">
        <v>6</v>
      </c>
      <c r="AN36" s="90" t="s">
        <v>7</v>
      </c>
      <c r="AO36" s="93" t="s">
        <v>8</v>
      </c>
    </row>
    <row r="37" spans="2:41" s="42" customFormat="1" ht="15.75" thickBot="1" x14ac:dyDescent="0.3">
      <c r="B37" s="75" t="s">
        <v>350</v>
      </c>
      <c r="C37" s="79" t="s">
        <v>336</v>
      </c>
      <c r="D37" s="74"/>
      <c r="E37" s="74"/>
      <c r="F37" s="79" t="s">
        <v>358</v>
      </c>
      <c r="G37" s="79" t="s">
        <v>359</v>
      </c>
      <c r="H37" s="63" t="s">
        <v>336</v>
      </c>
      <c r="I37" s="94"/>
      <c r="J37" s="94"/>
      <c r="K37" s="94"/>
      <c r="L37" s="94"/>
      <c r="M37" s="95"/>
      <c r="N37" s="62" t="s">
        <v>336</v>
      </c>
      <c r="O37" s="94"/>
      <c r="P37" s="94"/>
      <c r="Q37" s="94"/>
      <c r="R37" s="94"/>
      <c r="S37" s="95"/>
      <c r="T37" s="62" t="s">
        <v>336</v>
      </c>
      <c r="U37" s="94"/>
      <c r="V37" s="94"/>
      <c r="W37" s="94"/>
      <c r="X37" s="94"/>
      <c r="Y37" s="94"/>
      <c r="Z37" s="62" t="s">
        <v>336</v>
      </c>
      <c r="AA37" s="94"/>
      <c r="AB37" s="94"/>
      <c r="AC37" s="94"/>
      <c r="AD37" s="94"/>
      <c r="AE37" s="94"/>
      <c r="AF37" s="62" t="s">
        <v>336</v>
      </c>
      <c r="AG37" s="94"/>
      <c r="AH37" s="94"/>
      <c r="AI37" s="94"/>
      <c r="AJ37" s="94"/>
      <c r="AK37" s="94"/>
      <c r="AL37" s="62" t="s">
        <v>336</v>
      </c>
      <c r="AM37" s="94"/>
      <c r="AN37" s="94"/>
      <c r="AO37" s="95"/>
    </row>
    <row r="38" spans="2:41" s="42" customFormat="1" ht="15.75" thickBot="1" x14ac:dyDescent="0.3">
      <c r="B38" s="76" t="s">
        <v>108</v>
      </c>
      <c r="C38" s="80" t="s">
        <v>134</v>
      </c>
      <c r="D38" s="72" t="str">
        <f t="array" ref="D38">INDEX(Table_Name76[Name List],MATCH(B38,Table_Name76[Category],0))</f>
        <v>Glutes[Exercise]</v>
      </c>
      <c r="E38" s="73" t="str">
        <f t="array" ref="E38">INDEX(Links97[Link],MATCH(C38,Links97[Exercise],0))</f>
        <v>https://youtu.be/euEPxA3gsDo</v>
      </c>
      <c r="F38" s="83" t="str">
        <f t="shared" ref="F38:F42" si="34">HYPERLINK(E38,"Video")</f>
        <v>Video</v>
      </c>
      <c r="G38" s="86">
        <v>370</v>
      </c>
      <c r="H38" s="96" t="str">
        <f t="shared" ref="H38:H42" si="35">C38</f>
        <v>Deadlift</v>
      </c>
      <c r="I38" s="97">
        <v>3</v>
      </c>
      <c r="J38" s="97">
        <f>MROUND(((G38)*0.85),2.5)</f>
        <v>315</v>
      </c>
      <c r="K38" s="97" t="s">
        <v>11</v>
      </c>
      <c r="L38" s="97"/>
      <c r="M38" s="99">
        <v>1</v>
      </c>
      <c r="N38" s="96" t="str">
        <f t="shared" ref="N38:N42" si="36">C38</f>
        <v>Deadlift</v>
      </c>
      <c r="O38" s="97">
        <f>I38+(S22)</f>
        <v>4</v>
      </c>
      <c r="P38" s="97">
        <f>MROUND((J38*1.025),2.5)</f>
        <v>322.5</v>
      </c>
      <c r="Q38" s="97" t="s">
        <v>11</v>
      </c>
      <c r="R38" s="97"/>
      <c r="S38" s="99">
        <v>0</v>
      </c>
      <c r="T38" s="56" t="str">
        <f t="shared" ref="T38:T42" si="37">C38</f>
        <v>Deadlift</v>
      </c>
      <c r="U38" s="97">
        <f>O38+(Y22)</f>
        <v>5</v>
      </c>
      <c r="V38" s="97">
        <f>MROUND((J38*1.05),2.5)</f>
        <v>330</v>
      </c>
      <c r="W38" s="97" t="s">
        <v>12</v>
      </c>
      <c r="X38" s="97"/>
      <c r="Y38" s="99">
        <v>1</v>
      </c>
      <c r="Z38" s="12" t="str">
        <f>C38</f>
        <v>Deadlift</v>
      </c>
      <c r="AA38" s="97">
        <f>U38+(AE22)</f>
        <v>5</v>
      </c>
      <c r="AB38" s="97">
        <f>MROUND((P38*1.05),2.5)</f>
        <v>337.5</v>
      </c>
      <c r="AC38" s="97" t="s">
        <v>12</v>
      </c>
      <c r="AD38" s="97"/>
      <c r="AE38" s="99">
        <v>1</v>
      </c>
      <c r="AF38" s="98" t="str">
        <f t="shared" ref="AF38:AF42" si="38">C38</f>
        <v>Deadlift</v>
      </c>
      <c r="AG38" s="97">
        <f>AA38+(AK22)</f>
        <v>6</v>
      </c>
      <c r="AH38" s="97">
        <f>MROUND((J38*1.1),2.5)</f>
        <v>347.5</v>
      </c>
      <c r="AI38" s="97" t="s">
        <v>13</v>
      </c>
      <c r="AJ38" s="97"/>
      <c r="AK38" s="99">
        <v>1</v>
      </c>
      <c r="AL38" s="98" t="str">
        <f t="shared" ref="AL38:AL42" si="39">C38</f>
        <v>Deadlift</v>
      </c>
      <c r="AM38" s="97">
        <v>2</v>
      </c>
      <c r="AN38" s="100">
        <f>MROUND((J38*0.5),2.5)</f>
        <v>157.5</v>
      </c>
      <c r="AO38" s="71" t="s">
        <v>14</v>
      </c>
    </row>
    <row r="39" spans="2:41" s="42" customFormat="1" ht="15.75" thickBot="1" x14ac:dyDescent="0.3">
      <c r="B39" s="77" t="s">
        <v>108</v>
      </c>
      <c r="C39" s="81" t="s">
        <v>170</v>
      </c>
      <c r="D39" s="69" t="str">
        <f t="array" ref="D39">INDEX(Table_Name76[Name List],MATCH(B39,Table_Name76[Category],0))</f>
        <v>Glutes[Exercise]</v>
      </c>
      <c r="E39" s="64" t="str">
        <f t="array" ref="E39">INDEX(Links97[Link],MATCH(C39,Links97[Exercise],0))</f>
        <v>https://youtu.be/WWS1rPFPyiQ</v>
      </c>
      <c r="F39" s="84" t="str">
        <f>HYPERLINK(E39,"Video")</f>
        <v>Video</v>
      </c>
      <c r="G39" s="87">
        <v>275</v>
      </c>
      <c r="H39" s="96" t="str">
        <f t="shared" si="35"/>
        <v xml:space="preserve">Deficit Deadlift </v>
      </c>
      <c r="I39" s="97">
        <v>3</v>
      </c>
      <c r="J39" s="97">
        <f>MROUND(((G39)*0.85),2.5)</f>
        <v>235</v>
      </c>
      <c r="K39" s="97" t="s">
        <v>11</v>
      </c>
      <c r="L39" s="97"/>
      <c r="M39" s="99">
        <v>1</v>
      </c>
      <c r="N39" s="96" t="str">
        <f t="shared" si="36"/>
        <v xml:space="preserve">Deficit Deadlift </v>
      </c>
      <c r="O39" s="97">
        <f>I39+(S22)</f>
        <v>4</v>
      </c>
      <c r="P39" s="97">
        <f>MROUND((J39*1.025),2.5)</f>
        <v>240</v>
      </c>
      <c r="Q39" s="97" t="s">
        <v>11</v>
      </c>
      <c r="R39" s="97"/>
      <c r="S39" s="99">
        <v>0</v>
      </c>
      <c r="T39" s="56" t="str">
        <f t="shared" si="37"/>
        <v xml:space="preserve">Deficit Deadlift </v>
      </c>
      <c r="U39" s="97">
        <f>O39+(Y22)</f>
        <v>5</v>
      </c>
      <c r="V39" s="97">
        <f>MROUND((J39*1.05),2.5)</f>
        <v>247.5</v>
      </c>
      <c r="W39" s="97" t="s">
        <v>12</v>
      </c>
      <c r="X39" s="97"/>
      <c r="Y39" s="99">
        <v>1</v>
      </c>
      <c r="Z39" s="12" t="str">
        <f t="shared" ref="Z39:Z42" si="40">C39</f>
        <v xml:space="preserve">Deficit Deadlift </v>
      </c>
      <c r="AA39" s="97">
        <f>U39+(AE22)</f>
        <v>5</v>
      </c>
      <c r="AB39" s="97">
        <f>MROUND((P39*1.05),2.5)</f>
        <v>252.5</v>
      </c>
      <c r="AC39" s="97" t="s">
        <v>12</v>
      </c>
      <c r="AD39" s="97"/>
      <c r="AE39" s="99">
        <v>1</v>
      </c>
      <c r="AF39" s="98" t="str">
        <f t="shared" si="38"/>
        <v xml:space="preserve">Deficit Deadlift </v>
      </c>
      <c r="AG39" s="97">
        <f>AA39+(AK22)</f>
        <v>6</v>
      </c>
      <c r="AH39" s="97">
        <f>MROUND((J39*1.1),2.5)</f>
        <v>257.5</v>
      </c>
      <c r="AI39" s="97" t="s">
        <v>13</v>
      </c>
      <c r="AJ39" s="97"/>
      <c r="AK39" s="99">
        <v>1</v>
      </c>
      <c r="AL39" s="98" t="str">
        <f t="shared" si="39"/>
        <v xml:space="preserve">Deficit Deadlift </v>
      </c>
      <c r="AM39" s="97">
        <v>2</v>
      </c>
      <c r="AN39" s="100">
        <f>MROUND((J39*0.5),2.5)</f>
        <v>117.5</v>
      </c>
      <c r="AO39" s="71" t="s">
        <v>14</v>
      </c>
    </row>
    <row r="40" spans="2:41" s="42" customFormat="1" ht="15.75" thickBot="1" x14ac:dyDescent="0.3">
      <c r="B40" s="77" t="s">
        <v>351</v>
      </c>
      <c r="C40" s="81" t="s">
        <v>135</v>
      </c>
      <c r="D40" s="69" t="str">
        <f t="array" ref="D40">INDEX(Table_Name76[Name List],MATCH(B40,Table_Name76[Category],0))</f>
        <v>Hamstrings_Hip_Hinge[Exercise]</v>
      </c>
      <c r="E40" s="64" t="str">
        <f t="array" ref="E40">INDEX(Links97[Link],MATCH(C40,Links97[Exercise],0))</f>
        <v>https://youtu.be/zbYgjREbdb0</v>
      </c>
      <c r="F40" s="84" t="str">
        <f t="shared" si="34"/>
        <v>Video</v>
      </c>
      <c r="G40" s="87">
        <v>145</v>
      </c>
      <c r="H40" s="96" t="str">
        <f t="shared" si="35"/>
        <v>Stiff-Legged Deadlift</v>
      </c>
      <c r="I40" s="97">
        <v>3</v>
      </c>
      <c r="J40" s="97">
        <f>MROUND(((G40)*0.85),2.5)</f>
        <v>122.5</v>
      </c>
      <c r="K40" s="97" t="s">
        <v>11</v>
      </c>
      <c r="L40" s="97"/>
      <c r="M40" s="99">
        <v>0</v>
      </c>
      <c r="N40" s="96" t="str">
        <f t="shared" si="36"/>
        <v>Stiff-Legged Deadlift</v>
      </c>
      <c r="O40" s="97">
        <f>I40+(S24)</f>
        <v>4</v>
      </c>
      <c r="P40" s="97">
        <f>MROUND((J40*1.025),2.5)</f>
        <v>125</v>
      </c>
      <c r="Q40" s="97" t="s">
        <v>11</v>
      </c>
      <c r="R40" s="97"/>
      <c r="S40" s="99">
        <v>1</v>
      </c>
      <c r="T40" s="56" t="str">
        <f t="shared" si="37"/>
        <v>Stiff-Legged Deadlift</v>
      </c>
      <c r="U40" s="97">
        <f>O40+(Y24)</f>
        <v>5</v>
      </c>
      <c r="V40" s="97">
        <f>MROUND((J40*1.05),2.5)</f>
        <v>127.5</v>
      </c>
      <c r="W40" s="97" t="s">
        <v>12</v>
      </c>
      <c r="X40" s="97"/>
      <c r="Y40" s="99">
        <v>1</v>
      </c>
      <c r="Z40" s="12" t="str">
        <f t="shared" si="40"/>
        <v>Stiff-Legged Deadlift</v>
      </c>
      <c r="AA40" s="97">
        <f>U40+(AE24)</f>
        <v>6</v>
      </c>
      <c r="AB40" s="97">
        <f>MROUND((P40*1.05),2.5)</f>
        <v>132.5</v>
      </c>
      <c r="AC40" s="97" t="s">
        <v>12</v>
      </c>
      <c r="AD40" s="97"/>
      <c r="AE40" s="99">
        <v>1</v>
      </c>
      <c r="AF40" s="98" t="str">
        <f t="shared" si="38"/>
        <v>Stiff-Legged Deadlift</v>
      </c>
      <c r="AG40" s="97">
        <f>AA40+(AK24)</f>
        <v>7</v>
      </c>
      <c r="AH40" s="97">
        <f>MROUND((J40*1.1),2.5)</f>
        <v>135</v>
      </c>
      <c r="AI40" s="97" t="s">
        <v>13</v>
      </c>
      <c r="AJ40" s="97"/>
      <c r="AK40" s="99">
        <v>1</v>
      </c>
      <c r="AL40" s="98" t="str">
        <f t="shared" si="39"/>
        <v>Stiff-Legged Deadlift</v>
      </c>
      <c r="AM40" s="97">
        <v>2</v>
      </c>
      <c r="AN40" s="100">
        <f>MROUND((J40*0.5),2.5)</f>
        <v>62.5</v>
      </c>
      <c r="AO40" s="71" t="s">
        <v>14</v>
      </c>
    </row>
    <row r="41" spans="2:41" s="42" customFormat="1" ht="15.75" thickBot="1" x14ac:dyDescent="0.3">
      <c r="B41" s="77" t="s">
        <v>20</v>
      </c>
      <c r="C41" s="81" t="s">
        <v>68</v>
      </c>
      <c r="D41" s="69" t="str">
        <f t="array" ref="D41">INDEX(Table_Name76[Name List],MATCH(B41,Table_Name76[Category],0))</f>
        <v>Quads[Exercise]</v>
      </c>
      <c r="E41" s="64" t="str">
        <f t="array" ref="E41">INDEX(Links97[Link],MATCH(C41,Links97[Exercise],0))</f>
        <v>https://youtu.be/lNYA35p8XJQ</v>
      </c>
      <c r="F41" s="84" t="str">
        <f t="shared" si="34"/>
        <v>Video</v>
      </c>
      <c r="G41" s="87">
        <v>155</v>
      </c>
      <c r="H41" s="96" t="str">
        <f t="shared" si="35"/>
        <v xml:space="preserve">Front Squat </v>
      </c>
      <c r="I41" s="97">
        <v>3</v>
      </c>
      <c r="J41" s="97">
        <f>MROUND(((G41)*0.85),2.5)</f>
        <v>132.5</v>
      </c>
      <c r="K41" s="97" t="s">
        <v>11</v>
      </c>
      <c r="L41" s="97"/>
      <c r="M41" s="99">
        <v>1</v>
      </c>
      <c r="N41" s="96" t="str">
        <f t="shared" si="36"/>
        <v xml:space="preserve">Front Squat </v>
      </c>
      <c r="O41" s="97">
        <f>I41+(S22)</f>
        <v>4</v>
      </c>
      <c r="P41" s="97">
        <f>MROUND((J41*1.025),2.5)</f>
        <v>135</v>
      </c>
      <c r="Q41" s="97" t="s">
        <v>11</v>
      </c>
      <c r="R41" s="97"/>
      <c r="S41" s="99">
        <v>1</v>
      </c>
      <c r="T41" s="56" t="str">
        <f t="shared" si="37"/>
        <v xml:space="preserve">Front Squat </v>
      </c>
      <c r="U41" s="97">
        <f>O41+(Y22)</f>
        <v>5</v>
      </c>
      <c r="V41" s="97">
        <f>MROUND((J41*1.05),2.5)</f>
        <v>140</v>
      </c>
      <c r="W41" s="97" t="s">
        <v>12</v>
      </c>
      <c r="X41" s="97"/>
      <c r="Y41" s="99">
        <v>1</v>
      </c>
      <c r="Z41" s="12" t="str">
        <f t="shared" si="40"/>
        <v xml:space="preserve">Front Squat </v>
      </c>
      <c r="AA41" s="97">
        <f>U41+(AE22)</f>
        <v>5</v>
      </c>
      <c r="AB41" s="97">
        <f>MROUND((P41*1.05),2.5)</f>
        <v>142.5</v>
      </c>
      <c r="AC41" s="97" t="s">
        <v>12</v>
      </c>
      <c r="AD41" s="97"/>
      <c r="AE41" s="99">
        <v>1</v>
      </c>
      <c r="AF41" s="98" t="str">
        <f t="shared" si="38"/>
        <v xml:space="preserve">Front Squat </v>
      </c>
      <c r="AG41" s="97">
        <f>AA41+(AK22)</f>
        <v>6</v>
      </c>
      <c r="AH41" s="97">
        <f>MROUND((J41*1.1),2.5)</f>
        <v>145</v>
      </c>
      <c r="AI41" s="97" t="s">
        <v>13</v>
      </c>
      <c r="AJ41" s="97"/>
      <c r="AK41" s="99">
        <v>1</v>
      </c>
      <c r="AL41" s="98" t="str">
        <f t="shared" si="39"/>
        <v xml:space="preserve">Front Squat </v>
      </c>
      <c r="AM41" s="97">
        <v>2</v>
      </c>
      <c r="AN41" s="100">
        <f>MROUND((J41*0.5),2.5)</f>
        <v>67.5</v>
      </c>
      <c r="AO41" s="71" t="s">
        <v>14</v>
      </c>
    </row>
    <row r="42" spans="2:41" s="42" customFormat="1" ht="15.75" thickBot="1" x14ac:dyDescent="0.3">
      <c r="B42" s="78" t="s">
        <v>19</v>
      </c>
      <c r="C42" s="82" t="s">
        <v>74</v>
      </c>
      <c r="D42" s="70" t="str">
        <f t="array" ref="D42">INDEX(Table_Name76[Name List],MATCH(B42,Table_Name76[Category],0))</f>
        <v>Calves[Exercise]</v>
      </c>
      <c r="E42" s="66" t="str">
        <f t="array" ref="E42">INDEX(Links97[Link],MATCH(C42,Links97[Exercise],0))</f>
        <v>https://youtu.be/oRRs1bGzimM</v>
      </c>
      <c r="F42" s="85" t="str">
        <f t="shared" si="34"/>
        <v>Video</v>
      </c>
      <c r="G42" s="88">
        <v>270</v>
      </c>
      <c r="H42" s="101" t="str">
        <f t="shared" si="35"/>
        <v>Calves on Leg Press</v>
      </c>
      <c r="I42" s="102">
        <v>4</v>
      </c>
      <c r="J42" s="102">
        <f>MROUND(((G42)*0.85),2.5)</f>
        <v>230</v>
      </c>
      <c r="K42" s="102" t="s">
        <v>11</v>
      </c>
      <c r="L42" s="102"/>
      <c r="M42" s="99">
        <v>1</v>
      </c>
      <c r="N42" s="103" t="str">
        <f t="shared" si="36"/>
        <v>Calves on Leg Press</v>
      </c>
      <c r="O42" s="102">
        <f>I42+(S25)</f>
        <v>5</v>
      </c>
      <c r="P42" s="97">
        <f>MROUND((J42*1.025),2.5)</f>
        <v>235</v>
      </c>
      <c r="Q42" s="102" t="s">
        <v>11</v>
      </c>
      <c r="R42" s="102"/>
      <c r="S42" s="99">
        <v>1</v>
      </c>
      <c r="T42" s="104" t="str">
        <f t="shared" si="37"/>
        <v>Calves on Leg Press</v>
      </c>
      <c r="U42" s="102">
        <f>O42+(Y25)</f>
        <v>6</v>
      </c>
      <c r="V42" s="97">
        <f>MROUND((J42*1.05),2.5)</f>
        <v>242.5</v>
      </c>
      <c r="W42" s="102" t="s">
        <v>12</v>
      </c>
      <c r="X42" s="102"/>
      <c r="Y42" s="99">
        <v>1</v>
      </c>
      <c r="Z42" s="12" t="str">
        <f t="shared" si="40"/>
        <v>Calves on Leg Press</v>
      </c>
      <c r="AA42" s="102">
        <f>U42+(AE25)</f>
        <v>7</v>
      </c>
      <c r="AB42" s="102">
        <f>MROUND((P42*1.05),2.5)</f>
        <v>247.5</v>
      </c>
      <c r="AC42" s="102" t="s">
        <v>12</v>
      </c>
      <c r="AD42" s="102"/>
      <c r="AE42" s="99">
        <v>2</v>
      </c>
      <c r="AF42" s="103" t="str">
        <f t="shared" si="38"/>
        <v>Calves on Leg Press</v>
      </c>
      <c r="AG42" s="102">
        <f>AA42+(AK25)</f>
        <v>9</v>
      </c>
      <c r="AH42" s="102">
        <f>MROUND((J42*1.1),2.5)</f>
        <v>252.5</v>
      </c>
      <c r="AI42" s="102" t="s">
        <v>13</v>
      </c>
      <c r="AJ42" s="102"/>
      <c r="AK42" s="99">
        <v>1</v>
      </c>
      <c r="AL42" s="103" t="str">
        <f t="shared" si="39"/>
        <v>Calves on Leg Press</v>
      </c>
      <c r="AM42" s="102">
        <v>2</v>
      </c>
      <c r="AN42" s="105">
        <f>MROUND((J42*0.5),2.5)</f>
        <v>115</v>
      </c>
      <c r="AO42" s="61" t="s">
        <v>14</v>
      </c>
    </row>
    <row r="43" spans="2:41" s="42" customFormat="1" ht="19.5" thickBot="1" x14ac:dyDescent="0.3">
      <c r="B43" s="68" t="s">
        <v>352</v>
      </c>
      <c r="C43" s="56"/>
      <c r="D43" s="56"/>
      <c r="E43" s="67"/>
      <c r="F43" s="55"/>
      <c r="G43" s="59"/>
      <c r="H43" s="171" t="s">
        <v>1</v>
      </c>
      <c r="I43" s="172"/>
      <c r="J43" s="172"/>
      <c r="K43" s="172"/>
      <c r="L43" s="172"/>
      <c r="M43" s="173"/>
      <c r="N43" s="174" t="s">
        <v>2</v>
      </c>
      <c r="O43" s="175"/>
      <c r="P43" s="175"/>
      <c r="Q43" s="175"/>
      <c r="R43" s="175"/>
      <c r="S43" s="176"/>
      <c r="T43" s="177" t="s">
        <v>3</v>
      </c>
      <c r="U43" s="178"/>
      <c r="V43" s="178"/>
      <c r="W43" s="178"/>
      <c r="X43" s="178"/>
      <c r="Y43" s="179"/>
      <c r="Z43" s="177" t="s">
        <v>4</v>
      </c>
      <c r="AA43" s="178"/>
      <c r="AB43" s="178"/>
      <c r="AC43" s="178"/>
      <c r="AD43" s="178"/>
      <c r="AE43" s="179"/>
      <c r="AF43" s="180" t="s">
        <v>360</v>
      </c>
      <c r="AG43" s="181"/>
      <c r="AH43" s="181"/>
      <c r="AI43" s="181"/>
      <c r="AJ43" s="181"/>
      <c r="AK43" s="182"/>
      <c r="AL43" s="183" t="s">
        <v>361</v>
      </c>
      <c r="AM43" s="184"/>
      <c r="AN43" s="184"/>
      <c r="AO43" s="185"/>
    </row>
    <row r="44" spans="2:41" s="42" customFormat="1" ht="15.75" thickBot="1" x14ac:dyDescent="0.3">
      <c r="B44" s="36"/>
      <c r="C44" s="56"/>
      <c r="D44" s="56"/>
      <c r="E44" s="67"/>
      <c r="F44" s="55"/>
      <c r="G44" s="56"/>
      <c r="H44" s="62" t="s">
        <v>88</v>
      </c>
      <c r="I44" s="89" t="s">
        <v>6</v>
      </c>
      <c r="J44" s="90" t="s">
        <v>7</v>
      </c>
      <c r="K44" s="63" t="s">
        <v>8</v>
      </c>
      <c r="L44" s="63" t="s">
        <v>9</v>
      </c>
      <c r="M44" s="91" t="s">
        <v>10</v>
      </c>
      <c r="N44" s="92" t="s">
        <v>88</v>
      </c>
      <c r="O44" s="92" t="s">
        <v>6</v>
      </c>
      <c r="P44" s="90" t="s">
        <v>7</v>
      </c>
      <c r="Q44" s="63" t="s">
        <v>8</v>
      </c>
      <c r="R44" s="63" t="s">
        <v>9</v>
      </c>
      <c r="S44" s="91" t="s">
        <v>10</v>
      </c>
      <c r="T44" s="92" t="s">
        <v>88</v>
      </c>
      <c r="U44" s="92" t="s">
        <v>6</v>
      </c>
      <c r="V44" s="90" t="s">
        <v>7</v>
      </c>
      <c r="W44" s="63" t="s">
        <v>8</v>
      </c>
      <c r="X44" s="63" t="s">
        <v>9</v>
      </c>
      <c r="Y44" s="91" t="s">
        <v>10</v>
      </c>
      <c r="Z44" s="92" t="s">
        <v>88</v>
      </c>
      <c r="AA44" s="92" t="s">
        <v>6</v>
      </c>
      <c r="AB44" s="90" t="s">
        <v>7</v>
      </c>
      <c r="AC44" s="63" t="s">
        <v>8</v>
      </c>
      <c r="AD44" s="63" t="s">
        <v>9</v>
      </c>
      <c r="AE44" s="91" t="s">
        <v>10</v>
      </c>
      <c r="AF44" s="92" t="s">
        <v>88</v>
      </c>
      <c r="AG44" s="92" t="s">
        <v>6</v>
      </c>
      <c r="AH44" s="90" t="s">
        <v>7</v>
      </c>
      <c r="AI44" s="107" t="s">
        <v>15</v>
      </c>
      <c r="AJ44" s="63" t="s">
        <v>9</v>
      </c>
      <c r="AK44" s="91" t="s">
        <v>10</v>
      </c>
      <c r="AL44" s="92" t="s">
        <v>88</v>
      </c>
      <c r="AM44" s="92" t="s">
        <v>6</v>
      </c>
      <c r="AN44" s="90" t="s">
        <v>7</v>
      </c>
      <c r="AO44" s="93" t="s">
        <v>8</v>
      </c>
    </row>
    <row r="45" spans="2:41" s="42" customFormat="1" ht="15.75" thickBot="1" x14ac:dyDescent="0.3">
      <c r="B45" s="75" t="s">
        <v>353</v>
      </c>
      <c r="C45" s="79" t="s">
        <v>341</v>
      </c>
      <c r="D45" s="74"/>
      <c r="E45" s="74"/>
      <c r="F45" s="79" t="s">
        <v>358</v>
      </c>
      <c r="G45" s="79" t="s">
        <v>359</v>
      </c>
      <c r="H45" s="63" t="s">
        <v>341</v>
      </c>
      <c r="I45" s="94"/>
      <c r="J45" s="94"/>
      <c r="K45" s="94"/>
      <c r="L45" s="94"/>
      <c r="M45" s="95"/>
      <c r="N45" s="62" t="s">
        <v>341</v>
      </c>
      <c r="O45" s="94"/>
      <c r="P45" s="94"/>
      <c r="Q45" s="94"/>
      <c r="R45" s="94"/>
      <c r="S45" s="95"/>
      <c r="T45" s="62" t="s">
        <v>341</v>
      </c>
      <c r="U45" s="94"/>
      <c r="V45" s="94"/>
      <c r="W45" s="94"/>
      <c r="X45" s="94"/>
      <c r="Y45" s="94"/>
      <c r="Z45" s="62" t="s">
        <v>341</v>
      </c>
      <c r="AA45" s="94"/>
      <c r="AB45" s="94"/>
      <c r="AC45" s="94"/>
      <c r="AD45" s="94"/>
      <c r="AE45" s="94"/>
      <c r="AF45" s="62" t="s">
        <v>341</v>
      </c>
      <c r="AG45" s="94"/>
      <c r="AH45" s="94"/>
      <c r="AI45" s="94"/>
      <c r="AJ45" s="94"/>
      <c r="AK45" s="94"/>
      <c r="AL45" s="62" t="s">
        <v>341</v>
      </c>
      <c r="AM45" s="94"/>
      <c r="AN45" s="94"/>
      <c r="AO45" s="95"/>
    </row>
    <row r="46" spans="2:41" s="42" customFormat="1" ht="15.75" thickBot="1" x14ac:dyDescent="0.3">
      <c r="B46" s="76" t="s">
        <v>18</v>
      </c>
      <c r="C46" s="80" t="s">
        <v>147</v>
      </c>
      <c r="D46" s="72" t="str">
        <f t="array" ref="D46">INDEX(Table_Name76[Name List],MATCH(B46,Table_Name76[Category],0))</f>
        <v>Biceps[Exercise]</v>
      </c>
      <c r="E46" s="73" t="str">
        <f t="array" ref="E46">INDEX(Links97[Link],MATCH(C46,Links97[Exercise],0))</f>
        <v>https://youtu.be/DcRJ3bLJuVw</v>
      </c>
      <c r="F46" s="83" t="str">
        <f t="shared" ref="F46:F52" si="41">HYPERLINK(E46,"Video")</f>
        <v>Video</v>
      </c>
      <c r="G46" s="86">
        <v>90</v>
      </c>
      <c r="H46" s="96" t="str">
        <f t="shared" ref="H46:H52" si="42">C46</f>
        <v>Dummbell Twist Curl</v>
      </c>
      <c r="I46" s="97">
        <v>2</v>
      </c>
      <c r="J46" s="97">
        <f t="shared" ref="J46:J52" si="43">MROUND(((G46)*0.85),2.5)</f>
        <v>77.5</v>
      </c>
      <c r="K46" s="97" t="s">
        <v>11</v>
      </c>
      <c r="L46" s="97"/>
      <c r="M46" s="99">
        <v>2</v>
      </c>
      <c r="N46" s="96" t="str">
        <f t="shared" ref="N46:N52" si="44">C46</f>
        <v>Dummbell Twist Curl</v>
      </c>
      <c r="O46" s="97">
        <f>I46+(S16)</f>
        <v>3</v>
      </c>
      <c r="P46" s="97">
        <f t="shared" ref="P46:P52" si="45">MROUND((J46*1.025),2.5)</f>
        <v>80</v>
      </c>
      <c r="Q46" s="97" t="s">
        <v>11</v>
      </c>
      <c r="R46" s="97"/>
      <c r="S46" s="99">
        <v>1</v>
      </c>
      <c r="T46" s="56" t="str">
        <f t="shared" ref="T46:T52" si="46">C46</f>
        <v>Dummbell Twist Curl</v>
      </c>
      <c r="U46" s="97">
        <f>O46+(Y16)</f>
        <v>4</v>
      </c>
      <c r="V46" s="97">
        <f t="shared" ref="V46:V52" si="47">MROUND((J46*1.05),2.5)</f>
        <v>82.5</v>
      </c>
      <c r="W46" s="97" t="s">
        <v>12</v>
      </c>
      <c r="X46" s="97"/>
      <c r="Y46" s="99">
        <v>1</v>
      </c>
      <c r="Z46" s="12" t="str">
        <f>C46</f>
        <v>Dummbell Twist Curl</v>
      </c>
      <c r="AA46" s="97">
        <f>U46+(AE16)</f>
        <v>5</v>
      </c>
      <c r="AB46" s="97">
        <f t="shared" ref="AB46:AB52" si="48">MROUND((P46*1.05),2.5)</f>
        <v>85</v>
      </c>
      <c r="AC46" s="97" t="s">
        <v>12</v>
      </c>
      <c r="AD46" s="97"/>
      <c r="AE46" s="99">
        <v>1</v>
      </c>
      <c r="AF46" s="98" t="str">
        <f t="shared" ref="AF46:AF52" si="49">C46</f>
        <v>Dummbell Twist Curl</v>
      </c>
      <c r="AG46" s="97">
        <f>AA46+(AK16)</f>
        <v>6</v>
      </c>
      <c r="AH46" s="97">
        <f t="shared" ref="AH46:AH52" si="50">MROUND((J46*1.1),2.5)</f>
        <v>85</v>
      </c>
      <c r="AI46" s="97" t="s">
        <v>13</v>
      </c>
      <c r="AJ46" s="97"/>
      <c r="AK46" s="71"/>
      <c r="AL46" s="98" t="str">
        <f t="shared" ref="AL46:AL52" si="51">C46</f>
        <v>Dummbell Twist Curl</v>
      </c>
      <c r="AM46" s="97">
        <v>2</v>
      </c>
      <c r="AN46" s="100">
        <f t="shared" ref="AN46:AN52" si="52">MROUND((J46*0.5),2.5)</f>
        <v>40</v>
      </c>
      <c r="AO46" s="71" t="s">
        <v>14</v>
      </c>
    </row>
    <row r="47" spans="2:41" s="42" customFormat="1" ht="15.75" thickBot="1" x14ac:dyDescent="0.3">
      <c r="B47" s="77" t="s">
        <v>17</v>
      </c>
      <c r="C47" s="81" t="s">
        <v>56</v>
      </c>
      <c r="D47" s="69" t="str">
        <f t="array" ref="D47">INDEX(Table_Name76[Name List],MATCH(B47,Table_Name76[Category],0))</f>
        <v>Triceps[Exercise]</v>
      </c>
      <c r="E47" s="64" t="str">
        <f t="array" ref="E47">INDEX(Links97[Link],MATCH(C47,Links97[Exercise],0))</f>
        <v>https://youtu.be/B48xWtzMHxk</v>
      </c>
      <c r="F47" s="84" t="str">
        <f t="shared" si="41"/>
        <v>Video</v>
      </c>
      <c r="G47" s="87">
        <v>275</v>
      </c>
      <c r="H47" s="96" t="str">
        <f t="shared" si="42"/>
        <v>Dips</v>
      </c>
      <c r="I47" s="97">
        <v>2</v>
      </c>
      <c r="J47" s="97">
        <f t="shared" si="43"/>
        <v>235</v>
      </c>
      <c r="K47" s="97" t="s">
        <v>11</v>
      </c>
      <c r="L47" s="97"/>
      <c r="M47" s="99">
        <v>1</v>
      </c>
      <c r="N47" s="96" t="str">
        <f t="shared" si="44"/>
        <v>Dips</v>
      </c>
      <c r="O47" s="97">
        <f>I47+(S13)</f>
        <v>3</v>
      </c>
      <c r="P47" s="97">
        <f t="shared" si="45"/>
        <v>240</v>
      </c>
      <c r="Q47" s="97" t="s">
        <v>11</v>
      </c>
      <c r="R47" s="97"/>
      <c r="S47" s="99">
        <v>1</v>
      </c>
      <c r="T47" s="56" t="str">
        <f t="shared" si="46"/>
        <v>Dips</v>
      </c>
      <c r="U47" s="97">
        <f>O47+(Y13)</f>
        <v>4</v>
      </c>
      <c r="V47" s="97">
        <f t="shared" si="47"/>
        <v>247.5</v>
      </c>
      <c r="W47" s="97" t="s">
        <v>12</v>
      </c>
      <c r="X47" s="97"/>
      <c r="Y47" s="99">
        <v>1</v>
      </c>
      <c r="Z47" s="12" t="str">
        <f t="shared" ref="Z47:Z52" si="53">C47</f>
        <v>Dips</v>
      </c>
      <c r="AA47" s="97">
        <f>U47+(AE13)</f>
        <v>5</v>
      </c>
      <c r="AB47" s="97">
        <f t="shared" si="48"/>
        <v>252.5</v>
      </c>
      <c r="AC47" s="97" t="s">
        <v>12</v>
      </c>
      <c r="AD47" s="97"/>
      <c r="AE47" s="99">
        <v>1</v>
      </c>
      <c r="AF47" s="98" t="str">
        <f t="shared" si="49"/>
        <v>Dips</v>
      </c>
      <c r="AG47" s="97">
        <f>AA47+(AK13)</f>
        <v>6</v>
      </c>
      <c r="AH47" s="97">
        <f t="shared" si="50"/>
        <v>257.5</v>
      </c>
      <c r="AI47" s="97" t="s">
        <v>13</v>
      </c>
      <c r="AJ47" s="97"/>
      <c r="AK47" s="71"/>
      <c r="AL47" s="98" t="str">
        <f t="shared" si="51"/>
        <v>Dips</v>
      </c>
      <c r="AM47" s="97">
        <v>2</v>
      </c>
      <c r="AN47" s="100">
        <f t="shared" si="52"/>
        <v>117.5</v>
      </c>
      <c r="AO47" s="71" t="s">
        <v>14</v>
      </c>
    </row>
    <row r="48" spans="2:41" s="42" customFormat="1" ht="15.75" thickBot="1" x14ac:dyDescent="0.3">
      <c r="B48" s="77" t="s">
        <v>104</v>
      </c>
      <c r="C48" s="81" t="s">
        <v>32</v>
      </c>
      <c r="D48" s="69" t="str">
        <f t="array" ref="D48">INDEX(Table_Name76[Name List],MATCH(B48,Table_Name76[Category],0))</f>
        <v>Front_Delts[Exercise]</v>
      </c>
      <c r="E48" s="64" t="str">
        <f t="array" ref="E48">INDEX(Links97[Link],MATCH(C48,Links97[Exercise],0))</f>
        <v>https://youtu.be/n9RZ6FEthGU</v>
      </c>
      <c r="F48" s="84" t="str">
        <f t="shared" si="41"/>
        <v>Video</v>
      </c>
      <c r="G48" s="87">
        <v>130</v>
      </c>
      <c r="H48" s="96" t="str">
        <f t="shared" si="42"/>
        <v>Standing Barbell Shoulder Press</v>
      </c>
      <c r="I48" s="97">
        <v>2</v>
      </c>
      <c r="J48" s="97">
        <f t="shared" si="43"/>
        <v>110</v>
      </c>
      <c r="K48" s="97" t="s">
        <v>11</v>
      </c>
      <c r="L48" s="97"/>
      <c r="M48" s="99">
        <v>1</v>
      </c>
      <c r="N48" s="96" t="str">
        <f t="shared" si="44"/>
        <v>Standing Barbell Shoulder Press</v>
      </c>
      <c r="O48" s="97">
        <f>I48+(S13)</f>
        <v>3</v>
      </c>
      <c r="P48" s="97">
        <f t="shared" si="45"/>
        <v>112.5</v>
      </c>
      <c r="Q48" s="97" t="s">
        <v>11</v>
      </c>
      <c r="R48" s="97"/>
      <c r="S48" s="99">
        <v>1</v>
      </c>
      <c r="T48" s="56" t="str">
        <f t="shared" si="46"/>
        <v>Standing Barbell Shoulder Press</v>
      </c>
      <c r="U48" s="97">
        <f>O48+(Y13)</f>
        <v>4</v>
      </c>
      <c r="V48" s="97">
        <f t="shared" si="47"/>
        <v>115</v>
      </c>
      <c r="W48" s="97" t="s">
        <v>12</v>
      </c>
      <c r="X48" s="97"/>
      <c r="Y48" s="99">
        <v>1</v>
      </c>
      <c r="Z48" s="12" t="str">
        <f t="shared" si="53"/>
        <v>Standing Barbell Shoulder Press</v>
      </c>
      <c r="AA48" s="97">
        <f>U48+(AE13)</f>
        <v>5</v>
      </c>
      <c r="AB48" s="97">
        <f t="shared" si="48"/>
        <v>117.5</v>
      </c>
      <c r="AC48" s="97" t="s">
        <v>12</v>
      </c>
      <c r="AD48" s="97"/>
      <c r="AE48" s="99">
        <v>2</v>
      </c>
      <c r="AF48" s="98" t="str">
        <f t="shared" si="49"/>
        <v>Standing Barbell Shoulder Press</v>
      </c>
      <c r="AG48" s="97">
        <f>AA48+(AK13)</f>
        <v>6</v>
      </c>
      <c r="AH48" s="97">
        <f t="shared" si="50"/>
        <v>120</v>
      </c>
      <c r="AI48" s="97" t="s">
        <v>13</v>
      </c>
      <c r="AJ48" s="97"/>
      <c r="AK48" s="71"/>
      <c r="AL48" s="98" t="str">
        <f t="shared" si="51"/>
        <v>Standing Barbell Shoulder Press</v>
      </c>
      <c r="AM48" s="97">
        <v>2</v>
      </c>
      <c r="AN48" s="100">
        <f t="shared" si="52"/>
        <v>55</v>
      </c>
      <c r="AO48" s="71" t="s">
        <v>14</v>
      </c>
    </row>
    <row r="49" spans="2:41" s="42" customFormat="1" ht="15.75" thickBot="1" x14ac:dyDescent="0.3">
      <c r="B49" s="77" t="s">
        <v>120</v>
      </c>
      <c r="C49" s="81" t="s">
        <v>151</v>
      </c>
      <c r="D49" s="69" t="str">
        <f t="array" ref="D49">INDEX(Table_Name76[Name List],MATCH(B49,Table_Name76[Category],0))</f>
        <v>Traps[Exercise]</v>
      </c>
      <c r="E49" s="64" t="str">
        <f t="array" ref="E49">INDEX(Links97[Link],MATCH(C49,Links97[Exercise],0))</f>
        <v>https://youtu.be/hR8aOS5LZjU</v>
      </c>
      <c r="F49" s="84" t="str">
        <f t="shared" si="41"/>
        <v>Video</v>
      </c>
      <c r="G49" s="87">
        <v>285</v>
      </c>
      <c r="H49" s="96" t="str">
        <f t="shared" si="42"/>
        <v>Barbell Shrug</v>
      </c>
      <c r="I49" s="97">
        <v>2</v>
      </c>
      <c r="J49" s="97">
        <f t="shared" si="43"/>
        <v>242.5</v>
      </c>
      <c r="K49" s="97" t="s">
        <v>11</v>
      </c>
      <c r="L49" s="97"/>
      <c r="M49" s="99">
        <v>1</v>
      </c>
      <c r="N49" s="96" t="str">
        <f t="shared" si="44"/>
        <v>Barbell Shrug</v>
      </c>
      <c r="O49" s="97">
        <f>I49+(S17)</f>
        <v>3</v>
      </c>
      <c r="P49" s="97">
        <f t="shared" si="45"/>
        <v>247.5</v>
      </c>
      <c r="Q49" s="97" t="s">
        <v>11</v>
      </c>
      <c r="R49" s="97"/>
      <c r="S49" s="99">
        <v>1</v>
      </c>
      <c r="T49" s="56" t="str">
        <f t="shared" si="46"/>
        <v>Barbell Shrug</v>
      </c>
      <c r="U49" s="97">
        <f>O49+(Y17)</f>
        <v>4</v>
      </c>
      <c r="V49" s="97">
        <f t="shared" si="47"/>
        <v>255</v>
      </c>
      <c r="W49" s="97" t="s">
        <v>12</v>
      </c>
      <c r="X49" s="97"/>
      <c r="Y49" s="99">
        <v>1</v>
      </c>
      <c r="Z49" s="12" t="str">
        <f t="shared" si="53"/>
        <v>Barbell Shrug</v>
      </c>
      <c r="AA49" s="97">
        <f>U49+(AE17)</f>
        <v>5</v>
      </c>
      <c r="AB49" s="97">
        <f t="shared" si="48"/>
        <v>260</v>
      </c>
      <c r="AC49" s="97" t="s">
        <v>12</v>
      </c>
      <c r="AD49" s="97"/>
      <c r="AE49" s="99">
        <v>1</v>
      </c>
      <c r="AF49" s="98" t="str">
        <f t="shared" si="49"/>
        <v>Barbell Shrug</v>
      </c>
      <c r="AG49" s="97">
        <f>AA49+(AK17)</f>
        <v>6</v>
      </c>
      <c r="AH49" s="97">
        <f t="shared" si="50"/>
        <v>267.5</v>
      </c>
      <c r="AI49" s="97" t="s">
        <v>13</v>
      </c>
      <c r="AJ49" s="97"/>
      <c r="AK49" s="71"/>
      <c r="AL49" s="98" t="str">
        <f t="shared" si="51"/>
        <v>Barbell Shrug</v>
      </c>
      <c r="AM49" s="97">
        <v>2</v>
      </c>
      <c r="AN49" s="100">
        <f t="shared" si="52"/>
        <v>122.5</v>
      </c>
      <c r="AO49" s="71" t="s">
        <v>14</v>
      </c>
    </row>
    <row r="50" spans="2:41" s="42" customFormat="1" ht="15.75" thickBot="1" x14ac:dyDescent="0.3">
      <c r="B50" s="77" t="s">
        <v>339</v>
      </c>
      <c r="C50" s="81" t="s">
        <v>45</v>
      </c>
      <c r="D50" s="69" t="str">
        <f t="array" ref="D50">INDEX(Table_Name76[Name List],MATCH(B50,Table_Name76[Category],0))</f>
        <v>Vertical_Back[Exercise]</v>
      </c>
      <c r="E50" s="64" t="str">
        <f t="array" ref="E50">INDEX(Links97[Link],MATCH(C50,Links97[Exercise],0))</f>
        <v>https://youtu.be/QzjjwxZOVdE</v>
      </c>
      <c r="F50" s="84" t="str">
        <f t="shared" si="41"/>
        <v>Video</v>
      </c>
      <c r="G50" s="87">
        <v>145</v>
      </c>
      <c r="H50" s="96" t="str">
        <f t="shared" si="42"/>
        <v>Narrow Grip Pulldown</v>
      </c>
      <c r="I50" s="97">
        <v>2</v>
      </c>
      <c r="J50" s="97">
        <f t="shared" si="43"/>
        <v>122.5</v>
      </c>
      <c r="K50" s="97" t="s">
        <v>11</v>
      </c>
      <c r="L50" s="97"/>
      <c r="M50" s="99">
        <v>2</v>
      </c>
      <c r="N50" s="96" t="str">
        <f t="shared" si="44"/>
        <v>Narrow Grip Pulldown</v>
      </c>
      <c r="O50" s="97">
        <f>I50+(S16)</f>
        <v>3</v>
      </c>
      <c r="P50" s="97">
        <f t="shared" si="45"/>
        <v>125</v>
      </c>
      <c r="Q50" s="97" t="s">
        <v>11</v>
      </c>
      <c r="R50" s="97"/>
      <c r="S50" s="99">
        <v>1</v>
      </c>
      <c r="T50" s="56" t="str">
        <f t="shared" si="46"/>
        <v>Narrow Grip Pulldown</v>
      </c>
      <c r="U50" s="97">
        <f>O50+(Y16)</f>
        <v>4</v>
      </c>
      <c r="V50" s="97">
        <f t="shared" si="47"/>
        <v>127.5</v>
      </c>
      <c r="W50" s="97" t="s">
        <v>12</v>
      </c>
      <c r="X50" s="97"/>
      <c r="Y50" s="99">
        <v>1</v>
      </c>
      <c r="Z50" s="12" t="str">
        <f t="shared" si="53"/>
        <v>Narrow Grip Pulldown</v>
      </c>
      <c r="AA50" s="97">
        <f>U50+(AE16)</f>
        <v>5</v>
      </c>
      <c r="AB50" s="97">
        <f t="shared" si="48"/>
        <v>132.5</v>
      </c>
      <c r="AC50" s="97" t="s">
        <v>12</v>
      </c>
      <c r="AD50" s="97"/>
      <c r="AE50" s="99">
        <v>1</v>
      </c>
      <c r="AF50" s="98" t="str">
        <f t="shared" si="49"/>
        <v>Narrow Grip Pulldown</v>
      </c>
      <c r="AG50" s="97">
        <f>AA50+(AK16)</f>
        <v>6</v>
      </c>
      <c r="AH50" s="97">
        <f t="shared" si="50"/>
        <v>135</v>
      </c>
      <c r="AI50" s="97" t="s">
        <v>13</v>
      </c>
      <c r="AJ50" s="97"/>
      <c r="AK50" s="71"/>
      <c r="AL50" s="98" t="str">
        <f t="shared" si="51"/>
        <v>Narrow Grip Pulldown</v>
      </c>
      <c r="AM50" s="97">
        <v>2</v>
      </c>
      <c r="AN50" s="100">
        <f t="shared" si="52"/>
        <v>62.5</v>
      </c>
      <c r="AO50" s="71" t="s">
        <v>14</v>
      </c>
    </row>
    <row r="51" spans="2:41" s="42" customFormat="1" ht="15.75" thickBot="1" x14ac:dyDescent="0.3">
      <c r="B51" s="77" t="s">
        <v>343</v>
      </c>
      <c r="C51" s="81" t="s">
        <v>28</v>
      </c>
      <c r="D51" s="69" t="str">
        <f t="array" ref="D51">INDEX(Table_Name76[Name List],MATCH(B51,Table_Name76[Category],0))</f>
        <v>Incline_Push[Exercise]</v>
      </c>
      <c r="E51" s="64" t="str">
        <f t="array" ref="E51">INDEX(Links97[Link],MATCH(C51,Links97[Exercise],0))</f>
        <v>https://youtu.be/efDlxayx234</v>
      </c>
      <c r="F51" s="84" t="str">
        <f t="shared" si="41"/>
        <v>Video</v>
      </c>
      <c r="G51" s="87">
        <v>180</v>
      </c>
      <c r="H51" s="96" t="str">
        <f>C51</f>
        <v>Low Incline Dumbbell Press</v>
      </c>
      <c r="I51" s="97">
        <v>2</v>
      </c>
      <c r="J51" s="97">
        <f t="shared" si="43"/>
        <v>152.5</v>
      </c>
      <c r="K51" s="97" t="s">
        <v>11</v>
      </c>
      <c r="L51" s="97"/>
      <c r="M51" s="99">
        <v>1</v>
      </c>
      <c r="N51" s="96" t="str">
        <f>C51</f>
        <v>Low Incline Dumbbell Press</v>
      </c>
      <c r="O51" s="97">
        <f>I51+(S13)</f>
        <v>3</v>
      </c>
      <c r="P51" s="97">
        <f t="shared" si="45"/>
        <v>157.5</v>
      </c>
      <c r="Q51" s="97" t="s">
        <v>11</v>
      </c>
      <c r="R51" s="97"/>
      <c r="S51" s="99">
        <v>1</v>
      </c>
      <c r="T51" s="56" t="str">
        <f>C51</f>
        <v>Low Incline Dumbbell Press</v>
      </c>
      <c r="U51" s="97">
        <f>O51+(Y13)</f>
        <v>4</v>
      </c>
      <c r="V51" s="97">
        <f t="shared" si="47"/>
        <v>160</v>
      </c>
      <c r="W51" s="97" t="s">
        <v>12</v>
      </c>
      <c r="X51" s="97"/>
      <c r="Y51" s="99">
        <v>1</v>
      </c>
      <c r="Z51" s="12" t="str">
        <f>C51</f>
        <v>Low Incline Dumbbell Press</v>
      </c>
      <c r="AA51" s="97">
        <f>U51+(AE13)</f>
        <v>5</v>
      </c>
      <c r="AB51" s="97">
        <f t="shared" si="48"/>
        <v>165</v>
      </c>
      <c r="AC51" s="97" t="s">
        <v>12</v>
      </c>
      <c r="AD51" s="97"/>
      <c r="AE51" s="99">
        <v>2</v>
      </c>
      <c r="AF51" s="98" t="str">
        <f>C51</f>
        <v>Low Incline Dumbbell Press</v>
      </c>
      <c r="AG51" s="97">
        <f>AA51+(AK13)</f>
        <v>6</v>
      </c>
      <c r="AH51" s="97">
        <f t="shared" si="50"/>
        <v>167.5</v>
      </c>
      <c r="AI51" s="97" t="s">
        <v>13</v>
      </c>
      <c r="AJ51" s="97"/>
      <c r="AK51" s="71"/>
      <c r="AL51" s="98" t="str">
        <f>C51</f>
        <v>Low Incline Dumbbell Press</v>
      </c>
      <c r="AM51" s="97">
        <v>2</v>
      </c>
      <c r="AN51" s="100">
        <f t="shared" si="52"/>
        <v>77.5</v>
      </c>
      <c r="AO51" s="71" t="s">
        <v>14</v>
      </c>
    </row>
    <row r="52" spans="2:41" s="42" customFormat="1" ht="15.75" thickBot="1" x14ac:dyDescent="0.3">
      <c r="B52" s="78" t="s">
        <v>77</v>
      </c>
      <c r="C52" s="82" t="s">
        <v>109</v>
      </c>
      <c r="D52" s="70" t="str">
        <f t="array" ref="D52">INDEX(Table_Name76[Name List],MATCH(B52,Table_Name76[Category],0))</f>
        <v>Abs[Exercise]</v>
      </c>
      <c r="E52" s="66" t="str">
        <f t="array" ref="E52">INDEX(Links97[Link],MATCH(C52,Links97[Exercise],0))</f>
        <v>https://youtu.be/GWeVF2aVk8g</v>
      </c>
      <c r="F52" s="85" t="str">
        <f t="shared" si="41"/>
        <v>Video</v>
      </c>
      <c r="G52" s="88">
        <v>120</v>
      </c>
      <c r="H52" s="101" t="str">
        <f t="shared" si="42"/>
        <v>Machine Crunch</v>
      </c>
      <c r="I52" s="102">
        <v>2</v>
      </c>
      <c r="J52" s="102">
        <f t="shared" si="43"/>
        <v>102.5</v>
      </c>
      <c r="K52" s="102" t="s">
        <v>11</v>
      </c>
      <c r="L52" s="102"/>
      <c r="M52" s="99">
        <v>1</v>
      </c>
      <c r="N52" s="103" t="str">
        <f t="shared" si="44"/>
        <v>Machine Crunch</v>
      </c>
      <c r="O52" s="102">
        <f>I52+(S18)</f>
        <v>3</v>
      </c>
      <c r="P52" s="102">
        <f t="shared" si="45"/>
        <v>105</v>
      </c>
      <c r="Q52" s="102" t="s">
        <v>11</v>
      </c>
      <c r="R52" s="102"/>
      <c r="S52" s="99">
        <v>1</v>
      </c>
      <c r="T52" s="104" t="str">
        <f t="shared" si="46"/>
        <v>Machine Crunch</v>
      </c>
      <c r="U52" s="102">
        <f>O52+(Y18)</f>
        <v>4</v>
      </c>
      <c r="V52" s="102">
        <f t="shared" si="47"/>
        <v>107.5</v>
      </c>
      <c r="W52" s="102" t="s">
        <v>12</v>
      </c>
      <c r="X52" s="102"/>
      <c r="Y52" s="99">
        <v>1</v>
      </c>
      <c r="Z52" s="101" t="str">
        <f t="shared" si="53"/>
        <v>Machine Crunch</v>
      </c>
      <c r="AA52" s="102">
        <f>U52+(AE18)</f>
        <v>5</v>
      </c>
      <c r="AB52" s="102">
        <f t="shared" si="48"/>
        <v>110</v>
      </c>
      <c r="AC52" s="102" t="s">
        <v>12</v>
      </c>
      <c r="AD52" s="102"/>
      <c r="AE52" s="99">
        <v>1</v>
      </c>
      <c r="AF52" s="103" t="str">
        <f t="shared" si="49"/>
        <v>Machine Crunch</v>
      </c>
      <c r="AG52" s="102">
        <f>AA52+(AK18)</f>
        <v>6</v>
      </c>
      <c r="AH52" s="102">
        <f t="shared" si="50"/>
        <v>112.5</v>
      </c>
      <c r="AI52" s="102" t="s">
        <v>13</v>
      </c>
      <c r="AJ52" s="102"/>
      <c r="AK52" s="61"/>
      <c r="AL52" s="103" t="str">
        <f t="shared" si="51"/>
        <v>Machine Crunch</v>
      </c>
      <c r="AM52" s="102">
        <v>2</v>
      </c>
      <c r="AN52" s="105">
        <f t="shared" si="52"/>
        <v>52.5</v>
      </c>
      <c r="AO52" s="61" t="s">
        <v>14</v>
      </c>
    </row>
    <row r="53" spans="2:41" s="42" customFormat="1" x14ac:dyDescent="0.25">
      <c r="B53"/>
      <c r="C53" s="34"/>
      <c r="D53" s="34"/>
      <c r="E53" s="54"/>
      <c r="F53" s="55"/>
      <c r="G53" s="56"/>
      <c r="H53" s="34"/>
      <c r="I53" s="4"/>
      <c r="J53" s="4"/>
      <c r="K53" s="4"/>
      <c r="L53" s="4"/>
      <c r="M53" s="4"/>
      <c r="N53" s="34"/>
      <c r="O53" s="4"/>
      <c r="P53" s="4"/>
      <c r="Q53" s="4"/>
      <c r="R53" s="4"/>
      <c r="S53" s="4"/>
      <c r="T53" s="34"/>
      <c r="U53" s="4"/>
      <c r="V53" s="4"/>
      <c r="W53" s="4"/>
      <c r="X53" s="4"/>
      <c r="Y53" s="4"/>
      <c r="Z53" s="34"/>
      <c r="AA53" s="4"/>
      <c r="AB53" s="4"/>
      <c r="AC53" s="4"/>
      <c r="AD53" s="4"/>
      <c r="AE53" s="4"/>
      <c r="AF53" s="34"/>
      <c r="AG53" s="4"/>
      <c r="AH53" s="4"/>
      <c r="AI53" s="4"/>
      <c r="AJ53" s="4"/>
      <c r="AK53" s="4"/>
      <c r="AL53" s="34"/>
      <c r="AM53" s="4"/>
      <c r="AN53" s="4"/>
      <c r="AO53" s="4"/>
    </row>
    <row r="54" spans="2:41" s="42" customFormat="1" x14ac:dyDescent="0.25">
      <c r="B54" s="16" t="s">
        <v>354</v>
      </c>
      <c r="C54" s="34"/>
      <c r="D54" s="34"/>
      <c r="E54" s="54"/>
      <c r="F54" s="55"/>
      <c r="G54" s="56"/>
      <c r="H54" s="34"/>
      <c r="I54" s="4"/>
      <c r="J54" s="4"/>
      <c r="K54" s="4"/>
      <c r="L54" s="4"/>
      <c r="M54" s="4"/>
      <c r="N54" s="34"/>
      <c r="O54" s="4"/>
      <c r="P54" s="4"/>
      <c r="Q54" s="4"/>
      <c r="R54" s="4"/>
      <c r="S54" s="4"/>
      <c r="T54" s="34"/>
      <c r="U54" s="4"/>
      <c r="V54" s="4"/>
      <c r="W54" s="4"/>
      <c r="X54" s="4"/>
      <c r="Y54" s="4"/>
      <c r="Z54" s="34"/>
      <c r="AA54" s="4"/>
      <c r="AB54" s="4"/>
      <c r="AC54" s="4"/>
      <c r="AD54" s="4"/>
      <c r="AE54" s="4"/>
      <c r="AF54" s="34"/>
      <c r="AG54" s="4"/>
      <c r="AH54" s="4"/>
      <c r="AI54" s="4"/>
      <c r="AJ54" s="4"/>
      <c r="AK54" s="4"/>
      <c r="AL54" s="34"/>
      <c r="AM54" s="4"/>
      <c r="AN54" s="4"/>
      <c r="AO54" s="4"/>
    </row>
    <row r="55" spans="2:41" s="42" customFormat="1" x14ac:dyDescent="0.25">
      <c r="B55" s="16"/>
      <c r="C55" s="34"/>
      <c r="D55" s="34"/>
      <c r="E55" s="54"/>
      <c r="F55" s="55"/>
      <c r="G55" s="56"/>
      <c r="H55" s="34"/>
      <c r="I55" s="4"/>
      <c r="J55" s="4"/>
      <c r="K55" s="4"/>
      <c r="L55" s="4"/>
      <c r="M55" s="4"/>
      <c r="N55" s="34"/>
      <c r="O55" s="4"/>
      <c r="P55" s="4"/>
      <c r="Q55" s="4"/>
      <c r="R55" s="4"/>
      <c r="S55" s="4"/>
      <c r="T55" s="34"/>
      <c r="U55" s="4"/>
      <c r="V55" s="4"/>
      <c r="W55" s="4"/>
      <c r="X55" s="4"/>
      <c r="Y55" s="4"/>
      <c r="Z55" s="34"/>
      <c r="AA55" s="4"/>
      <c r="AB55" s="4"/>
      <c r="AC55" s="4"/>
      <c r="AD55" s="4"/>
      <c r="AE55" s="4"/>
      <c r="AF55" s="34"/>
      <c r="AG55" s="4"/>
      <c r="AH55" s="4"/>
      <c r="AI55" s="4"/>
      <c r="AJ55" s="4"/>
      <c r="AK55" s="4"/>
      <c r="AL55" s="34"/>
      <c r="AM55" s="4"/>
      <c r="AN55" s="4"/>
      <c r="AO55" s="4"/>
    </row>
    <row r="56" spans="2:41" s="42" customFormat="1" x14ac:dyDescent="0.25">
      <c r="B56" s="16"/>
      <c r="C56" s="34"/>
      <c r="D56" s="34"/>
      <c r="E56" s="54"/>
      <c r="F56" s="55"/>
      <c r="G56" s="56"/>
      <c r="H56" s="34"/>
      <c r="I56" s="4"/>
      <c r="J56" s="4"/>
      <c r="K56" s="4"/>
      <c r="L56" s="4"/>
      <c r="M56" s="4"/>
      <c r="N56" s="34"/>
      <c r="O56" s="4"/>
      <c r="P56" s="4"/>
      <c r="Q56" s="4"/>
      <c r="R56" s="4"/>
      <c r="S56" s="4"/>
      <c r="T56" s="34"/>
      <c r="U56" s="4"/>
      <c r="V56" s="4"/>
      <c r="W56" s="4"/>
      <c r="X56" s="4"/>
      <c r="Y56" s="4"/>
      <c r="Z56" s="34"/>
      <c r="AA56" s="4"/>
      <c r="AB56" s="4"/>
      <c r="AC56" s="4"/>
      <c r="AD56" s="4"/>
      <c r="AE56" s="4"/>
      <c r="AF56" s="34"/>
      <c r="AG56" s="4"/>
      <c r="AH56" s="4"/>
      <c r="AI56" s="4"/>
      <c r="AJ56" s="4"/>
      <c r="AK56" s="4"/>
      <c r="AL56" s="34"/>
      <c r="AM56" s="4"/>
      <c r="AN56" s="4"/>
      <c r="AO56" s="4"/>
    </row>
    <row r="57" spans="2:41" s="42" customFormat="1" x14ac:dyDescent="0.25">
      <c r="B57" s="16"/>
      <c r="C57" s="34"/>
      <c r="D57" s="34"/>
      <c r="E57" s="54"/>
      <c r="F57" s="55"/>
      <c r="G57" s="56"/>
      <c r="H57" s="34"/>
      <c r="I57" s="4"/>
      <c r="J57" s="4"/>
      <c r="K57" s="4"/>
      <c r="L57" s="4"/>
      <c r="M57" s="4"/>
      <c r="N57" s="34"/>
      <c r="O57" s="4"/>
      <c r="P57" s="4"/>
      <c r="Q57" s="4"/>
      <c r="R57" s="4"/>
      <c r="S57" s="4"/>
      <c r="T57" s="34"/>
      <c r="U57" s="4"/>
      <c r="V57" s="4"/>
      <c r="W57" s="4"/>
      <c r="X57" s="4"/>
      <c r="Y57" s="4"/>
      <c r="Z57" s="34"/>
      <c r="AA57" s="4"/>
      <c r="AB57" s="4"/>
      <c r="AC57" s="4"/>
      <c r="AD57" s="4"/>
      <c r="AE57" s="4"/>
      <c r="AF57" s="34"/>
      <c r="AG57" s="4"/>
      <c r="AH57" s="4"/>
      <c r="AI57" s="4"/>
      <c r="AJ57" s="4"/>
      <c r="AK57" s="4"/>
      <c r="AL57" s="34"/>
      <c r="AM57" s="4"/>
      <c r="AN57" s="4"/>
      <c r="AO57" s="4"/>
    </row>
    <row r="58" spans="2:41" s="42" customFormat="1" x14ac:dyDescent="0.25">
      <c r="B58" s="16"/>
      <c r="C58" s="34"/>
      <c r="D58" s="34"/>
      <c r="E58" s="54"/>
      <c r="F58" s="55"/>
      <c r="G58" s="56"/>
      <c r="H58" s="34"/>
      <c r="I58" s="4"/>
      <c r="J58" s="4"/>
      <c r="K58" s="4"/>
      <c r="L58" s="4"/>
      <c r="M58" s="4"/>
      <c r="N58" s="34"/>
      <c r="O58" s="4"/>
      <c r="P58" s="4"/>
      <c r="Q58" s="4"/>
      <c r="R58" s="4"/>
      <c r="S58" s="4"/>
      <c r="T58" s="34"/>
      <c r="U58" s="4"/>
      <c r="V58" s="4"/>
      <c r="W58" s="4"/>
      <c r="X58" s="4"/>
      <c r="Y58" s="4"/>
      <c r="Z58" s="34"/>
      <c r="AA58" s="4"/>
      <c r="AB58" s="4"/>
      <c r="AC58" s="4"/>
      <c r="AD58" s="4"/>
      <c r="AE58" s="4"/>
      <c r="AF58" s="34"/>
      <c r="AG58" s="4"/>
      <c r="AH58" s="4"/>
      <c r="AI58" s="4"/>
      <c r="AJ58" s="4"/>
      <c r="AK58" s="4"/>
      <c r="AL58" s="34"/>
      <c r="AM58" s="4"/>
      <c r="AN58" s="4"/>
      <c r="AO58" s="4"/>
    </row>
    <row r="59" spans="2:41" s="42" customFormat="1" x14ac:dyDescent="0.25">
      <c r="B59" s="16"/>
      <c r="C59" s="34"/>
      <c r="D59" s="34"/>
      <c r="E59" s="54"/>
      <c r="F59" s="55"/>
      <c r="G59" s="56"/>
      <c r="H59" s="34"/>
      <c r="I59" s="4"/>
      <c r="J59" s="4"/>
      <c r="K59" s="4"/>
      <c r="L59" s="4"/>
      <c r="M59" s="4"/>
      <c r="N59" s="34"/>
      <c r="O59" s="4"/>
      <c r="P59" s="4"/>
      <c r="Q59" s="4"/>
      <c r="R59" s="4"/>
      <c r="S59" s="4"/>
      <c r="T59" s="34"/>
      <c r="U59" s="4"/>
      <c r="V59" s="4"/>
      <c r="W59" s="4"/>
      <c r="X59" s="4"/>
      <c r="Y59" s="4"/>
      <c r="Z59" s="34"/>
      <c r="AA59" s="4"/>
      <c r="AB59" s="4"/>
      <c r="AC59" s="4"/>
      <c r="AD59" s="4"/>
      <c r="AE59" s="4"/>
      <c r="AF59" s="34"/>
      <c r="AG59" s="4"/>
      <c r="AH59" s="4"/>
      <c r="AI59" s="4"/>
      <c r="AJ59" s="4"/>
      <c r="AK59" s="4"/>
      <c r="AL59" s="34"/>
      <c r="AM59" s="4"/>
      <c r="AN59" s="4"/>
      <c r="AO59" s="4"/>
    </row>
    <row r="60" spans="2:41" hidden="1" x14ac:dyDescent="0.25">
      <c r="C60" t="s">
        <v>21</v>
      </c>
      <c r="E60" s="42"/>
    </row>
    <row r="61" spans="2:41" hidden="1" x14ac:dyDescent="0.25">
      <c r="C61">
        <v>2</v>
      </c>
      <c r="E61" s="42"/>
    </row>
    <row r="62" spans="2:41" hidden="1" x14ac:dyDescent="0.25">
      <c r="C62">
        <v>1</v>
      </c>
      <c r="E62" s="42"/>
    </row>
    <row r="63" spans="2:41" hidden="1" x14ac:dyDescent="0.25">
      <c r="C63">
        <v>0</v>
      </c>
      <c r="E63" s="42"/>
    </row>
    <row r="64" spans="2:41" hidden="1" x14ac:dyDescent="0.25">
      <c r="C64">
        <v>-1</v>
      </c>
      <c r="E64" s="42"/>
    </row>
    <row r="65" spans="1:9" hidden="1" x14ac:dyDescent="0.25">
      <c r="C65">
        <v>-2</v>
      </c>
      <c r="E65" s="42"/>
    </row>
    <row r="66" spans="1:9" hidden="1" x14ac:dyDescent="0.25">
      <c r="E66" s="42"/>
    </row>
    <row r="67" spans="1:9" hidden="1" x14ac:dyDescent="0.25">
      <c r="E67" s="42"/>
      <c r="F67" s="8"/>
      <c r="G67" s="8"/>
      <c r="H67" s="8"/>
    </row>
    <row r="68" spans="1:9" hidden="1" x14ac:dyDescent="0.25">
      <c r="A68" s="35" t="s">
        <v>77</v>
      </c>
      <c r="B68" s="46" t="s">
        <v>88</v>
      </c>
      <c r="C68" s="50" t="s">
        <v>294</v>
      </c>
      <c r="D68" s="8"/>
      <c r="E68" s="42"/>
      <c r="H68" s="12"/>
    </row>
    <row r="69" spans="1:9" hidden="1" x14ac:dyDescent="0.25">
      <c r="A69" s="12"/>
      <c r="B69" s="51" t="s">
        <v>109</v>
      </c>
      <c r="C69" s="46" t="s">
        <v>178</v>
      </c>
      <c r="D69" s="36"/>
      <c r="E69" s="42"/>
      <c r="H69" s="12"/>
    </row>
    <row r="70" spans="1:9" hidden="1" x14ac:dyDescent="0.25">
      <c r="A70" s="12"/>
      <c r="B70" s="51" t="s">
        <v>79</v>
      </c>
      <c r="C70" s="46" t="s">
        <v>179</v>
      </c>
      <c r="D70" s="36"/>
      <c r="E70" s="42"/>
      <c r="H70" s="12"/>
    </row>
    <row r="71" spans="1:9" hidden="1" x14ac:dyDescent="0.25">
      <c r="A71" s="12"/>
      <c r="B71" s="51" t="s">
        <v>80</v>
      </c>
      <c r="C71" s="46" t="s">
        <v>180</v>
      </c>
      <c r="D71" s="36"/>
      <c r="E71" s="42"/>
      <c r="H71" s="12"/>
    </row>
    <row r="72" spans="1:9" hidden="1" x14ac:dyDescent="0.25">
      <c r="A72" s="12"/>
      <c r="B72" s="51" t="s">
        <v>78</v>
      </c>
      <c r="C72" s="46" t="s">
        <v>181</v>
      </c>
      <c r="D72" s="36"/>
      <c r="E72" s="42"/>
      <c r="H72" s="12"/>
    </row>
    <row r="73" spans="1:9" hidden="1" x14ac:dyDescent="0.25">
      <c r="A73" s="12"/>
      <c r="B73" s="51" t="s">
        <v>110</v>
      </c>
      <c r="C73" s="51" t="s">
        <v>182</v>
      </c>
      <c r="D73" s="38"/>
      <c r="E73" s="42"/>
      <c r="H73" s="12"/>
    </row>
    <row r="74" spans="1:9" hidden="1" x14ac:dyDescent="0.25">
      <c r="A74" s="12"/>
      <c r="B74" s="51" t="s">
        <v>81</v>
      </c>
      <c r="C74" s="46" t="s">
        <v>183</v>
      </c>
      <c r="D74" s="36"/>
      <c r="E74" s="42"/>
      <c r="H74" s="12"/>
    </row>
    <row r="75" spans="1:9" hidden="1" x14ac:dyDescent="0.25">
      <c r="A75" s="12"/>
      <c r="B75" s="51" t="s">
        <v>146</v>
      </c>
      <c r="C75" s="46" t="s">
        <v>184</v>
      </c>
      <c r="D75" s="36"/>
      <c r="E75" s="42"/>
      <c r="H75" s="36"/>
      <c r="I75" s="36"/>
    </row>
    <row r="76" spans="1:9" hidden="1" x14ac:dyDescent="0.25">
      <c r="A76" s="36"/>
      <c r="B76" s="46"/>
      <c r="C76" s="50"/>
      <c r="D76" s="8"/>
      <c r="E76" s="42"/>
    </row>
    <row r="77" spans="1:9" hidden="1" x14ac:dyDescent="0.25">
      <c r="A77" s="35" t="s">
        <v>19</v>
      </c>
      <c r="B77" s="47" t="s">
        <v>88</v>
      </c>
      <c r="C77" s="52" t="s">
        <v>294</v>
      </c>
      <c r="D77" s="41"/>
      <c r="E77" s="42"/>
      <c r="H77" s="35"/>
      <c r="I77" s="36"/>
    </row>
    <row r="78" spans="1:9" hidden="1" x14ac:dyDescent="0.25">
      <c r="A78" s="12"/>
      <c r="B78" s="51" t="s">
        <v>111</v>
      </c>
      <c r="C78" s="46" t="s">
        <v>185</v>
      </c>
      <c r="D78" s="36"/>
      <c r="E78" s="42"/>
      <c r="H78" s="12"/>
    </row>
    <row r="79" spans="1:9" hidden="1" x14ac:dyDescent="0.25">
      <c r="A79" s="12"/>
      <c r="B79" s="51" t="s">
        <v>75</v>
      </c>
      <c r="C79" s="46" t="s">
        <v>186</v>
      </c>
      <c r="D79" s="36"/>
      <c r="E79" s="42"/>
      <c r="H79" s="12"/>
    </row>
    <row r="80" spans="1:9" hidden="1" x14ac:dyDescent="0.25">
      <c r="A80" s="12"/>
      <c r="B80" s="51" t="s">
        <v>74</v>
      </c>
      <c r="C80" s="46" t="s">
        <v>187</v>
      </c>
      <c r="D80" s="36"/>
      <c r="E80" s="42"/>
      <c r="H80" s="12"/>
    </row>
    <row r="81" spans="1:9" hidden="1" x14ac:dyDescent="0.25">
      <c r="A81" s="12"/>
      <c r="B81" s="51" t="s">
        <v>76</v>
      </c>
      <c r="C81" s="46" t="s">
        <v>188</v>
      </c>
      <c r="D81" s="36"/>
      <c r="E81" s="42"/>
      <c r="H81" s="12"/>
    </row>
    <row r="82" spans="1:9" hidden="1" x14ac:dyDescent="0.25">
      <c r="A82" s="36"/>
      <c r="B82" s="46"/>
      <c r="C82" s="50"/>
      <c r="D82" s="8"/>
      <c r="E82" s="42"/>
      <c r="H82" s="36"/>
      <c r="I82" s="36"/>
    </row>
    <row r="83" spans="1:9" hidden="1" x14ac:dyDescent="0.25">
      <c r="A83" s="35" t="s">
        <v>18</v>
      </c>
      <c r="B83" s="47" t="s">
        <v>88</v>
      </c>
      <c r="C83" s="52" t="s">
        <v>294</v>
      </c>
      <c r="D83" s="41"/>
      <c r="E83" s="42"/>
      <c r="H83" s="35"/>
      <c r="I83" s="36"/>
    </row>
    <row r="84" spans="1:9" hidden="1" x14ac:dyDescent="0.25">
      <c r="A84" s="12"/>
      <c r="B84" s="51" t="s">
        <v>61</v>
      </c>
      <c r="C84" s="46" t="s">
        <v>189</v>
      </c>
      <c r="D84" s="36"/>
      <c r="E84" s="42"/>
      <c r="H84" s="12"/>
    </row>
    <row r="85" spans="1:9" hidden="1" x14ac:dyDescent="0.25">
      <c r="A85" s="12"/>
      <c r="B85" s="51" t="s">
        <v>62</v>
      </c>
      <c r="C85" s="46" t="s">
        <v>190</v>
      </c>
      <c r="D85" s="36"/>
      <c r="E85" s="42"/>
      <c r="H85" s="12"/>
    </row>
    <row r="86" spans="1:9" hidden="1" x14ac:dyDescent="0.25">
      <c r="A86" s="12"/>
      <c r="B86" s="51" t="s">
        <v>112</v>
      </c>
      <c r="C86" s="46" t="s">
        <v>191</v>
      </c>
      <c r="D86" s="36"/>
      <c r="E86" s="42"/>
      <c r="H86" s="12"/>
    </row>
    <row r="87" spans="1:9" hidden="1" x14ac:dyDescent="0.25">
      <c r="A87" s="12"/>
      <c r="B87" s="51" t="s">
        <v>63</v>
      </c>
      <c r="C87" s="46" t="s">
        <v>192</v>
      </c>
      <c r="D87" s="36"/>
      <c r="E87" s="42"/>
      <c r="H87" s="12"/>
    </row>
    <row r="88" spans="1:9" hidden="1" x14ac:dyDescent="0.25">
      <c r="A88" s="12"/>
      <c r="B88" s="51" t="s">
        <v>113</v>
      </c>
      <c r="C88" s="46" t="s">
        <v>193</v>
      </c>
      <c r="D88" s="36"/>
      <c r="E88" s="42"/>
      <c r="H88" s="12"/>
    </row>
    <row r="89" spans="1:9" hidden="1" x14ac:dyDescent="0.25">
      <c r="A89" s="12"/>
      <c r="B89" s="51" t="s">
        <v>114</v>
      </c>
      <c r="C89" s="46" t="s">
        <v>194</v>
      </c>
      <c r="D89" s="36"/>
      <c r="E89" s="42"/>
      <c r="H89" s="12"/>
    </row>
    <row r="90" spans="1:9" hidden="1" x14ac:dyDescent="0.25">
      <c r="A90" s="12"/>
      <c r="B90" s="51" t="s">
        <v>147</v>
      </c>
      <c r="C90" s="46" t="s">
        <v>195</v>
      </c>
      <c r="D90" s="36"/>
      <c r="E90" s="42"/>
      <c r="H90" s="12"/>
    </row>
    <row r="91" spans="1:9" hidden="1" x14ac:dyDescent="0.25">
      <c r="A91" s="12"/>
      <c r="B91" s="51" t="s">
        <v>148</v>
      </c>
      <c r="C91" s="46" t="s">
        <v>196</v>
      </c>
      <c r="D91" s="36"/>
      <c r="E91" s="42"/>
      <c r="H91" s="12"/>
    </row>
    <row r="92" spans="1:9" hidden="1" x14ac:dyDescent="0.25">
      <c r="A92" s="12"/>
      <c r="B92" s="51" t="s">
        <v>115</v>
      </c>
      <c r="C92" s="51" t="s">
        <v>197</v>
      </c>
      <c r="D92" s="38"/>
      <c r="E92" s="42"/>
      <c r="H92" s="12"/>
    </row>
    <row r="93" spans="1:9" hidden="1" x14ac:dyDescent="0.25">
      <c r="A93" s="12"/>
      <c r="B93" s="51" t="s">
        <v>116</v>
      </c>
      <c r="C93" s="46" t="s">
        <v>198</v>
      </c>
      <c r="D93" s="36"/>
      <c r="E93" s="42"/>
      <c r="H93" s="12"/>
    </row>
    <row r="94" spans="1:9" hidden="1" x14ac:dyDescent="0.25">
      <c r="A94" s="12"/>
      <c r="B94" s="51" t="s">
        <v>149</v>
      </c>
      <c r="C94" s="46" t="s">
        <v>199</v>
      </c>
      <c r="D94" s="36"/>
      <c r="E94" s="42"/>
      <c r="H94" s="12"/>
    </row>
    <row r="95" spans="1:9" hidden="1" x14ac:dyDescent="0.25">
      <c r="A95" s="36"/>
      <c r="B95" s="46"/>
      <c r="C95" s="48"/>
      <c r="E95" s="42"/>
      <c r="H95" s="36"/>
      <c r="I95" s="36"/>
    </row>
    <row r="96" spans="1:9" hidden="1" x14ac:dyDescent="0.25">
      <c r="A96" s="35" t="s">
        <v>117</v>
      </c>
      <c r="B96" s="47" t="s">
        <v>88</v>
      </c>
      <c r="C96" s="52" t="s">
        <v>294</v>
      </c>
      <c r="D96" s="41"/>
      <c r="E96" s="42"/>
      <c r="H96" s="35"/>
      <c r="I96" s="36"/>
    </row>
    <row r="97" spans="1:8" hidden="1" x14ac:dyDescent="0.25">
      <c r="A97" s="12"/>
      <c r="B97" s="51" t="s">
        <v>51</v>
      </c>
      <c r="C97" s="46" t="s">
        <v>200</v>
      </c>
      <c r="D97" s="36"/>
      <c r="E97" s="42"/>
      <c r="H97" s="12"/>
    </row>
    <row r="98" spans="1:8" hidden="1" x14ac:dyDescent="0.25">
      <c r="A98" s="12"/>
      <c r="B98" s="51" t="s">
        <v>118</v>
      </c>
      <c r="C98" s="46" t="s">
        <v>201</v>
      </c>
      <c r="D98" s="36"/>
      <c r="E98" s="42"/>
      <c r="H98" s="12"/>
    </row>
    <row r="99" spans="1:8" hidden="1" x14ac:dyDescent="0.25">
      <c r="A99" s="12"/>
      <c r="B99" s="51" t="s">
        <v>150</v>
      </c>
      <c r="C99" s="46" t="s">
        <v>202</v>
      </c>
      <c r="D99" s="36"/>
      <c r="E99" s="42"/>
      <c r="H99" s="12"/>
    </row>
    <row r="100" spans="1:8" hidden="1" x14ac:dyDescent="0.25">
      <c r="A100" s="12"/>
      <c r="B100" s="51" t="s">
        <v>50</v>
      </c>
      <c r="C100" s="46" t="s">
        <v>203</v>
      </c>
      <c r="D100" s="36"/>
      <c r="E100" s="42"/>
      <c r="H100" s="12"/>
    </row>
    <row r="101" spans="1:8" hidden="1" x14ac:dyDescent="0.25">
      <c r="A101" s="36"/>
      <c r="B101" s="46"/>
      <c r="C101" s="46"/>
      <c r="D101" s="36"/>
      <c r="E101" s="42"/>
      <c r="H101" s="36"/>
    </row>
    <row r="102" spans="1:8" hidden="1" x14ac:dyDescent="0.25">
      <c r="A102" s="37" t="s">
        <v>105</v>
      </c>
      <c r="B102" s="47" t="s">
        <v>88</v>
      </c>
      <c r="C102" s="52" t="s">
        <v>294</v>
      </c>
      <c r="D102" s="41"/>
      <c r="E102" s="42"/>
      <c r="H102" s="37"/>
    </row>
    <row r="103" spans="1:8" hidden="1" x14ac:dyDescent="0.25">
      <c r="A103" s="12"/>
      <c r="B103" s="51" t="s">
        <v>46</v>
      </c>
      <c r="C103" s="46" t="s">
        <v>204</v>
      </c>
      <c r="D103" s="36"/>
      <c r="E103" s="42"/>
      <c r="H103" s="12"/>
    </row>
    <row r="104" spans="1:8" hidden="1" x14ac:dyDescent="0.25">
      <c r="A104" s="12"/>
      <c r="B104" s="51" t="s">
        <v>47</v>
      </c>
      <c r="C104" s="46" t="s">
        <v>205</v>
      </c>
      <c r="D104" s="36"/>
      <c r="E104" s="42"/>
      <c r="H104" s="12"/>
    </row>
    <row r="105" spans="1:8" hidden="1" x14ac:dyDescent="0.25">
      <c r="A105" s="12"/>
      <c r="B105" s="51" t="s">
        <v>49</v>
      </c>
      <c r="C105" s="46" t="s">
        <v>206</v>
      </c>
      <c r="D105" s="36"/>
      <c r="E105" s="42"/>
      <c r="H105" s="12"/>
    </row>
    <row r="106" spans="1:8" hidden="1" x14ac:dyDescent="0.25">
      <c r="A106" s="12"/>
      <c r="B106" s="51" t="s">
        <v>48</v>
      </c>
      <c r="C106" s="46" t="s">
        <v>207</v>
      </c>
      <c r="D106" s="36"/>
      <c r="E106" s="42"/>
      <c r="H106" s="12"/>
    </row>
    <row r="107" spans="1:8" hidden="1" x14ac:dyDescent="0.25">
      <c r="A107" s="12"/>
      <c r="B107" s="51" t="s">
        <v>119</v>
      </c>
      <c r="C107" s="46" t="s">
        <v>208</v>
      </c>
      <c r="D107" s="36"/>
      <c r="E107" s="42"/>
      <c r="H107" s="12"/>
    </row>
    <row r="108" spans="1:8" hidden="1" x14ac:dyDescent="0.25">
      <c r="A108" s="36"/>
      <c r="B108" s="46"/>
      <c r="C108" s="46"/>
      <c r="D108" s="36"/>
      <c r="E108" s="42"/>
      <c r="H108" s="36"/>
    </row>
    <row r="109" spans="1:8" hidden="1" x14ac:dyDescent="0.25">
      <c r="A109" s="37" t="s">
        <v>120</v>
      </c>
      <c r="B109" s="47" t="s">
        <v>88</v>
      </c>
      <c r="C109" s="52" t="s">
        <v>294</v>
      </c>
      <c r="D109" s="41"/>
      <c r="E109" s="42"/>
      <c r="H109" s="37"/>
    </row>
    <row r="110" spans="1:8" hidden="1" x14ac:dyDescent="0.25">
      <c r="A110" s="12"/>
      <c r="B110" s="51" t="s">
        <v>151</v>
      </c>
      <c r="C110" s="46" t="s">
        <v>209</v>
      </c>
      <c r="D110" s="36"/>
      <c r="E110" s="42"/>
      <c r="H110" s="12"/>
    </row>
    <row r="111" spans="1:8" hidden="1" x14ac:dyDescent="0.25">
      <c r="A111" s="12"/>
      <c r="B111" s="51" t="s">
        <v>121</v>
      </c>
      <c r="C111" s="46" t="s">
        <v>210</v>
      </c>
      <c r="D111" s="36"/>
      <c r="E111" s="42"/>
      <c r="H111" s="12"/>
    </row>
    <row r="112" spans="1:8" hidden="1" x14ac:dyDescent="0.25">
      <c r="A112" s="12"/>
      <c r="B112" s="51" t="s">
        <v>122</v>
      </c>
      <c r="C112" s="46" t="s">
        <v>211</v>
      </c>
      <c r="D112" s="36"/>
      <c r="E112" s="42"/>
      <c r="H112" s="12"/>
    </row>
    <row r="113" spans="1:8" hidden="1" x14ac:dyDescent="0.25">
      <c r="A113" s="12"/>
      <c r="B113" s="51" t="s">
        <v>123</v>
      </c>
      <c r="C113" s="46" t="s">
        <v>212</v>
      </c>
      <c r="D113" s="36"/>
      <c r="E113" s="42"/>
      <c r="H113" s="12"/>
    </row>
    <row r="114" spans="1:8" hidden="1" x14ac:dyDescent="0.25">
      <c r="A114" s="12"/>
      <c r="B114" s="51"/>
      <c r="C114" s="46"/>
      <c r="D114" s="36"/>
      <c r="E114" s="42"/>
      <c r="H114" s="12"/>
    </row>
    <row r="115" spans="1:8" hidden="1" x14ac:dyDescent="0.25">
      <c r="A115" s="37" t="s">
        <v>52</v>
      </c>
      <c r="B115" s="47" t="s">
        <v>88</v>
      </c>
      <c r="C115" s="52" t="s">
        <v>294</v>
      </c>
      <c r="D115" s="41"/>
      <c r="E115" s="42"/>
      <c r="H115" s="37"/>
    </row>
    <row r="116" spans="1:8" hidden="1" x14ac:dyDescent="0.25">
      <c r="A116" s="12"/>
      <c r="B116" s="51" t="s">
        <v>152</v>
      </c>
      <c r="C116" s="46" t="s">
        <v>213</v>
      </c>
      <c r="D116" s="36"/>
      <c r="E116" s="42"/>
      <c r="H116" s="12"/>
    </row>
    <row r="117" spans="1:8" hidden="1" x14ac:dyDescent="0.25">
      <c r="A117" s="12"/>
      <c r="B117" s="51" t="s">
        <v>124</v>
      </c>
      <c r="C117" s="46" t="s">
        <v>214</v>
      </c>
      <c r="D117" s="36"/>
      <c r="E117" s="42"/>
      <c r="H117" s="12"/>
    </row>
    <row r="118" spans="1:8" hidden="1" x14ac:dyDescent="0.25">
      <c r="A118" s="12"/>
      <c r="B118" s="51" t="s">
        <v>56</v>
      </c>
      <c r="C118" s="46" t="s">
        <v>215</v>
      </c>
      <c r="D118" s="36"/>
      <c r="E118" s="42"/>
      <c r="H118" s="12"/>
    </row>
    <row r="119" spans="1:8" hidden="1" x14ac:dyDescent="0.25">
      <c r="A119" s="12"/>
      <c r="B119" s="51" t="s">
        <v>55</v>
      </c>
      <c r="C119" s="46" t="s">
        <v>216</v>
      </c>
      <c r="D119" s="36"/>
      <c r="E119" s="42"/>
      <c r="H119" s="12"/>
    </row>
    <row r="120" spans="1:8" hidden="1" x14ac:dyDescent="0.25">
      <c r="A120" s="12"/>
      <c r="B120" s="51" t="s">
        <v>153</v>
      </c>
      <c r="C120" s="46" t="s">
        <v>217</v>
      </c>
      <c r="D120" s="36"/>
      <c r="E120" s="42"/>
      <c r="H120" s="12"/>
    </row>
    <row r="121" spans="1:8" hidden="1" x14ac:dyDescent="0.25">
      <c r="A121" s="12"/>
      <c r="B121" s="51" t="s">
        <v>53</v>
      </c>
      <c r="C121" s="46" t="s">
        <v>218</v>
      </c>
      <c r="D121" s="36"/>
      <c r="E121" s="42"/>
      <c r="H121" s="12"/>
    </row>
    <row r="122" spans="1:8" hidden="1" x14ac:dyDescent="0.25">
      <c r="A122" s="12"/>
      <c r="B122" s="51" t="s">
        <v>125</v>
      </c>
      <c r="C122" s="46" t="s">
        <v>219</v>
      </c>
      <c r="D122" s="36"/>
      <c r="E122" s="42"/>
      <c r="H122" s="12"/>
    </row>
    <row r="123" spans="1:8" hidden="1" x14ac:dyDescent="0.25">
      <c r="A123" s="12"/>
      <c r="B123" s="51" t="s">
        <v>54</v>
      </c>
      <c r="C123" s="46" t="s">
        <v>220</v>
      </c>
      <c r="D123" s="36"/>
      <c r="E123" s="42"/>
      <c r="H123" s="12"/>
    </row>
    <row r="124" spans="1:8" hidden="1" x14ac:dyDescent="0.25">
      <c r="A124" s="36"/>
      <c r="B124" s="46"/>
      <c r="C124" s="46"/>
      <c r="D124" s="36"/>
      <c r="E124" s="42"/>
      <c r="H124" s="36"/>
    </row>
    <row r="125" spans="1:8" hidden="1" x14ac:dyDescent="0.25">
      <c r="A125" s="37" t="s">
        <v>57</v>
      </c>
      <c r="B125" s="47" t="s">
        <v>88</v>
      </c>
      <c r="C125" s="52" t="s">
        <v>294</v>
      </c>
      <c r="D125" s="41"/>
      <c r="E125" s="42"/>
      <c r="H125" s="37"/>
    </row>
    <row r="126" spans="1:8" hidden="1" x14ac:dyDescent="0.25">
      <c r="A126" s="12"/>
      <c r="B126" s="51" t="s">
        <v>59</v>
      </c>
      <c r="C126" s="46" t="s">
        <v>221</v>
      </c>
      <c r="D126" s="36"/>
      <c r="E126" s="42"/>
      <c r="H126" s="12"/>
    </row>
    <row r="127" spans="1:8" hidden="1" x14ac:dyDescent="0.25">
      <c r="A127" s="12"/>
      <c r="B127" s="51" t="s">
        <v>58</v>
      </c>
      <c r="C127" s="46" t="s">
        <v>222</v>
      </c>
      <c r="D127" s="36"/>
      <c r="E127" s="42"/>
      <c r="H127" s="12"/>
    </row>
    <row r="128" spans="1:8" hidden="1" x14ac:dyDescent="0.25">
      <c r="A128" s="12"/>
      <c r="B128" s="51" t="s">
        <v>154</v>
      </c>
      <c r="C128" s="46" t="s">
        <v>223</v>
      </c>
      <c r="D128" s="36"/>
      <c r="E128" s="42"/>
      <c r="H128" s="12"/>
    </row>
    <row r="129" spans="1:8" hidden="1" x14ac:dyDescent="0.25">
      <c r="A129" s="12"/>
      <c r="B129" s="51" t="s">
        <v>155</v>
      </c>
      <c r="C129" s="46" t="s">
        <v>224</v>
      </c>
      <c r="D129" s="36"/>
      <c r="E129" s="42"/>
      <c r="H129" s="12"/>
    </row>
    <row r="130" spans="1:8" hidden="1" x14ac:dyDescent="0.25">
      <c r="A130" s="12"/>
      <c r="B130" s="51" t="s">
        <v>60</v>
      </c>
      <c r="C130" s="46" t="s">
        <v>225</v>
      </c>
      <c r="D130" s="36"/>
      <c r="E130" s="42"/>
      <c r="H130" s="12"/>
    </row>
    <row r="131" spans="1:8" hidden="1" x14ac:dyDescent="0.25">
      <c r="A131" s="36"/>
      <c r="B131" s="46"/>
      <c r="C131" s="46"/>
      <c r="D131" s="36"/>
      <c r="E131" s="42"/>
      <c r="H131" s="36"/>
    </row>
    <row r="132" spans="1:8" hidden="1" x14ac:dyDescent="0.25">
      <c r="A132" s="35" t="s">
        <v>126</v>
      </c>
      <c r="B132" s="47" t="s">
        <v>88</v>
      </c>
      <c r="C132" s="52" t="s">
        <v>294</v>
      </c>
      <c r="D132" s="41"/>
      <c r="E132" s="42"/>
      <c r="H132" s="35"/>
    </row>
    <row r="133" spans="1:8" hidden="1" x14ac:dyDescent="0.25">
      <c r="A133" s="12"/>
      <c r="B133" s="51" t="s">
        <v>156</v>
      </c>
      <c r="C133" s="46" t="s">
        <v>226</v>
      </c>
      <c r="D133" s="36"/>
      <c r="E133" s="42"/>
      <c r="H133" s="12"/>
    </row>
    <row r="134" spans="1:8" hidden="1" x14ac:dyDescent="0.25">
      <c r="A134" s="12"/>
      <c r="B134" s="51" t="s">
        <v>157</v>
      </c>
      <c r="C134" s="46" t="s">
        <v>227</v>
      </c>
      <c r="D134" s="36"/>
      <c r="E134" s="42"/>
      <c r="H134" s="12"/>
    </row>
    <row r="135" spans="1:8" hidden="1" x14ac:dyDescent="0.25">
      <c r="A135" s="12"/>
      <c r="B135" s="51" t="s">
        <v>158</v>
      </c>
      <c r="C135" s="46" t="s">
        <v>228</v>
      </c>
      <c r="D135" s="36"/>
      <c r="E135" s="42"/>
      <c r="H135" s="12"/>
    </row>
    <row r="136" spans="1:8" hidden="1" x14ac:dyDescent="0.25">
      <c r="A136" s="12"/>
      <c r="B136" s="51" t="s">
        <v>42</v>
      </c>
      <c r="C136" s="46" t="s">
        <v>229</v>
      </c>
      <c r="D136" s="36"/>
      <c r="E136" s="42"/>
      <c r="H136" s="12"/>
    </row>
    <row r="137" spans="1:8" hidden="1" x14ac:dyDescent="0.25">
      <c r="A137" s="12"/>
      <c r="B137" s="51" t="s">
        <v>127</v>
      </c>
      <c r="C137" s="46" t="s">
        <v>230</v>
      </c>
      <c r="D137" s="36"/>
      <c r="E137" s="42"/>
      <c r="H137" s="12"/>
    </row>
    <row r="138" spans="1:8" hidden="1" x14ac:dyDescent="0.25">
      <c r="A138" s="12"/>
      <c r="B138" s="51" t="s">
        <v>128</v>
      </c>
      <c r="C138" s="46" t="s">
        <v>231</v>
      </c>
      <c r="D138" s="36"/>
      <c r="E138" s="42"/>
      <c r="H138" s="12"/>
    </row>
    <row r="139" spans="1:8" hidden="1" x14ac:dyDescent="0.25">
      <c r="A139" s="12"/>
      <c r="B139" s="51" t="s">
        <v>41</v>
      </c>
      <c r="C139" s="46" t="s">
        <v>232</v>
      </c>
      <c r="D139" s="36"/>
      <c r="E139" s="42"/>
      <c r="H139" s="12"/>
    </row>
    <row r="140" spans="1:8" hidden="1" x14ac:dyDescent="0.25">
      <c r="A140" s="12"/>
      <c r="B140" s="51" t="s">
        <v>129</v>
      </c>
      <c r="C140" s="46" t="s">
        <v>233</v>
      </c>
      <c r="D140" s="36"/>
      <c r="E140" s="42"/>
      <c r="H140" s="12"/>
    </row>
    <row r="141" spans="1:8" hidden="1" x14ac:dyDescent="0.25">
      <c r="A141" s="36"/>
      <c r="B141" s="46"/>
      <c r="C141" s="46"/>
      <c r="D141" s="36"/>
      <c r="E141" s="42"/>
      <c r="H141" s="36"/>
    </row>
    <row r="142" spans="1:8" hidden="1" x14ac:dyDescent="0.25">
      <c r="A142" s="37" t="s">
        <v>130</v>
      </c>
      <c r="B142" s="47" t="s">
        <v>88</v>
      </c>
      <c r="C142" s="52" t="s">
        <v>294</v>
      </c>
      <c r="D142" s="41"/>
      <c r="E142" s="42"/>
      <c r="H142" s="37"/>
    </row>
    <row r="143" spans="1:8" hidden="1" x14ac:dyDescent="0.25">
      <c r="A143" s="12"/>
      <c r="B143" s="51" t="s">
        <v>131</v>
      </c>
      <c r="C143" s="46" t="s">
        <v>234</v>
      </c>
      <c r="D143" s="36"/>
      <c r="E143" s="42"/>
      <c r="H143" s="12"/>
    </row>
    <row r="144" spans="1:8" hidden="1" x14ac:dyDescent="0.25">
      <c r="A144" s="12"/>
      <c r="B144" s="51" t="s">
        <v>159</v>
      </c>
      <c r="C144" s="46" t="s">
        <v>235</v>
      </c>
      <c r="D144" s="36"/>
      <c r="E144" s="42"/>
      <c r="H144" s="12"/>
    </row>
    <row r="145" spans="1:8" hidden="1" x14ac:dyDescent="0.25">
      <c r="A145" s="12"/>
      <c r="B145" s="51" t="s">
        <v>160</v>
      </c>
      <c r="C145" s="46" t="s">
        <v>236</v>
      </c>
      <c r="D145" s="36"/>
      <c r="E145" s="42"/>
      <c r="H145" s="12"/>
    </row>
    <row r="146" spans="1:8" hidden="1" x14ac:dyDescent="0.25">
      <c r="A146" s="12"/>
      <c r="B146" s="51" t="s">
        <v>161</v>
      </c>
      <c r="C146" s="46" t="s">
        <v>237</v>
      </c>
      <c r="D146" s="36"/>
      <c r="E146" s="42"/>
      <c r="H146" s="12"/>
    </row>
    <row r="147" spans="1:8" hidden="1" x14ac:dyDescent="0.25">
      <c r="A147" s="12"/>
      <c r="B147" s="51" t="s">
        <v>162</v>
      </c>
      <c r="C147" s="46" t="s">
        <v>238</v>
      </c>
      <c r="D147" s="36"/>
      <c r="E147" s="42"/>
      <c r="H147" s="12"/>
    </row>
    <row r="148" spans="1:8" hidden="1" x14ac:dyDescent="0.25">
      <c r="A148" s="12"/>
      <c r="B148" s="51" t="s">
        <v>163</v>
      </c>
      <c r="C148" s="51" t="s">
        <v>239</v>
      </c>
      <c r="D148" s="38"/>
      <c r="E148" s="42"/>
      <c r="H148" s="12"/>
    </row>
    <row r="149" spans="1:8" hidden="1" x14ac:dyDescent="0.25">
      <c r="A149" s="12"/>
      <c r="B149" s="51" t="s">
        <v>164</v>
      </c>
      <c r="C149" s="51" t="s">
        <v>240</v>
      </c>
      <c r="D149" s="38"/>
      <c r="E149" s="42"/>
      <c r="H149" s="12"/>
    </row>
    <row r="150" spans="1:8" hidden="1" x14ac:dyDescent="0.25">
      <c r="A150" s="12"/>
      <c r="B150" s="51" t="s">
        <v>43</v>
      </c>
      <c r="C150" s="46" t="s">
        <v>241</v>
      </c>
      <c r="D150" s="36"/>
      <c r="E150" s="42"/>
      <c r="H150" s="12"/>
    </row>
    <row r="151" spans="1:8" hidden="1" x14ac:dyDescent="0.25">
      <c r="A151" s="12"/>
      <c r="B151" s="51" t="s">
        <v>165</v>
      </c>
      <c r="C151" s="51" t="s">
        <v>242</v>
      </c>
      <c r="D151" s="38"/>
      <c r="E151" s="42"/>
      <c r="H151" s="12"/>
    </row>
    <row r="152" spans="1:8" hidden="1" x14ac:dyDescent="0.25">
      <c r="A152" s="12"/>
      <c r="B152" s="51" t="s">
        <v>166</v>
      </c>
      <c r="C152" s="51" t="s">
        <v>243</v>
      </c>
      <c r="D152" s="38"/>
      <c r="E152" s="42"/>
      <c r="H152" s="12"/>
    </row>
    <row r="153" spans="1:8" hidden="1" x14ac:dyDescent="0.25">
      <c r="A153" s="12"/>
      <c r="B153" s="51" t="s">
        <v>44</v>
      </c>
      <c r="C153" s="46" t="s">
        <v>244</v>
      </c>
      <c r="D153" s="36"/>
      <c r="E153" s="42"/>
      <c r="H153" s="12"/>
    </row>
    <row r="154" spans="1:8" hidden="1" x14ac:dyDescent="0.25">
      <c r="A154" s="12"/>
      <c r="B154" s="51" t="s">
        <v>45</v>
      </c>
      <c r="C154" s="51" t="s">
        <v>245</v>
      </c>
      <c r="D154" s="38"/>
      <c r="E154" s="42"/>
      <c r="H154" s="12"/>
    </row>
    <row r="155" spans="1:8" hidden="1" x14ac:dyDescent="0.25">
      <c r="A155" s="36"/>
      <c r="B155" s="46"/>
      <c r="C155" s="46"/>
      <c r="D155" s="36"/>
      <c r="E155" s="42"/>
      <c r="H155" s="36"/>
    </row>
    <row r="156" spans="1:8" hidden="1" x14ac:dyDescent="0.25">
      <c r="A156" s="35" t="s">
        <v>20</v>
      </c>
      <c r="B156" s="47" t="s">
        <v>88</v>
      </c>
      <c r="C156" s="52" t="s">
        <v>294</v>
      </c>
      <c r="D156" s="41"/>
      <c r="E156" s="42"/>
      <c r="H156" s="35"/>
    </row>
    <row r="157" spans="1:8" hidden="1" x14ac:dyDescent="0.25">
      <c r="A157" s="12"/>
      <c r="B157" s="51" t="s">
        <v>64</v>
      </c>
      <c r="C157" s="46" t="s">
        <v>246</v>
      </c>
      <c r="D157" s="36"/>
      <c r="E157" s="42"/>
      <c r="H157" s="12"/>
    </row>
    <row r="158" spans="1:8" hidden="1" x14ac:dyDescent="0.25">
      <c r="A158" s="12"/>
      <c r="B158" s="51" t="s">
        <v>167</v>
      </c>
      <c r="C158" s="46" t="s">
        <v>247</v>
      </c>
      <c r="D158" s="36"/>
      <c r="E158" s="42"/>
      <c r="H158" s="12"/>
    </row>
    <row r="159" spans="1:8" hidden="1" x14ac:dyDescent="0.25">
      <c r="A159" s="12"/>
      <c r="B159" s="51" t="s">
        <v>168</v>
      </c>
      <c r="C159" s="46" t="s">
        <v>248</v>
      </c>
      <c r="D159" s="36"/>
      <c r="E159" s="42"/>
      <c r="H159" s="12"/>
    </row>
    <row r="160" spans="1:8" hidden="1" x14ac:dyDescent="0.25">
      <c r="A160" s="12"/>
      <c r="B160" s="51" t="s">
        <v>65</v>
      </c>
      <c r="C160" s="46" t="s">
        <v>249</v>
      </c>
      <c r="D160" s="36"/>
      <c r="E160" s="42"/>
      <c r="H160" s="12"/>
    </row>
    <row r="161" spans="1:8" hidden="1" x14ac:dyDescent="0.25">
      <c r="A161" s="12"/>
      <c r="B161" s="51" t="s">
        <v>132</v>
      </c>
      <c r="C161" s="46" t="s">
        <v>250</v>
      </c>
      <c r="D161" s="36"/>
      <c r="E161" s="42"/>
      <c r="H161" s="12"/>
    </row>
    <row r="162" spans="1:8" hidden="1" x14ac:dyDescent="0.25">
      <c r="A162" s="12"/>
      <c r="B162" s="51" t="s">
        <v>68</v>
      </c>
      <c r="C162" s="46" t="s">
        <v>251</v>
      </c>
      <c r="D162" s="36"/>
      <c r="E162" s="42"/>
      <c r="H162" s="12"/>
    </row>
    <row r="163" spans="1:8" hidden="1" x14ac:dyDescent="0.25">
      <c r="A163" s="12"/>
      <c r="B163" s="51" t="s">
        <v>169</v>
      </c>
      <c r="C163" s="46" t="s">
        <v>252</v>
      </c>
      <c r="D163" s="36"/>
      <c r="E163" s="42"/>
      <c r="H163" s="12"/>
    </row>
    <row r="164" spans="1:8" hidden="1" x14ac:dyDescent="0.25">
      <c r="A164" s="12"/>
      <c r="B164" s="51"/>
      <c r="C164" s="46"/>
      <c r="D164" s="36"/>
      <c r="E164" s="42"/>
      <c r="H164" s="12"/>
    </row>
    <row r="165" spans="1:8" hidden="1" x14ac:dyDescent="0.25">
      <c r="A165" s="37" t="s">
        <v>108</v>
      </c>
      <c r="B165" s="47" t="s">
        <v>88</v>
      </c>
      <c r="C165" s="52" t="s">
        <v>294</v>
      </c>
      <c r="D165" s="41"/>
      <c r="E165" s="42"/>
      <c r="H165" s="37"/>
    </row>
    <row r="166" spans="1:8" hidden="1" x14ac:dyDescent="0.25">
      <c r="A166" s="12"/>
      <c r="B166" s="51" t="s">
        <v>66</v>
      </c>
      <c r="C166" s="46" t="s">
        <v>253</v>
      </c>
      <c r="D166" s="36"/>
      <c r="E166" s="42"/>
      <c r="H166" s="12"/>
    </row>
    <row r="167" spans="1:8" hidden="1" x14ac:dyDescent="0.25">
      <c r="A167" s="12"/>
      <c r="B167" s="51" t="s">
        <v>67</v>
      </c>
      <c r="C167" s="46" t="s">
        <v>254</v>
      </c>
      <c r="D167" s="36"/>
      <c r="E167" s="42"/>
      <c r="H167" s="12"/>
    </row>
    <row r="168" spans="1:8" hidden="1" x14ac:dyDescent="0.25">
      <c r="A168" s="12"/>
      <c r="B168" s="51" t="s">
        <v>133</v>
      </c>
      <c r="C168" s="46" t="s">
        <v>255</v>
      </c>
      <c r="D168" s="36"/>
      <c r="E168" s="42"/>
      <c r="H168" s="12"/>
    </row>
    <row r="169" spans="1:8" hidden="1" x14ac:dyDescent="0.25">
      <c r="A169" s="12"/>
      <c r="B169" s="51" t="s">
        <v>170</v>
      </c>
      <c r="C169" s="46" t="s">
        <v>256</v>
      </c>
      <c r="D169" s="36"/>
      <c r="E169" s="42"/>
      <c r="H169" s="12"/>
    </row>
    <row r="170" spans="1:8" hidden="1" x14ac:dyDescent="0.25">
      <c r="A170" s="12"/>
      <c r="B170" s="51" t="s">
        <v>70</v>
      </c>
      <c r="C170" s="46" t="s">
        <v>257</v>
      </c>
      <c r="D170" s="36"/>
      <c r="E170" s="42"/>
      <c r="H170" s="12"/>
    </row>
    <row r="171" spans="1:8" hidden="1" x14ac:dyDescent="0.25">
      <c r="A171" s="12"/>
      <c r="B171" s="51" t="s">
        <v>69</v>
      </c>
      <c r="C171" s="46" t="s">
        <v>258</v>
      </c>
      <c r="D171" s="36"/>
      <c r="E171" s="42"/>
      <c r="H171" s="12"/>
    </row>
    <row r="172" spans="1:8" hidden="1" x14ac:dyDescent="0.25">
      <c r="A172" s="12"/>
      <c r="B172" s="51" t="s">
        <v>134</v>
      </c>
      <c r="C172" s="46" t="s">
        <v>259</v>
      </c>
      <c r="D172" s="36"/>
      <c r="E172" s="42"/>
      <c r="H172" s="12"/>
    </row>
    <row r="173" spans="1:8" hidden="1" x14ac:dyDescent="0.25">
      <c r="A173" s="12"/>
      <c r="B173" s="51" t="s">
        <v>171</v>
      </c>
      <c r="C173" s="46" t="s">
        <v>260</v>
      </c>
      <c r="D173" s="36"/>
      <c r="E173" s="42"/>
      <c r="H173" s="12"/>
    </row>
    <row r="174" spans="1:8" hidden="1" x14ac:dyDescent="0.25">
      <c r="A174" s="36"/>
      <c r="B174" s="46"/>
      <c r="C174" s="46"/>
      <c r="D174" s="36"/>
      <c r="E174" s="42"/>
      <c r="H174" s="36"/>
    </row>
    <row r="175" spans="1:8" hidden="1" x14ac:dyDescent="0.25">
      <c r="A175" s="37" t="s">
        <v>107</v>
      </c>
      <c r="B175" s="47" t="s">
        <v>88</v>
      </c>
      <c r="C175" s="52" t="s">
        <v>294</v>
      </c>
      <c r="D175" s="41"/>
      <c r="E175" s="42"/>
      <c r="H175" s="37"/>
    </row>
    <row r="176" spans="1:8" hidden="1" x14ac:dyDescent="0.25">
      <c r="A176" s="12"/>
      <c r="B176" s="51" t="s">
        <v>135</v>
      </c>
      <c r="C176" s="46" t="s">
        <v>261</v>
      </c>
      <c r="D176" s="36"/>
      <c r="E176" s="42"/>
      <c r="H176" s="12"/>
    </row>
    <row r="177" spans="1:8" hidden="1" x14ac:dyDescent="0.25">
      <c r="A177" s="12"/>
      <c r="B177" s="51" t="s">
        <v>71</v>
      </c>
      <c r="C177" s="46" t="s">
        <v>262</v>
      </c>
      <c r="D177" s="36"/>
      <c r="E177" s="42"/>
      <c r="H177" s="12"/>
    </row>
    <row r="178" spans="1:8" hidden="1" x14ac:dyDescent="0.25">
      <c r="A178" s="12"/>
      <c r="B178" s="51" t="s">
        <v>72</v>
      </c>
      <c r="C178" s="46" t="s">
        <v>263</v>
      </c>
      <c r="D178" s="36"/>
      <c r="E178" s="42"/>
      <c r="H178" s="12"/>
    </row>
    <row r="179" spans="1:8" hidden="1" x14ac:dyDescent="0.25">
      <c r="A179" s="12"/>
      <c r="B179" s="51" t="s">
        <v>136</v>
      </c>
      <c r="C179" s="46" t="s">
        <v>264</v>
      </c>
      <c r="D179" s="36"/>
      <c r="E179" s="42"/>
      <c r="H179" s="12"/>
    </row>
    <row r="180" spans="1:8" hidden="1" x14ac:dyDescent="0.25">
      <c r="A180" s="12"/>
      <c r="B180" s="46"/>
      <c r="C180" s="46"/>
      <c r="D180" s="36"/>
      <c r="E180" s="42"/>
      <c r="H180" s="12"/>
    </row>
    <row r="181" spans="1:8" hidden="1" x14ac:dyDescent="0.25">
      <c r="A181" s="37" t="s">
        <v>106</v>
      </c>
      <c r="B181" s="47" t="s">
        <v>88</v>
      </c>
      <c r="C181" s="52" t="s">
        <v>294</v>
      </c>
      <c r="D181" s="41"/>
      <c r="E181" s="42"/>
      <c r="H181" s="37"/>
    </row>
    <row r="182" spans="1:8" hidden="1" x14ac:dyDescent="0.25">
      <c r="A182" s="12"/>
      <c r="B182" s="51" t="s">
        <v>172</v>
      </c>
      <c r="C182" s="46" t="s">
        <v>265</v>
      </c>
      <c r="D182" s="36"/>
      <c r="E182" s="42"/>
      <c r="H182" s="12"/>
    </row>
    <row r="183" spans="1:8" hidden="1" x14ac:dyDescent="0.25">
      <c r="A183" s="12"/>
      <c r="B183" s="51" t="s">
        <v>73</v>
      </c>
      <c r="C183" s="46" t="s">
        <v>266</v>
      </c>
      <c r="D183" s="36"/>
      <c r="E183" s="42"/>
      <c r="H183" s="12"/>
    </row>
    <row r="184" spans="1:8" hidden="1" x14ac:dyDescent="0.25">
      <c r="A184" s="12"/>
      <c r="B184" s="51" t="s">
        <v>137</v>
      </c>
      <c r="C184" s="46" t="s">
        <v>267</v>
      </c>
      <c r="D184" s="36"/>
      <c r="E184" s="42"/>
      <c r="H184" s="12"/>
    </row>
    <row r="185" spans="1:8" hidden="1" x14ac:dyDescent="0.25">
      <c r="A185" s="36"/>
      <c r="B185" s="46"/>
      <c r="C185" s="46"/>
      <c r="D185" s="36"/>
      <c r="E185" s="42"/>
      <c r="H185" s="36"/>
    </row>
    <row r="186" spans="1:8" hidden="1" x14ac:dyDescent="0.25">
      <c r="A186" s="37" t="s">
        <v>37</v>
      </c>
      <c r="B186" s="47" t="s">
        <v>88</v>
      </c>
      <c r="C186" s="52" t="s">
        <v>294</v>
      </c>
      <c r="D186" s="41"/>
      <c r="E186" s="42"/>
      <c r="H186" s="37"/>
    </row>
    <row r="187" spans="1:8" hidden="1" x14ac:dyDescent="0.25">
      <c r="A187" s="12"/>
      <c r="B187" s="51" t="s">
        <v>138</v>
      </c>
      <c r="C187" s="46" t="s">
        <v>268</v>
      </c>
      <c r="D187" s="36"/>
      <c r="E187" s="42"/>
      <c r="H187" s="12"/>
    </row>
    <row r="188" spans="1:8" hidden="1" x14ac:dyDescent="0.25">
      <c r="A188" s="12"/>
      <c r="B188" s="51" t="s">
        <v>38</v>
      </c>
      <c r="C188" s="46" t="s">
        <v>269</v>
      </c>
      <c r="D188" s="36"/>
      <c r="E188" s="42"/>
      <c r="H188" s="12"/>
    </row>
    <row r="189" spans="1:8" hidden="1" x14ac:dyDescent="0.25">
      <c r="A189" s="12"/>
      <c r="B189" s="51" t="s">
        <v>39</v>
      </c>
      <c r="C189" s="46" t="s">
        <v>270</v>
      </c>
      <c r="D189" s="36"/>
      <c r="E189" s="42"/>
      <c r="H189" s="12"/>
    </row>
    <row r="190" spans="1:8" hidden="1" x14ac:dyDescent="0.25">
      <c r="A190" s="12"/>
      <c r="B190" s="51" t="s">
        <v>139</v>
      </c>
      <c r="C190" s="46" t="s">
        <v>271</v>
      </c>
      <c r="D190" s="36"/>
      <c r="E190" s="42"/>
      <c r="H190" s="12"/>
    </row>
    <row r="191" spans="1:8" hidden="1" x14ac:dyDescent="0.25">
      <c r="A191" s="12"/>
      <c r="B191" s="51" t="s">
        <v>40</v>
      </c>
      <c r="C191" s="46" t="s">
        <v>272</v>
      </c>
      <c r="D191" s="36"/>
      <c r="E191" s="42"/>
      <c r="H191" s="12"/>
    </row>
    <row r="192" spans="1:8" hidden="1" x14ac:dyDescent="0.25">
      <c r="A192" s="12"/>
      <c r="B192" s="51" t="s">
        <v>140</v>
      </c>
      <c r="C192" s="46" t="s">
        <v>273</v>
      </c>
      <c r="D192" s="36"/>
      <c r="E192" s="42"/>
      <c r="H192" s="12"/>
    </row>
    <row r="193" spans="1:8" hidden="1" x14ac:dyDescent="0.25">
      <c r="A193" s="12"/>
      <c r="B193" s="51" t="s">
        <v>141</v>
      </c>
      <c r="C193" s="46" t="s">
        <v>274</v>
      </c>
      <c r="D193" s="36"/>
      <c r="E193" s="42"/>
      <c r="H193" s="12"/>
    </row>
    <row r="194" spans="1:8" hidden="1" x14ac:dyDescent="0.25">
      <c r="A194" s="36"/>
      <c r="B194" s="46"/>
      <c r="C194" s="46"/>
      <c r="D194" s="36"/>
      <c r="E194" s="42"/>
      <c r="H194" s="36"/>
    </row>
    <row r="195" spans="1:8" hidden="1" x14ac:dyDescent="0.25">
      <c r="A195" s="37" t="s">
        <v>22</v>
      </c>
      <c r="B195" s="47" t="s">
        <v>88</v>
      </c>
      <c r="C195" s="52" t="s">
        <v>294</v>
      </c>
      <c r="D195" s="41"/>
      <c r="E195" s="42"/>
      <c r="H195" s="37"/>
    </row>
    <row r="196" spans="1:8" hidden="1" x14ac:dyDescent="0.25">
      <c r="A196" s="12"/>
      <c r="B196" s="51" t="s">
        <v>23</v>
      </c>
      <c r="C196" s="46" t="s">
        <v>275</v>
      </c>
      <c r="D196" s="36"/>
      <c r="E196" s="42"/>
      <c r="H196" s="12"/>
    </row>
    <row r="197" spans="1:8" hidden="1" x14ac:dyDescent="0.25">
      <c r="A197" s="12"/>
      <c r="B197" s="51" t="s">
        <v>25</v>
      </c>
      <c r="C197" s="46" t="s">
        <v>276</v>
      </c>
      <c r="D197" s="36"/>
      <c r="E197" s="42"/>
      <c r="H197" s="12"/>
    </row>
    <row r="198" spans="1:8" hidden="1" x14ac:dyDescent="0.25">
      <c r="A198" s="12"/>
      <c r="B198" s="51" t="s">
        <v>142</v>
      </c>
      <c r="C198" s="46" t="s">
        <v>277</v>
      </c>
      <c r="D198" s="36"/>
      <c r="E198" s="42"/>
      <c r="H198" s="12"/>
    </row>
    <row r="199" spans="1:8" hidden="1" x14ac:dyDescent="0.25">
      <c r="A199" s="12"/>
      <c r="B199" s="51" t="s">
        <v>24</v>
      </c>
      <c r="C199" s="46" t="s">
        <v>278</v>
      </c>
      <c r="D199" s="36"/>
      <c r="E199" s="42"/>
      <c r="H199" s="12"/>
    </row>
    <row r="200" spans="1:8" hidden="1" x14ac:dyDescent="0.25">
      <c r="A200" s="12"/>
      <c r="B200" s="53" t="s">
        <v>173</v>
      </c>
      <c r="C200" s="49" t="s">
        <v>279</v>
      </c>
      <c r="D200" s="12"/>
      <c r="E200" s="42"/>
      <c r="H200" s="12"/>
    </row>
    <row r="201" spans="1:8" hidden="1" x14ac:dyDescent="0.25">
      <c r="A201" s="12"/>
      <c r="B201" s="51" t="s">
        <v>26</v>
      </c>
      <c r="C201" s="46" t="s">
        <v>280</v>
      </c>
      <c r="D201" s="36"/>
      <c r="E201" s="42"/>
      <c r="H201" s="12"/>
    </row>
    <row r="202" spans="1:8" hidden="1" x14ac:dyDescent="0.25">
      <c r="A202" s="12"/>
      <c r="B202" s="51" t="s">
        <v>27</v>
      </c>
      <c r="C202" s="46" t="s">
        <v>281</v>
      </c>
      <c r="D202" s="36"/>
      <c r="E202" s="42"/>
      <c r="H202" s="12"/>
    </row>
    <row r="203" spans="1:8" hidden="1" x14ac:dyDescent="0.25">
      <c r="A203" s="36"/>
      <c r="B203" s="46"/>
      <c r="C203" s="46"/>
      <c r="D203" s="36"/>
      <c r="E203" s="42"/>
      <c r="H203" s="36"/>
    </row>
    <row r="204" spans="1:8" hidden="1" x14ac:dyDescent="0.25">
      <c r="A204" s="37" t="s">
        <v>143</v>
      </c>
      <c r="B204" s="47" t="s">
        <v>88</v>
      </c>
      <c r="C204" s="52" t="s">
        <v>294</v>
      </c>
      <c r="D204" s="41"/>
      <c r="E204" s="42"/>
      <c r="H204" s="37"/>
    </row>
    <row r="205" spans="1:8" hidden="1" x14ac:dyDescent="0.25">
      <c r="A205" s="12"/>
      <c r="B205" s="51" t="s">
        <v>29</v>
      </c>
      <c r="C205" s="51" t="s">
        <v>282</v>
      </c>
      <c r="D205" s="38"/>
      <c r="E205" s="42"/>
      <c r="H205" s="12"/>
    </row>
    <row r="206" spans="1:8" hidden="1" x14ac:dyDescent="0.25">
      <c r="A206" s="12"/>
      <c r="B206" s="51" t="s">
        <v>31</v>
      </c>
      <c r="C206" s="46" t="s">
        <v>283</v>
      </c>
      <c r="D206" s="36"/>
      <c r="E206" s="42"/>
      <c r="H206" s="12"/>
    </row>
    <row r="207" spans="1:8" hidden="1" x14ac:dyDescent="0.25">
      <c r="A207" s="12"/>
      <c r="B207" s="51" t="s">
        <v>28</v>
      </c>
      <c r="C207" s="46" t="s">
        <v>284</v>
      </c>
      <c r="D207" s="36"/>
      <c r="E207" s="42"/>
      <c r="H207" s="12"/>
    </row>
    <row r="208" spans="1:8" hidden="1" x14ac:dyDescent="0.25">
      <c r="A208" s="12"/>
      <c r="B208" s="51" t="s">
        <v>36</v>
      </c>
      <c r="C208" s="46" t="s">
        <v>285</v>
      </c>
      <c r="D208" s="36"/>
      <c r="E208" s="42"/>
      <c r="H208" s="12"/>
    </row>
    <row r="209" spans="1:9" hidden="1" x14ac:dyDescent="0.25">
      <c r="A209" s="12"/>
      <c r="B209" s="51" t="s">
        <v>30</v>
      </c>
      <c r="C209" s="46" t="s">
        <v>286</v>
      </c>
      <c r="D209" s="36"/>
      <c r="E209" s="42"/>
      <c r="H209" s="12"/>
    </row>
    <row r="210" spans="1:9" hidden="1" x14ac:dyDescent="0.25">
      <c r="A210" s="12"/>
      <c r="B210" s="53" t="s">
        <v>144</v>
      </c>
      <c r="C210" s="49" t="s">
        <v>287</v>
      </c>
      <c r="D210" s="12"/>
      <c r="E210" s="42"/>
      <c r="H210" s="12"/>
    </row>
    <row r="211" spans="1:9" hidden="1" x14ac:dyDescent="0.25">
      <c r="A211" s="12"/>
      <c r="B211" s="51"/>
      <c r="C211" s="46"/>
      <c r="D211" s="36"/>
      <c r="E211" s="42"/>
      <c r="H211" s="12"/>
    </row>
    <row r="212" spans="1:9" hidden="1" x14ac:dyDescent="0.25">
      <c r="A212" s="37" t="s">
        <v>104</v>
      </c>
      <c r="B212" s="47" t="s">
        <v>88</v>
      </c>
      <c r="C212" s="52" t="s">
        <v>294</v>
      </c>
      <c r="D212" s="41"/>
      <c r="E212" s="42"/>
      <c r="H212" s="37"/>
    </row>
    <row r="213" spans="1:9" hidden="1" x14ac:dyDescent="0.25">
      <c r="A213" s="12"/>
      <c r="B213" s="51" t="s">
        <v>32</v>
      </c>
      <c r="C213" s="46" t="s">
        <v>288</v>
      </c>
      <c r="D213" s="36"/>
      <c r="E213" s="42"/>
      <c r="H213" s="12"/>
    </row>
    <row r="214" spans="1:9" hidden="1" x14ac:dyDescent="0.25">
      <c r="A214" s="12"/>
      <c r="B214" s="51" t="s">
        <v>34</v>
      </c>
      <c r="C214" s="46" t="s">
        <v>289</v>
      </c>
      <c r="D214" s="36"/>
      <c r="E214" s="42"/>
      <c r="H214" s="12"/>
    </row>
    <row r="215" spans="1:9" hidden="1" x14ac:dyDescent="0.25">
      <c r="A215" s="12"/>
      <c r="B215" s="51" t="s">
        <v>35</v>
      </c>
      <c r="C215" s="46" t="s">
        <v>290</v>
      </c>
      <c r="D215" s="36"/>
      <c r="E215" s="42"/>
      <c r="H215" s="12"/>
    </row>
    <row r="216" spans="1:9" hidden="1" x14ac:dyDescent="0.25">
      <c r="A216" s="12"/>
      <c r="B216" s="51" t="s">
        <v>174</v>
      </c>
      <c r="C216" s="46" t="s">
        <v>291</v>
      </c>
      <c r="D216" s="36"/>
      <c r="E216" s="42"/>
      <c r="H216" s="12"/>
    </row>
    <row r="217" spans="1:9" hidden="1" x14ac:dyDescent="0.25">
      <c r="A217" s="12"/>
      <c r="B217" s="53" t="s">
        <v>145</v>
      </c>
      <c r="C217" s="49" t="s">
        <v>292</v>
      </c>
      <c r="D217" s="12"/>
      <c r="E217" s="42"/>
      <c r="H217" s="12"/>
    </row>
    <row r="218" spans="1:9" hidden="1" x14ac:dyDescent="0.25">
      <c r="A218" s="12"/>
      <c r="B218" s="51" t="s">
        <v>33</v>
      </c>
      <c r="C218" s="46" t="s">
        <v>293</v>
      </c>
      <c r="D218" s="36"/>
      <c r="E218" s="42"/>
      <c r="H218" s="12"/>
    </row>
    <row r="219" spans="1:9" hidden="1" x14ac:dyDescent="0.25">
      <c r="B219" s="48"/>
      <c r="C219" s="48"/>
      <c r="E219" s="42"/>
    </row>
    <row r="220" spans="1:9" hidden="1" x14ac:dyDescent="0.25">
      <c r="B220" s="48"/>
      <c r="C220" s="48"/>
      <c r="E220" s="42"/>
    </row>
    <row r="221" spans="1:9" hidden="1" x14ac:dyDescent="0.25">
      <c r="A221" s="37" t="s">
        <v>17</v>
      </c>
      <c r="B221" s="47" t="s">
        <v>88</v>
      </c>
      <c r="C221" s="52" t="s">
        <v>294</v>
      </c>
      <c r="D221" s="41"/>
      <c r="E221" s="42"/>
    </row>
    <row r="222" spans="1:9" hidden="1" x14ac:dyDescent="0.25">
      <c r="B222" s="51" t="s">
        <v>152</v>
      </c>
      <c r="C222" s="46" t="s">
        <v>213</v>
      </c>
      <c r="D222" s="36"/>
      <c r="E222" s="42"/>
      <c r="I222" s="38"/>
    </row>
    <row r="223" spans="1:9" hidden="1" x14ac:dyDescent="0.25">
      <c r="B223" s="51" t="s">
        <v>59</v>
      </c>
      <c r="C223" s="46" t="s">
        <v>221</v>
      </c>
      <c r="D223" s="36"/>
      <c r="E223" s="42"/>
      <c r="I223" s="38"/>
    </row>
    <row r="224" spans="1:9" hidden="1" x14ac:dyDescent="0.25">
      <c r="B224" s="51" t="s">
        <v>124</v>
      </c>
      <c r="C224" s="46" t="s">
        <v>214</v>
      </c>
      <c r="D224" s="36"/>
      <c r="E224" s="42"/>
      <c r="I224" s="38"/>
    </row>
    <row r="225" spans="1:11" hidden="1" x14ac:dyDescent="0.25">
      <c r="B225" s="51" t="s">
        <v>58</v>
      </c>
      <c r="C225" s="46" t="s">
        <v>222</v>
      </c>
      <c r="D225" s="36"/>
      <c r="E225" s="42"/>
      <c r="I225" s="38"/>
    </row>
    <row r="226" spans="1:11" hidden="1" x14ac:dyDescent="0.25">
      <c r="B226" s="51" t="s">
        <v>56</v>
      </c>
      <c r="C226" s="46" t="s">
        <v>215</v>
      </c>
      <c r="D226" s="36"/>
      <c r="E226" s="42"/>
      <c r="I226" s="38"/>
    </row>
    <row r="227" spans="1:11" hidden="1" x14ac:dyDescent="0.25">
      <c r="B227" s="51" t="s">
        <v>154</v>
      </c>
      <c r="C227" s="46" t="s">
        <v>223</v>
      </c>
      <c r="D227" s="36"/>
      <c r="E227" s="42"/>
      <c r="I227" s="38"/>
    </row>
    <row r="228" spans="1:11" hidden="1" x14ac:dyDescent="0.25">
      <c r="B228" s="51" t="s">
        <v>55</v>
      </c>
      <c r="C228" s="46" t="s">
        <v>216</v>
      </c>
      <c r="D228" s="36"/>
      <c r="E228" s="42"/>
      <c r="I228" s="38"/>
    </row>
    <row r="229" spans="1:11" hidden="1" x14ac:dyDescent="0.25">
      <c r="B229" s="51" t="s">
        <v>155</v>
      </c>
      <c r="C229" s="46" t="s">
        <v>224</v>
      </c>
      <c r="D229" s="36"/>
      <c r="E229" s="42"/>
      <c r="I229" s="38"/>
    </row>
    <row r="230" spans="1:11" hidden="1" x14ac:dyDescent="0.25">
      <c r="B230" s="51" t="s">
        <v>153</v>
      </c>
      <c r="C230" s="46" t="s">
        <v>217</v>
      </c>
      <c r="D230" s="36"/>
      <c r="E230" s="42"/>
      <c r="I230" s="36"/>
      <c r="K230" s="36"/>
    </row>
    <row r="231" spans="1:11" hidden="1" x14ac:dyDescent="0.25">
      <c r="B231" s="51" t="s">
        <v>60</v>
      </c>
      <c r="C231" s="46" t="s">
        <v>225</v>
      </c>
      <c r="D231" s="36"/>
      <c r="E231" s="42"/>
      <c r="I231" s="36"/>
      <c r="K231" s="36"/>
    </row>
    <row r="232" spans="1:11" hidden="1" x14ac:dyDescent="0.25">
      <c r="B232" s="51" t="s">
        <v>53</v>
      </c>
      <c r="C232" s="46" t="s">
        <v>218</v>
      </c>
      <c r="D232" s="36"/>
      <c r="E232" s="42"/>
      <c r="I232" s="38"/>
    </row>
    <row r="233" spans="1:11" hidden="1" x14ac:dyDescent="0.25">
      <c r="B233" s="51" t="s">
        <v>125</v>
      </c>
      <c r="C233" s="46" t="s">
        <v>219</v>
      </c>
      <c r="D233" s="36"/>
      <c r="E233" s="42"/>
      <c r="I233" s="38"/>
    </row>
    <row r="234" spans="1:11" hidden="1" x14ac:dyDescent="0.25">
      <c r="B234" s="51" t="s">
        <v>54</v>
      </c>
      <c r="C234" s="46" t="s">
        <v>220</v>
      </c>
      <c r="D234" s="36"/>
      <c r="E234" s="42"/>
      <c r="I234" s="38"/>
    </row>
    <row r="235" spans="1:11" hidden="1" x14ac:dyDescent="0.25">
      <c r="B235" s="47" t="s">
        <v>88</v>
      </c>
      <c r="C235" s="52" t="s">
        <v>294</v>
      </c>
      <c r="D235" s="41"/>
      <c r="E235" s="42"/>
      <c r="I235" s="38"/>
    </row>
    <row r="236" spans="1:11" hidden="1" x14ac:dyDescent="0.25">
      <c r="A236" s="37" t="s">
        <v>176</v>
      </c>
      <c r="B236" s="51" t="s">
        <v>29</v>
      </c>
      <c r="C236" s="51" t="s">
        <v>282</v>
      </c>
      <c r="D236" s="38"/>
      <c r="E236" s="42"/>
      <c r="I236" s="38"/>
    </row>
    <row r="237" spans="1:11" hidden="1" x14ac:dyDescent="0.25">
      <c r="B237" s="51" t="s">
        <v>32</v>
      </c>
      <c r="C237" s="46" t="s">
        <v>288</v>
      </c>
      <c r="D237" s="36"/>
      <c r="E237" s="42"/>
      <c r="I237" s="38"/>
    </row>
    <row r="238" spans="1:11" hidden="1" x14ac:dyDescent="0.25">
      <c r="B238" s="51" t="s">
        <v>31</v>
      </c>
      <c r="C238" s="46" t="s">
        <v>283</v>
      </c>
      <c r="D238" s="36"/>
      <c r="E238" s="42"/>
      <c r="I238" s="38"/>
    </row>
    <row r="239" spans="1:11" hidden="1" x14ac:dyDescent="0.25">
      <c r="B239" s="51" t="s">
        <v>34</v>
      </c>
      <c r="C239" s="46" t="s">
        <v>289</v>
      </c>
      <c r="D239" s="36"/>
      <c r="E239" s="43"/>
      <c r="I239" s="38"/>
    </row>
    <row r="240" spans="1:11" hidden="1" x14ac:dyDescent="0.25">
      <c r="B240" s="51" t="s">
        <v>28</v>
      </c>
      <c r="C240" s="46" t="s">
        <v>284</v>
      </c>
      <c r="D240" s="36"/>
      <c r="E240" s="44"/>
      <c r="I240" s="38"/>
    </row>
    <row r="241" spans="1:11" hidden="1" x14ac:dyDescent="0.25">
      <c r="B241" s="51" t="s">
        <v>35</v>
      </c>
      <c r="C241" s="46" t="s">
        <v>290</v>
      </c>
      <c r="D241" s="36"/>
      <c r="E241" s="43"/>
      <c r="I241" s="39"/>
    </row>
    <row r="242" spans="1:11" hidden="1" x14ac:dyDescent="0.25">
      <c r="B242" s="51" t="s">
        <v>36</v>
      </c>
      <c r="C242" s="46" t="s">
        <v>285</v>
      </c>
      <c r="D242" s="36"/>
      <c r="E242" s="44"/>
      <c r="I242" s="38"/>
      <c r="K242" s="36"/>
    </row>
    <row r="243" spans="1:11" hidden="1" x14ac:dyDescent="0.25">
      <c r="B243" s="51" t="s">
        <v>174</v>
      </c>
      <c r="C243" s="46" t="s">
        <v>291</v>
      </c>
      <c r="D243" s="36"/>
      <c r="E243" s="42"/>
      <c r="I243" s="36"/>
      <c r="K243" s="36"/>
    </row>
    <row r="244" spans="1:11" hidden="1" x14ac:dyDescent="0.25">
      <c r="B244" s="51" t="s">
        <v>30</v>
      </c>
      <c r="C244" s="46" t="s">
        <v>286</v>
      </c>
      <c r="D244" s="36"/>
      <c r="E244" s="44"/>
      <c r="I244" s="38"/>
    </row>
    <row r="245" spans="1:11" hidden="1" x14ac:dyDescent="0.25">
      <c r="B245" s="53" t="s">
        <v>145</v>
      </c>
      <c r="C245" s="49" t="s">
        <v>292</v>
      </c>
      <c r="D245" s="12"/>
      <c r="E245" s="45"/>
      <c r="I245" s="38"/>
    </row>
    <row r="246" spans="1:11" hidden="1" x14ac:dyDescent="0.25">
      <c r="B246" s="53" t="s">
        <v>144</v>
      </c>
      <c r="C246" s="49" t="s">
        <v>287</v>
      </c>
      <c r="D246" s="12"/>
      <c r="E246" s="44"/>
      <c r="I246" s="38"/>
    </row>
    <row r="247" spans="1:11" hidden="1" x14ac:dyDescent="0.25">
      <c r="B247" s="51" t="s">
        <v>33</v>
      </c>
      <c r="C247" s="46" t="s">
        <v>293</v>
      </c>
      <c r="D247" s="36"/>
      <c r="E247" s="45"/>
      <c r="I247" s="38"/>
    </row>
    <row r="248" spans="1:11" hidden="1" x14ac:dyDescent="0.25">
      <c r="B248" s="47" t="s">
        <v>88</v>
      </c>
      <c r="C248" s="52" t="s">
        <v>294</v>
      </c>
      <c r="D248" s="41"/>
      <c r="E248" s="44"/>
      <c r="I248" s="39"/>
    </row>
    <row r="249" spans="1:11" hidden="1" x14ac:dyDescent="0.25">
      <c r="A249" s="37" t="s">
        <v>175</v>
      </c>
      <c r="B249" s="51" t="s">
        <v>138</v>
      </c>
      <c r="C249" s="46" t="s">
        <v>268</v>
      </c>
      <c r="D249" s="36"/>
      <c r="E249" s="45"/>
      <c r="I249" s="38"/>
    </row>
    <row r="250" spans="1:11" hidden="1" x14ac:dyDescent="0.25">
      <c r="B250" s="51" t="s">
        <v>152</v>
      </c>
      <c r="C250" s="46" t="s">
        <v>213</v>
      </c>
      <c r="D250" s="36"/>
      <c r="E250" s="44"/>
      <c r="I250" s="38"/>
    </row>
    <row r="251" spans="1:11" hidden="1" x14ac:dyDescent="0.25">
      <c r="B251" s="51" t="s">
        <v>38</v>
      </c>
      <c r="C251" s="46" t="s">
        <v>269</v>
      </c>
      <c r="D251" s="36"/>
      <c r="E251" s="45"/>
      <c r="I251" s="38"/>
    </row>
    <row r="252" spans="1:11" hidden="1" x14ac:dyDescent="0.25">
      <c r="B252" s="51" t="s">
        <v>59</v>
      </c>
      <c r="C252" s="46" t="s">
        <v>221</v>
      </c>
      <c r="D252" s="36"/>
      <c r="E252" s="44"/>
      <c r="I252" s="38"/>
    </row>
    <row r="253" spans="1:11" hidden="1" x14ac:dyDescent="0.25">
      <c r="B253" s="51" t="s">
        <v>39</v>
      </c>
      <c r="C253" s="46" t="s">
        <v>270</v>
      </c>
      <c r="D253" s="36"/>
      <c r="E253" s="45"/>
      <c r="I253" s="38"/>
    </row>
    <row r="254" spans="1:11" hidden="1" x14ac:dyDescent="0.25">
      <c r="B254" s="51" t="s">
        <v>124</v>
      </c>
      <c r="C254" s="46" t="s">
        <v>214</v>
      </c>
      <c r="D254" s="36"/>
      <c r="E254" s="44"/>
      <c r="I254" s="38"/>
    </row>
    <row r="255" spans="1:11" hidden="1" x14ac:dyDescent="0.25">
      <c r="B255" s="51" t="s">
        <v>139</v>
      </c>
      <c r="C255" s="46" t="s">
        <v>271</v>
      </c>
      <c r="D255" s="36"/>
      <c r="E255" s="45"/>
      <c r="I255" s="38"/>
    </row>
    <row r="256" spans="1:11" hidden="1" x14ac:dyDescent="0.25">
      <c r="B256" s="51" t="s">
        <v>58</v>
      </c>
      <c r="C256" s="46" t="s">
        <v>222</v>
      </c>
      <c r="D256" s="36"/>
      <c r="E256" s="44"/>
    </row>
    <row r="257" spans="1:9" hidden="1" x14ac:dyDescent="0.25">
      <c r="B257" s="51" t="s">
        <v>40</v>
      </c>
      <c r="C257" s="46" t="s">
        <v>272</v>
      </c>
      <c r="D257" s="36"/>
      <c r="E257" s="45"/>
    </row>
    <row r="258" spans="1:9" hidden="1" x14ac:dyDescent="0.25">
      <c r="B258" s="51" t="s">
        <v>56</v>
      </c>
      <c r="C258" s="46" t="s">
        <v>215</v>
      </c>
      <c r="D258" s="36"/>
      <c r="E258" s="44"/>
      <c r="I258" s="38"/>
    </row>
    <row r="259" spans="1:9" hidden="1" x14ac:dyDescent="0.25">
      <c r="B259" s="51" t="s">
        <v>140</v>
      </c>
      <c r="C259" s="46" t="s">
        <v>273</v>
      </c>
      <c r="D259" s="36"/>
      <c r="E259" s="45"/>
      <c r="I259" s="38"/>
    </row>
    <row r="260" spans="1:9" hidden="1" x14ac:dyDescent="0.25">
      <c r="B260" s="51" t="s">
        <v>154</v>
      </c>
      <c r="C260" s="46" t="s">
        <v>223</v>
      </c>
      <c r="D260" s="36"/>
      <c r="E260" s="44"/>
      <c r="I260" s="38"/>
    </row>
    <row r="261" spans="1:9" hidden="1" x14ac:dyDescent="0.25">
      <c r="B261" s="51" t="s">
        <v>141</v>
      </c>
      <c r="C261" s="46" t="s">
        <v>274</v>
      </c>
      <c r="D261" s="36"/>
      <c r="E261" s="45"/>
      <c r="I261" s="38"/>
    </row>
    <row r="262" spans="1:9" hidden="1" x14ac:dyDescent="0.25">
      <c r="B262" s="51" t="s">
        <v>55</v>
      </c>
      <c r="C262" s="46" t="s">
        <v>216</v>
      </c>
      <c r="D262" s="36"/>
      <c r="E262" s="44"/>
      <c r="I262" s="38"/>
    </row>
    <row r="263" spans="1:9" hidden="1" x14ac:dyDescent="0.25">
      <c r="B263" s="51" t="s">
        <v>155</v>
      </c>
      <c r="C263" s="46" t="s">
        <v>224</v>
      </c>
      <c r="D263" s="36"/>
      <c r="E263" s="45"/>
      <c r="I263" s="38"/>
    </row>
    <row r="264" spans="1:9" hidden="1" x14ac:dyDescent="0.25">
      <c r="B264" s="51" t="s">
        <v>153</v>
      </c>
      <c r="C264" s="46" t="s">
        <v>217</v>
      </c>
      <c r="D264" s="36"/>
      <c r="E264" s="44"/>
      <c r="I264" s="38"/>
    </row>
    <row r="265" spans="1:9" hidden="1" x14ac:dyDescent="0.25">
      <c r="B265" s="51" t="s">
        <v>60</v>
      </c>
      <c r="C265" s="46" t="s">
        <v>225</v>
      </c>
      <c r="D265" s="36"/>
      <c r="E265" s="45"/>
      <c r="I265" s="38"/>
    </row>
    <row r="266" spans="1:9" hidden="1" x14ac:dyDescent="0.25">
      <c r="B266" s="51" t="s">
        <v>53</v>
      </c>
      <c r="C266" s="46" t="s">
        <v>218</v>
      </c>
      <c r="D266" s="36"/>
      <c r="E266" s="44"/>
      <c r="I266" s="38"/>
    </row>
    <row r="267" spans="1:9" hidden="1" x14ac:dyDescent="0.25">
      <c r="B267" s="51" t="s">
        <v>125</v>
      </c>
      <c r="C267" s="46" t="s">
        <v>219</v>
      </c>
      <c r="D267" s="36"/>
      <c r="E267" s="45"/>
      <c r="I267" s="38"/>
    </row>
    <row r="268" spans="1:9" hidden="1" x14ac:dyDescent="0.25">
      <c r="B268" s="51" t="s">
        <v>54</v>
      </c>
      <c r="C268" s="46" t="s">
        <v>220</v>
      </c>
      <c r="D268" s="36"/>
      <c r="E268" s="44"/>
      <c r="I268" s="38"/>
    </row>
    <row r="269" spans="1:9" hidden="1" x14ac:dyDescent="0.25">
      <c r="B269" s="51"/>
      <c r="C269" s="46"/>
      <c r="D269" s="36"/>
      <c r="E269" s="44"/>
      <c r="I269" s="38"/>
    </row>
    <row r="270" spans="1:9" hidden="1" x14ac:dyDescent="0.25">
      <c r="B270" s="47" t="s">
        <v>88</v>
      </c>
      <c r="C270" s="52" t="s">
        <v>294</v>
      </c>
      <c r="D270" s="41"/>
      <c r="E270" s="45"/>
      <c r="I270" s="38"/>
    </row>
    <row r="271" spans="1:9" hidden="1" x14ac:dyDescent="0.25">
      <c r="A271" s="37" t="s">
        <v>177</v>
      </c>
      <c r="B271" s="51" t="s">
        <v>51</v>
      </c>
      <c r="C271" s="46" t="s">
        <v>200</v>
      </c>
      <c r="D271" s="36"/>
      <c r="E271" s="44"/>
      <c r="I271" s="36"/>
    </row>
    <row r="272" spans="1:9" hidden="1" x14ac:dyDescent="0.25">
      <c r="B272" s="51" t="s">
        <v>46</v>
      </c>
      <c r="C272" s="46" t="s">
        <v>204</v>
      </c>
      <c r="D272" s="36"/>
      <c r="E272" s="45"/>
      <c r="I272" s="38"/>
    </row>
    <row r="273" spans="2:11" hidden="1" x14ac:dyDescent="0.25">
      <c r="B273" s="51" t="s">
        <v>118</v>
      </c>
      <c r="C273" s="46" t="s">
        <v>201</v>
      </c>
      <c r="D273" s="36"/>
      <c r="E273" s="44"/>
      <c r="I273" s="38"/>
    </row>
    <row r="274" spans="2:11" hidden="1" x14ac:dyDescent="0.25">
      <c r="B274" s="51" t="s">
        <v>47</v>
      </c>
      <c r="C274" s="46" t="s">
        <v>205</v>
      </c>
      <c r="D274" s="36"/>
      <c r="E274" s="42"/>
      <c r="I274" s="38"/>
    </row>
    <row r="275" spans="2:11" hidden="1" x14ac:dyDescent="0.25">
      <c r="B275" s="51" t="s">
        <v>150</v>
      </c>
      <c r="C275" s="46" t="s">
        <v>202</v>
      </c>
      <c r="D275" s="36"/>
      <c r="E275" s="42"/>
      <c r="I275" s="38"/>
    </row>
    <row r="276" spans="2:11" hidden="1" x14ac:dyDescent="0.25">
      <c r="B276" s="51" t="s">
        <v>49</v>
      </c>
      <c r="C276" s="46" t="s">
        <v>206</v>
      </c>
      <c r="D276" s="36"/>
      <c r="E276" s="44"/>
      <c r="I276" s="36"/>
      <c r="K276" s="36"/>
    </row>
    <row r="277" spans="2:11" hidden="1" x14ac:dyDescent="0.25">
      <c r="B277" s="51" t="s">
        <v>50</v>
      </c>
      <c r="C277" s="46" t="s">
        <v>203</v>
      </c>
      <c r="D277" s="36"/>
      <c r="E277" s="44"/>
      <c r="I277" s="38"/>
      <c r="K277" s="36"/>
    </row>
    <row r="278" spans="2:11" hidden="1" x14ac:dyDescent="0.25">
      <c r="B278" s="51" t="s">
        <v>48</v>
      </c>
      <c r="C278" s="46" t="s">
        <v>207</v>
      </c>
      <c r="D278" s="36"/>
      <c r="E278" s="44"/>
      <c r="I278" s="38"/>
    </row>
    <row r="279" spans="2:11" hidden="1" x14ac:dyDescent="0.25">
      <c r="B279" s="51" t="s">
        <v>119</v>
      </c>
      <c r="C279" s="46" t="s">
        <v>208</v>
      </c>
      <c r="D279" s="36"/>
      <c r="E279" s="44"/>
      <c r="I279" s="38"/>
    </row>
    <row r="280" spans="2:11" hidden="1" x14ac:dyDescent="0.25"/>
    <row r="281" spans="2:11" hidden="1" x14ac:dyDescent="0.25">
      <c r="B281" t="s">
        <v>295</v>
      </c>
      <c r="C281" t="s">
        <v>296</v>
      </c>
      <c r="D281" t="s">
        <v>333</v>
      </c>
      <c r="E281" t="s">
        <v>335</v>
      </c>
    </row>
    <row r="282" spans="2:11" hidden="1" x14ac:dyDescent="0.25">
      <c r="B282" t="s">
        <v>77</v>
      </c>
      <c r="C282" s="36" t="s">
        <v>77</v>
      </c>
      <c r="D282" s="36" t="s">
        <v>312</v>
      </c>
      <c r="E282" s="36" t="str">
        <f>CONCATENATE(Table_Name76[[#This Row],[Table name]],"[Link]")</f>
        <v>Abs[Link]</v>
      </c>
    </row>
    <row r="283" spans="2:11" hidden="1" x14ac:dyDescent="0.25">
      <c r="B283" t="s">
        <v>19</v>
      </c>
      <c r="C283" s="36" t="s">
        <v>19</v>
      </c>
      <c r="D283" s="36" t="s">
        <v>313</v>
      </c>
      <c r="E283" s="36" t="str">
        <f>CONCATENATE(Table_Name76[[#This Row],[Table name]],"[Link]")</f>
        <v>Calves[Link]</v>
      </c>
    </row>
    <row r="284" spans="2:11" hidden="1" x14ac:dyDescent="0.25">
      <c r="B284" t="s">
        <v>18</v>
      </c>
      <c r="C284" s="36" t="s">
        <v>18</v>
      </c>
      <c r="D284" s="36" t="s">
        <v>314</v>
      </c>
      <c r="E284" s="36" t="str">
        <f>CONCATENATE(Table_Name76[[#This Row],[Table name]],"[Link]")</f>
        <v>Biceps[Link]</v>
      </c>
    </row>
    <row r="285" spans="2:11" hidden="1" x14ac:dyDescent="0.25">
      <c r="B285" t="s">
        <v>117</v>
      </c>
      <c r="C285" s="36" t="s">
        <v>297</v>
      </c>
      <c r="D285" s="36" t="s">
        <v>315</v>
      </c>
      <c r="E285" s="36" t="str">
        <f>CONCATENATE(Table_Name76[[#This Row],[Table name]],"[Link]")</f>
        <v>Rear_Delts[Link]</v>
      </c>
    </row>
    <row r="286" spans="2:11" hidden="1" x14ac:dyDescent="0.25">
      <c r="B286" t="s">
        <v>105</v>
      </c>
      <c r="C286" s="36" t="s">
        <v>298</v>
      </c>
      <c r="D286" s="36" t="s">
        <v>316</v>
      </c>
      <c r="E286" s="36" t="str">
        <f>CONCATENATE(Table_Name76[[#This Row],[Table name]],"[Link]")</f>
        <v>Side_Delts[Link]</v>
      </c>
    </row>
    <row r="287" spans="2:11" hidden="1" x14ac:dyDescent="0.25">
      <c r="B287" t="s">
        <v>120</v>
      </c>
      <c r="C287" s="36" t="s">
        <v>120</v>
      </c>
      <c r="D287" s="36" t="s">
        <v>317</v>
      </c>
      <c r="E287" s="36" t="str">
        <f>CONCATENATE(Table_Name76[[#This Row],[Table name]],"[Link]")</f>
        <v>Traps[Link]</v>
      </c>
    </row>
    <row r="288" spans="2:11" hidden="1" x14ac:dyDescent="0.25">
      <c r="B288" t="s">
        <v>52</v>
      </c>
      <c r="C288" s="36" t="s">
        <v>299</v>
      </c>
      <c r="D288" s="36" t="s">
        <v>318</v>
      </c>
      <c r="E288" s="36" t="str">
        <f>CONCATENATE(Table_Name76[[#This Row],[Table name]],"[Link]")</f>
        <v>Horizontal_Triceps[Link]</v>
      </c>
    </row>
    <row r="289" spans="2:5" hidden="1" x14ac:dyDescent="0.25">
      <c r="B289" t="s">
        <v>57</v>
      </c>
      <c r="C289" s="36" t="s">
        <v>300</v>
      </c>
      <c r="D289" s="36" t="s">
        <v>319</v>
      </c>
      <c r="E289" s="36" t="str">
        <f>CONCATENATE(Table_Name76[[#This Row],[Table name]],"[Link]")</f>
        <v>Vertical_Triceps[Link]</v>
      </c>
    </row>
    <row r="290" spans="2:5" hidden="1" x14ac:dyDescent="0.25">
      <c r="B290" t="s">
        <v>338</v>
      </c>
      <c r="C290" s="36" t="s">
        <v>301</v>
      </c>
      <c r="D290" s="36" t="s">
        <v>334</v>
      </c>
      <c r="E290" s="36" t="str">
        <f>CONCATENATE(Table_Name76[[#This Row],[Table name]],"[Link]")</f>
        <v>Horizonal_Back[Link]</v>
      </c>
    </row>
    <row r="291" spans="2:5" hidden="1" x14ac:dyDescent="0.25">
      <c r="B291" t="s">
        <v>339</v>
      </c>
      <c r="C291" s="36" t="s">
        <v>302</v>
      </c>
      <c r="D291" s="36" t="s">
        <v>320</v>
      </c>
      <c r="E291" s="36" t="str">
        <f>CONCATENATE(Table_Name76[[#This Row],[Table name]],"[Link]")</f>
        <v>Vertical_Back[Link]</v>
      </c>
    </row>
    <row r="292" spans="2:5" hidden="1" x14ac:dyDescent="0.25">
      <c r="B292" t="s">
        <v>20</v>
      </c>
      <c r="C292" s="36" t="s">
        <v>20</v>
      </c>
      <c r="D292" s="36" t="s">
        <v>321</v>
      </c>
      <c r="E292" s="36" t="str">
        <f>CONCATENATE(Table_Name76[[#This Row],[Table name]],"[Link]")</f>
        <v>Quads[Link]</v>
      </c>
    </row>
    <row r="293" spans="2:5" hidden="1" x14ac:dyDescent="0.25">
      <c r="B293" t="s">
        <v>108</v>
      </c>
      <c r="C293" s="36" t="s">
        <v>108</v>
      </c>
      <c r="D293" s="36" t="s">
        <v>322</v>
      </c>
      <c r="E293" s="36" t="str">
        <f>CONCATENATE(Table_Name76[[#This Row],[Table name]],"[Link]")</f>
        <v>Glutes[Link]</v>
      </c>
    </row>
    <row r="294" spans="2:5" hidden="1" x14ac:dyDescent="0.25">
      <c r="B294" t="s">
        <v>351</v>
      </c>
      <c r="C294" s="36" t="s">
        <v>303</v>
      </c>
      <c r="D294" s="36" t="s">
        <v>323</v>
      </c>
      <c r="E294" s="36" t="str">
        <f>CONCATENATE(Table_Name76[[#This Row],[Table name]],"[Link]")</f>
        <v>Hamstrings_Hip_Hinge[Link]</v>
      </c>
    </row>
    <row r="295" spans="2:5" hidden="1" x14ac:dyDescent="0.25">
      <c r="B295" t="s">
        <v>346</v>
      </c>
      <c r="C295" s="36" t="s">
        <v>304</v>
      </c>
      <c r="D295" s="36" t="s">
        <v>324</v>
      </c>
      <c r="E295" s="36" t="str">
        <f>CONCATENATE(Table_Name76[[#This Row],[Table name]],"[Link]")</f>
        <v>Hamstrings_Isolation[Link]</v>
      </c>
    </row>
    <row r="296" spans="2:5" hidden="1" x14ac:dyDescent="0.25">
      <c r="B296" t="s">
        <v>37</v>
      </c>
      <c r="C296" s="36" t="s">
        <v>305</v>
      </c>
      <c r="D296" s="36" t="s">
        <v>325</v>
      </c>
      <c r="E296" s="36" t="str">
        <f>CONCATENATE(Table_Name76[[#This Row],[Table name]],"[Link]")</f>
        <v>Chest_Isolation[Link]</v>
      </c>
    </row>
    <row r="297" spans="2:5" hidden="1" x14ac:dyDescent="0.25">
      <c r="B297" t="s">
        <v>344</v>
      </c>
      <c r="C297" s="36" t="s">
        <v>306</v>
      </c>
      <c r="D297" s="36" t="s">
        <v>326</v>
      </c>
      <c r="E297" s="36" t="str">
        <f>CONCATENATE(Table_Name76[[#This Row],[Table name]],"[Link]")</f>
        <v>Horizontal_Push[Link]</v>
      </c>
    </row>
    <row r="298" spans="2:5" hidden="1" x14ac:dyDescent="0.25">
      <c r="B298" t="s">
        <v>343</v>
      </c>
      <c r="C298" s="36" t="s">
        <v>307</v>
      </c>
      <c r="D298" s="36" t="s">
        <v>327</v>
      </c>
      <c r="E298" s="36" t="str">
        <f>CONCATENATE(Table_Name76[[#This Row],[Table name]],"[Link]")</f>
        <v>Incline_Push[Link]</v>
      </c>
    </row>
    <row r="299" spans="2:5" hidden="1" x14ac:dyDescent="0.25">
      <c r="B299" t="s">
        <v>104</v>
      </c>
      <c r="C299" s="36" t="s">
        <v>308</v>
      </c>
      <c r="D299" s="36" t="s">
        <v>328</v>
      </c>
      <c r="E299" s="36" t="str">
        <f>CONCATENATE(Table_Name76[[#This Row],[Table name]],"[Link]")</f>
        <v>Front_Delts[Link]</v>
      </c>
    </row>
    <row r="300" spans="2:5" hidden="1" x14ac:dyDescent="0.25">
      <c r="B300" t="s">
        <v>17</v>
      </c>
      <c r="C300" s="36" t="s">
        <v>17</v>
      </c>
      <c r="D300" s="36" t="s">
        <v>329</v>
      </c>
      <c r="E300" s="36" t="str">
        <f>CONCATENATE(Table_Name76[[#This Row],[Table name]],"[Link]")</f>
        <v>Triceps[Link]</v>
      </c>
    </row>
    <row r="301" spans="2:5" hidden="1" x14ac:dyDescent="0.25">
      <c r="B301" t="s">
        <v>176</v>
      </c>
      <c r="C301" s="36" t="s">
        <v>309</v>
      </c>
      <c r="D301" s="36" t="s">
        <v>330</v>
      </c>
      <c r="E301" s="36" t="str">
        <f>CONCATENATE(Table_Name76[[#This Row],[Table name]],"[Link]")</f>
        <v>Incline_Push_or_Front_Delts[Link]</v>
      </c>
    </row>
    <row r="302" spans="2:5" hidden="1" x14ac:dyDescent="0.25">
      <c r="B302" t="s">
        <v>175</v>
      </c>
      <c r="C302" s="36" t="s">
        <v>310</v>
      </c>
      <c r="D302" s="36" t="s">
        <v>331</v>
      </c>
      <c r="E302" s="36" t="str">
        <f>CONCATENATE(Table_Name76[[#This Row],[Table name]],"[Link]")</f>
        <v>Chest_Isolation_or_Triceps[Link]</v>
      </c>
    </row>
    <row r="303" spans="2:5" hidden="1" x14ac:dyDescent="0.25">
      <c r="B303" t="s">
        <v>340</v>
      </c>
      <c r="C303" s="36" t="s">
        <v>311</v>
      </c>
      <c r="D303" s="36" t="s">
        <v>332</v>
      </c>
      <c r="E303" s="36" t="str">
        <f>CONCATENATE(Table_Name76[[#This Row],[Table name]],"[Link]")</f>
        <v>Rear_or_Side_Delts[Link]</v>
      </c>
    </row>
    <row r="304" spans="2:5" hidden="1" x14ac:dyDescent="0.25"/>
    <row r="305" spans="2:4" hidden="1" x14ac:dyDescent="0.25">
      <c r="B305" s="8" t="s">
        <v>88</v>
      </c>
      <c r="C305" t="s">
        <v>294</v>
      </c>
      <c r="D305" s="8" t="s">
        <v>295</v>
      </c>
    </row>
    <row r="306" spans="2:4" hidden="1" x14ac:dyDescent="0.25">
      <c r="B306" s="36" t="s">
        <v>109</v>
      </c>
      <c r="C306" t="s">
        <v>178</v>
      </c>
      <c r="D306" t="s">
        <v>77</v>
      </c>
    </row>
    <row r="307" spans="2:4" hidden="1" x14ac:dyDescent="0.25">
      <c r="B307" s="36" t="s">
        <v>79</v>
      </c>
      <c r="C307" t="s">
        <v>179</v>
      </c>
      <c r="D307" t="s">
        <v>77</v>
      </c>
    </row>
    <row r="308" spans="2:4" hidden="1" x14ac:dyDescent="0.25">
      <c r="B308" s="36" t="s">
        <v>80</v>
      </c>
      <c r="C308" t="s">
        <v>180</v>
      </c>
      <c r="D308" t="s">
        <v>77</v>
      </c>
    </row>
    <row r="309" spans="2:4" hidden="1" x14ac:dyDescent="0.25">
      <c r="B309" s="36" t="s">
        <v>78</v>
      </c>
      <c r="C309" t="s">
        <v>181</v>
      </c>
      <c r="D309" t="s">
        <v>77</v>
      </c>
    </row>
    <row r="310" spans="2:4" hidden="1" x14ac:dyDescent="0.25">
      <c r="B310" s="38" t="s">
        <v>110</v>
      </c>
      <c r="C310" t="s">
        <v>182</v>
      </c>
      <c r="D310" t="s">
        <v>77</v>
      </c>
    </row>
    <row r="311" spans="2:4" hidden="1" x14ac:dyDescent="0.25">
      <c r="B311" s="36" t="s">
        <v>81</v>
      </c>
      <c r="C311" t="s">
        <v>183</v>
      </c>
      <c r="D311" t="s">
        <v>77</v>
      </c>
    </row>
    <row r="312" spans="2:4" hidden="1" x14ac:dyDescent="0.25">
      <c r="B312" s="36" t="s">
        <v>146</v>
      </c>
      <c r="C312" t="s">
        <v>184</v>
      </c>
      <c r="D312" t="s">
        <v>77</v>
      </c>
    </row>
    <row r="313" spans="2:4" hidden="1" x14ac:dyDescent="0.25">
      <c r="B313" s="36" t="s">
        <v>61</v>
      </c>
      <c r="C313" t="s">
        <v>189</v>
      </c>
      <c r="D313" t="s">
        <v>18</v>
      </c>
    </row>
    <row r="314" spans="2:4" hidden="1" x14ac:dyDescent="0.25">
      <c r="B314" s="36" t="s">
        <v>62</v>
      </c>
      <c r="C314" t="s">
        <v>190</v>
      </c>
      <c r="D314" t="s">
        <v>18</v>
      </c>
    </row>
    <row r="315" spans="2:4" hidden="1" x14ac:dyDescent="0.25">
      <c r="B315" s="36" t="s">
        <v>112</v>
      </c>
      <c r="C315" t="s">
        <v>191</v>
      </c>
      <c r="D315" t="s">
        <v>18</v>
      </c>
    </row>
    <row r="316" spans="2:4" hidden="1" x14ac:dyDescent="0.25">
      <c r="B316" s="36" t="s">
        <v>63</v>
      </c>
      <c r="C316" t="s">
        <v>192</v>
      </c>
      <c r="D316" t="s">
        <v>18</v>
      </c>
    </row>
    <row r="317" spans="2:4" hidden="1" x14ac:dyDescent="0.25">
      <c r="B317" s="36" t="s">
        <v>113</v>
      </c>
      <c r="C317" t="s">
        <v>193</v>
      </c>
      <c r="D317" t="s">
        <v>18</v>
      </c>
    </row>
    <row r="318" spans="2:4" hidden="1" x14ac:dyDescent="0.25">
      <c r="B318" s="36" t="s">
        <v>114</v>
      </c>
      <c r="C318" t="s">
        <v>194</v>
      </c>
      <c r="D318" t="s">
        <v>18</v>
      </c>
    </row>
    <row r="319" spans="2:4" hidden="1" x14ac:dyDescent="0.25">
      <c r="B319" s="36" t="s">
        <v>147</v>
      </c>
      <c r="C319" t="s">
        <v>195</v>
      </c>
      <c r="D319" t="s">
        <v>18</v>
      </c>
    </row>
    <row r="320" spans="2:4" hidden="1" x14ac:dyDescent="0.25">
      <c r="B320" s="36" t="s">
        <v>148</v>
      </c>
      <c r="C320" t="s">
        <v>196</v>
      </c>
      <c r="D320" t="s">
        <v>18</v>
      </c>
    </row>
    <row r="321" spans="2:4" hidden="1" x14ac:dyDescent="0.25">
      <c r="B321" s="38" t="s">
        <v>115</v>
      </c>
      <c r="C321" t="s">
        <v>197</v>
      </c>
      <c r="D321" t="s">
        <v>18</v>
      </c>
    </row>
    <row r="322" spans="2:4" hidden="1" x14ac:dyDescent="0.25">
      <c r="B322" s="36" t="s">
        <v>116</v>
      </c>
      <c r="C322" t="s">
        <v>198</v>
      </c>
      <c r="D322" t="s">
        <v>18</v>
      </c>
    </row>
    <row r="323" spans="2:4" hidden="1" x14ac:dyDescent="0.25">
      <c r="B323" s="36" t="s">
        <v>149</v>
      </c>
      <c r="C323" t="s">
        <v>199</v>
      </c>
      <c r="D323" t="s">
        <v>18</v>
      </c>
    </row>
    <row r="324" spans="2:4" hidden="1" x14ac:dyDescent="0.25">
      <c r="B324" s="36" t="s">
        <v>111</v>
      </c>
      <c r="C324" t="s">
        <v>185</v>
      </c>
      <c r="D324" t="s">
        <v>19</v>
      </c>
    </row>
    <row r="325" spans="2:4" hidden="1" x14ac:dyDescent="0.25">
      <c r="B325" s="36" t="s">
        <v>75</v>
      </c>
      <c r="C325" t="s">
        <v>186</v>
      </c>
      <c r="D325" t="s">
        <v>19</v>
      </c>
    </row>
    <row r="326" spans="2:4" hidden="1" x14ac:dyDescent="0.25">
      <c r="B326" s="36" t="s">
        <v>74</v>
      </c>
      <c r="C326" t="s">
        <v>187</v>
      </c>
      <c r="D326" t="s">
        <v>19</v>
      </c>
    </row>
    <row r="327" spans="2:4" hidden="1" x14ac:dyDescent="0.25">
      <c r="B327" s="36" t="s">
        <v>76</v>
      </c>
      <c r="C327" t="s">
        <v>188</v>
      </c>
      <c r="D327" t="s">
        <v>19</v>
      </c>
    </row>
    <row r="328" spans="2:4" hidden="1" x14ac:dyDescent="0.25">
      <c r="B328" s="36" t="s">
        <v>138</v>
      </c>
      <c r="C328" t="s">
        <v>268</v>
      </c>
      <c r="D328" t="s">
        <v>37</v>
      </c>
    </row>
    <row r="329" spans="2:4" hidden="1" x14ac:dyDescent="0.25">
      <c r="B329" s="36" t="s">
        <v>38</v>
      </c>
      <c r="C329" t="s">
        <v>269</v>
      </c>
      <c r="D329" t="s">
        <v>37</v>
      </c>
    </row>
    <row r="330" spans="2:4" hidden="1" x14ac:dyDescent="0.25">
      <c r="B330" s="36" t="s">
        <v>39</v>
      </c>
      <c r="C330" t="s">
        <v>270</v>
      </c>
      <c r="D330" t="s">
        <v>37</v>
      </c>
    </row>
    <row r="331" spans="2:4" hidden="1" x14ac:dyDescent="0.25">
      <c r="B331" s="36" t="s">
        <v>139</v>
      </c>
      <c r="C331" t="s">
        <v>271</v>
      </c>
      <c r="D331" t="s">
        <v>37</v>
      </c>
    </row>
    <row r="332" spans="2:4" hidden="1" x14ac:dyDescent="0.25">
      <c r="B332" s="36" t="s">
        <v>40</v>
      </c>
      <c r="C332" t="s">
        <v>272</v>
      </c>
      <c r="D332" t="s">
        <v>37</v>
      </c>
    </row>
    <row r="333" spans="2:4" hidden="1" x14ac:dyDescent="0.25">
      <c r="B333" s="36" t="s">
        <v>140</v>
      </c>
      <c r="C333" t="s">
        <v>273</v>
      </c>
      <c r="D333" t="s">
        <v>37</v>
      </c>
    </row>
    <row r="334" spans="2:4" hidden="1" x14ac:dyDescent="0.25">
      <c r="B334" s="36" t="s">
        <v>141</v>
      </c>
      <c r="C334" t="s">
        <v>274</v>
      </c>
      <c r="D334" t="s">
        <v>37</v>
      </c>
    </row>
    <row r="335" spans="2:4" hidden="1" x14ac:dyDescent="0.25">
      <c r="B335" s="36" t="s">
        <v>138</v>
      </c>
      <c r="C335" t="s">
        <v>268</v>
      </c>
      <c r="D335" t="s">
        <v>175</v>
      </c>
    </row>
    <row r="336" spans="2:4" hidden="1" x14ac:dyDescent="0.25">
      <c r="B336" s="36" t="s">
        <v>152</v>
      </c>
      <c r="C336" t="s">
        <v>213</v>
      </c>
      <c r="D336" t="s">
        <v>175</v>
      </c>
    </row>
    <row r="337" spans="2:4" hidden="1" x14ac:dyDescent="0.25">
      <c r="B337" s="36" t="s">
        <v>38</v>
      </c>
      <c r="C337" t="s">
        <v>269</v>
      </c>
      <c r="D337" t="s">
        <v>175</v>
      </c>
    </row>
    <row r="338" spans="2:4" hidden="1" x14ac:dyDescent="0.25">
      <c r="B338" s="36" t="s">
        <v>59</v>
      </c>
      <c r="C338" t="s">
        <v>221</v>
      </c>
      <c r="D338" t="s">
        <v>175</v>
      </c>
    </row>
    <row r="339" spans="2:4" hidden="1" x14ac:dyDescent="0.25">
      <c r="B339" s="36" t="s">
        <v>39</v>
      </c>
      <c r="C339" t="s">
        <v>270</v>
      </c>
      <c r="D339" t="s">
        <v>175</v>
      </c>
    </row>
    <row r="340" spans="2:4" hidden="1" x14ac:dyDescent="0.25">
      <c r="B340" s="36" t="s">
        <v>124</v>
      </c>
      <c r="C340" t="s">
        <v>214</v>
      </c>
      <c r="D340" t="s">
        <v>175</v>
      </c>
    </row>
    <row r="341" spans="2:4" hidden="1" x14ac:dyDescent="0.25">
      <c r="B341" s="36" t="s">
        <v>139</v>
      </c>
      <c r="C341" t="s">
        <v>271</v>
      </c>
      <c r="D341" t="s">
        <v>175</v>
      </c>
    </row>
    <row r="342" spans="2:4" hidden="1" x14ac:dyDescent="0.25">
      <c r="B342" s="36" t="s">
        <v>58</v>
      </c>
      <c r="C342" t="s">
        <v>222</v>
      </c>
      <c r="D342" t="s">
        <v>175</v>
      </c>
    </row>
    <row r="343" spans="2:4" hidden="1" x14ac:dyDescent="0.25">
      <c r="B343" s="36" t="s">
        <v>40</v>
      </c>
      <c r="C343" t="s">
        <v>272</v>
      </c>
      <c r="D343" t="s">
        <v>175</v>
      </c>
    </row>
    <row r="344" spans="2:4" hidden="1" x14ac:dyDescent="0.25">
      <c r="B344" s="36" t="s">
        <v>56</v>
      </c>
      <c r="C344" t="s">
        <v>215</v>
      </c>
      <c r="D344" t="s">
        <v>175</v>
      </c>
    </row>
    <row r="345" spans="2:4" hidden="1" x14ac:dyDescent="0.25">
      <c r="B345" s="36" t="s">
        <v>140</v>
      </c>
      <c r="C345" t="s">
        <v>273</v>
      </c>
      <c r="D345" t="s">
        <v>175</v>
      </c>
    </row>
    <row r="346" spans="2:4" hidden="1" x14ac:dyDescent="0.25">
      <c r="B346" s="36" t="s">
        <v>154</v>
      </c>
      <c r="C346" t="s">
        <v>223</v>
      </c>
      <c r="D346" t="s">
        <v>175</v>
      </c>
    </row>
    <row r="347" spans="2:4" hidden="1" x14ac:dyDescent="0.25">
      <c r="B347" s="36" t="s">
        <v>141</v>
      </c>
      <c r="C347" t="s">
        <v>274</v>
      </c>
      <c r="D347" t="s">
        <v>175</v>
      </c>
    </row>
    <row r="348" spans="2:4" hidden="1" x14ac:dyDescent="0.25">
      <c r="B348" s="36" t="s">
        <v>55</v>
      </c>
      <c r="C348" t="s">
        <v>216</v>
      </c>
      <c r="D348" t="s">
        <v>175</v>
      </c>
    </row>
    <row r="349" spans="2:4" hidden="1" x14ac:dyDescent="0.25">
      <c r="B349" s="36" t="s">
        <v>155</v>
      </c>
      <c r="C349" t="s">
        <v>224</v>
      </c>
      <c r="D349" t="s">
        <v>175</v>
      </c>
    </row>
    <row r="350" spans="2:4" hidden="1" x14ac:dyDescent="0.25">
      <c r="B350" s="36" t="s">
        <v>153</v>
      </c>
      <c r="C350" t="s">
        <v>217</v>
      </c>
      <c r="D350" t="s">
        <v>175</v>
      </c>
    </row>
    <row r="351" spans="2:4" hidden="1" x14ac:dyDescent="0.25">
      <c r="B351" s="36" t="s">
        <v>60</v>
      </c>
      <c r="C351" t="s">
        <v>225</v>
      </c>
      <c r="D351" t="s">
        <v>175</v>
      </c>
    </row>
    <row r="352" spans="2:4" hidden="1" x14ac:dyDescent="0.25">
      <c r="B352" s="36" t="s">
        <v>53</v>
      </c>
      <c r="C352" t="s">
        <v>218</v>
      </c>
      <c r="D352" t="s">
        <v>175</v>
      </c>
    </row>
    <row r="353" spans="2:4" hidden="1" x14ac:dyDescent="0.25">
      <c r="B353" s="36" t="s">
        <v>125</v>
      </c>
      <c r="C353" t="s">
        <v>219</v>
      </c>
      <c r="D353" t="s">
        <v>175</v>
      </c>
    </row>
    <row r="354" spans="2:4" hidden="1" x14ac:dyDescent="0.25">
      <c r="B354" s="36" t="s">
        <v>54</v>
      </c>
      <c r="C354" t="s">
        <v>220</v>
      </c>
      <c r="D354" t="s">
        <v>175</v>
      </c>
    </row>
    <row r="355" spans="2:4" hidden="1" x14ac:dyDescent="0.25">
      <c r="B355" s="36" t="s">
        <v>32</v>
      </c>
      <c r="C355" t="s">
        <v>288</v>
      </c>
      <c r="D355" t="s">
        <v>104</v>
      </c>
    </row>
    <row r="356" spans="2:4" hidden="1" x14ac:dyDescent="0.25">
      <c r="B356" s="36" t="s">
        <v>34</v>
      </c>
      <c r="C356" t="s">
        <v>289</v>
      </c>
      <c r="D356" t="s">
        <v>104</v>
      </c>
    </row>
    <row r="357" spans="2:4" hidden="1" x14ac:dyDescent="0.25">
      <c r="B357" s="36" t="s">
        <v>35</v>
      </c>
      <c r="C357" t="s">
        <v>290</v>
      </c>
      <c r="D357" t="s">
        <v>104</v>
      </c>
    </row>
    <row r="358" spans="2:4" hidden="1" x14ac:dyDescent="0.25">
      <c r="B358" s="36" t="s">
        <v>174</v>
      </c>
      <c r="C358" t="s">
        <v>291</v>
      </c>
      <c r="D358" t="s">
        <v>104</v>
      </c>
    </row>
    <row r="359" spans="2:4" hidden="1" x14ac:dyDescent="0.25">
      <c r="B359" s="12" t="s">
        <v>145</v>
      </c>
      <c r="C359" t="s">
        <v>292</v>
      </c>
      <c r="D359" t="s">
        <v>104</v>
      </c>
    </row>
    <row r="360" spans="2:4" hidden="1" x14ac:dyDescent="0.25">
      <c r="B360" s="36" t="s">
        <v>33</v>
      </c>
      <c r="C360" t="s">
        <v>293</v>
      </c>
      <c r="D360" t="s">
        <v>104</v>
      </c>
    </row>
    <row r="361" spans="2:4" hidden="1" x14ac:dyDescent="0.25">
      <c r="B361" s="36" t="s">
        <v>66</v>
      </c>
      <c r="C361" t="s">
        <v>253</v>
      </c>
      <c r="D361" t="s">
        <v>108</v>
      </c>
    </row>
    <row r="362" spans="2:4" hidden="1" x14ac:dyDescent="0.25">
      <c r="B362" s="36" t="s">
        <v>67</v>
      </c>
      <c r="C362" t="s">
        <v>254</v>
      </c>
      <c r="D362" t="s">
        <v>108</v>
      </c>
    </row>
    <row r="363" spans="2:4" hidden="1" x14ac:dyDescent="0.25">
      <c r="B363" s="36" t="s">
        <v>133</v>
      </c>
      <c r="C363" t="s">
        <v>255</v>
      </c>
      <c r="D363" t="s">
        <v>108</v>
      </c>
    </row>
    <row r="364" spans="2:4" hidden="1" x14ac:dyDescent="0.25">
      <c r="B364" s="36" t="s">
        <v>170</v>
      </c>
      <c r="C364" t="s">
        <v>256</v>
      </c>
      <c r="D364" t="s">
        <v>108</v>
      </c>
    </row>
    <row r="365" spans="2:4" hidden="1" x14ac:dyDescent="0.25">
      <c r="B365" s="36" t="s">
        <v>70</v>
      </c>
      <c r="C365" t="s">
        <v>257</v>
      </c>
      <c r="D365" t="s">
        <v>108</v>
      </c>
    </row>
    <row r="366" spans="2:4" hidden="1" x14ac:dyDescent="0.25">
      <c r="B366" s="36" t="s">
        <v>69</v>
      </c>
      <c r="C366" t="s">
        <v>258</v>
      </c>
      <c r="D366" t="s">
        <v>108</v>
      </c>
    </row>
    <row r="367" spans="2:4" hidden="1" x14ac:dyDescent="0.25">
      <c r="B367" s="36" t="s">
        <v>134</v>
      </c>
      <c r="C367" t="s">
        <v>259</v>
      </c>
      <c r="D367" t="s">
        <v>108</v>
      </c>
    </row>
    <row r="368" spans="2:4" hidden="1" x14ac:dyDescent="0.25">
      <c r="B368" s="36" t="s">
        <v>171</v>
      </c>
      <c r="C368" t="s">
        <v>260</v>
      </c>
      <c r="D368" t="s">
        <v>108</v>
      </c>
    </row>
    <row r="369" spans="2:4" hidden="1" x14ac:dyDescent="0.25">
      <c r="B369" s="36" t="s">
        <v>135</v>
      </c>
      <c r="C369" t="s">
        <v>261</v>
      </c>
      <c r="D369" t="s">
        <v>107</v>
      </c>
    </row>
    <row r="370" spans="2:4" hidden="1" x14ac:dyDescent="0.25">
      <c r="B370" s="36" t="s">
        <v>71</v>
      </c>
      <c r="C370" t="s">
        <v>262</v>
      </c>
      <c r="D370" t="s">
        <v>107</v>
      </c>
    </row>
    <row r="371" spans="2:4" hidden="1" x14ac:dyDescent="0.25">
      <c r="B371" s="36" t="s">
        <v>72</v>
      </c>
      <c r="C371" t="s">
        <v>263</v>
      </c>
      <c r="D371" t="s">
        <v>107</v>
      </c>
    </row>
    <row r="372" spans="2:4" hidden="1" x14ac:dyDescent="0.25">
      <c r="B372" s="36" t="s">
        <v>136</v>
      </c>
      <c r="C372" t="s">
        <v>264</v>
      </c>
      <c r="D372" t="s">
        <v>107</v>
      </c>
    </row>
    <row r="373" spans="2:4" hidden="1" x14ac:dyDescent="0.25">
      <c r="B373" s="36" t="s">
        <v>172</v>
      </c>
      <c r="C373" t="s">
        <v>265</v>
      </c>
      <c r="D373" t="s">
        <v>106</v>
      </c>
    </row>
    <row r="374" spans="2:4" hidden="1" x14ac:dyDescent="0.25">
      <c r="B374" s="36" t="s">
        <v>73</v>
      </c>
      <c r="C374" t="s">
        <v>266</v>
      </c>
      <c r="D374" t="s">
        <v>106</v>
      </c>
    </row>
    <row r="375" spans="2:4" hidden="1" x14ac:dyDescent="0.25">
      <c r="B375" s="36" t="s">
        <v>137</v>
      </c>
      <c r="C375" t="s">
        <v>267</v>
      </c>
      <c r="D375" t="s">
        <v>106</v>
      </c>
    </row>
    <row r="376" spans="2:4" hidden="1" x14ac:dyDescent="0.25">
      <c r="B376" s="36" t="s">
        <v>156</v>
      </c>
      <c r="C376" t="s">
        <v>226</v>
      </c>
      <c r="D376" t="s">
        <v>126</v>
      </c>
    </row>
    <row r="377" spans="2:4" hidden="1" x14ac:dyDescent="0.25">
      <c r="B377" s="36" t="s">
        <v>157</v>
      </c>
      <c r="C377" t="s">
        <v>227</v>
      </c>
      <c r="D377" t="s">
        <v>126</v>
      </c>
    </row>
    <row r="378" spans="2:4" hidden="1" x14ac:dyDescent="0.25">
      <c r="B378" s="36" t="s">
        <v>158</v>
      </c>
      <c r="C378" t="s">
        <v>228</v>
      </c>
      <c r="D378" t="s">
        <v>126</v>
      </c>
    </row>
    <row r="379" spans="2:4" hidden="1" x14ac:dyDescent="0.25">
      <c r="B379" s="36" t="s">
        <v>42</v>
      </c>
      <c r="C379" t="s">
        <v>229</v>
      </c>
      <c r="D379" t="s">
        <v>126</v>
      </c>
    </row>
    <row r="380" spans="2:4" hidden="1" x14ac:dyDescent="0.25">
      <c r="B380" s="36" t="s">
        <v>127</v>
      </c>
      <c r="C380" t="s">
        <v>230</v>
      </c>
      <c r="D380" t="s">
        <v>126</v>
      </c>
    </row>
    <row r="381" spans="2:4" hidden="1" x14ac:dyDescent="0.25">
      <c r="B381" s="36" t="s">
        <v>128</v>
      </c>
      <c r="C381" t="s">
        <v>231</v>
      </c>
      <c r="D381" t="s">
        <v>126</v>
      </c>
    </row>
    <row r="382" spans="2:4" hidden="1" x14ac:dyDescent="0.25">
      <c r="B382" s="36" t="s">
        <v>41</v>
      </c>
      <c r="C382" t="s">
        <v>232</v>
      </c>
      <c r="D382" t="s">
        <v>126</v>
      </c>
    </row>
    <row r="383" spans="2:4" hidden="1" x14ac:dyDescent="0.25">
      <c r="B383" s="36" t="s">
        <v>129</v>
      </c>
      <c r="C383" t="s">
        <v>233</v>
      </c>
      <c r="D383" t="s">
        <v>126</v>
      </c>
    </row>
    <row r="384" spans="2:4" hidden="1" x14ac:dyDescent="0.25">
      <c r="B384" s="36" t="s">
        <v>23</v>
      </c>
      <c r="C384" t="s">
        <v>275</v>
      </c>
      <c r="D384" t="s">
        <v>22</v>
      </c>
    </row>
    <row r="385" spans="2:4" hidden="1" x14ac:dyDescent="0.25">
      <c r="B385" s="36" t="s">
        <v>25</v>
      </c>
      <c r="C385" t="s">
        <v>276</v>
      </c>
      <c r="D385" t="s">
        <v>22</v>
      </c>
    </row>
    <row r="386" spans="2:4" hidden="1" x14ac:dyDescent="0.25">
      <c r="B386" s="36" t="s">
        <v>142</v>
      </c>
      <c r="C386" t="s">
        <v>277</v>
      </c>
      <c r="D386" t="s">
        <v>22</v>
      </c>
    </row>
    <row r="387" spans="2:4" hidden="1" x14ac:dyDescent="0.25">
      <c r="B387" s="36" t="s">
        <v>24</v>
      </c>
      <c r="C387" t="s">
        <v>278</v>
      </c>
      <c r="D387" t="s">
        <v>22</v>
      </c>
    </row>
    <row r="388" spans="2:4" hidden="1" x14ac:dyDescent="0.25">
      <c r="B388" s="12" t="s">
        <v>173</v>
      </c>
      <c r="C388" t="s">
        <v>279</v>
      </c>
      <c r="D388" t="s">
        <v>22</v>
      </c>
    </row>
    <row r="389" spans="2:4" hidden="1" x14ac:dyDescent="0.25">
      <c r="B389" s="36" t="s">
        <v>26</v>
      </c>
      <c r="C389" t="s">
        <v>280</v>
      </c>
      <c r="D389" t="s">
        <v>22</v>
      </c>
    </row>
    <row r="390" spans="2:4" hidden="1" x14ac:dyDescent="0.25">
      <c r="B390" s="36" t="s">
        <v>27</v>
      </c>
      <c r="C390" t="s">
        <v>281</v>
      </c>
      <c r="D390" t="s">
        <v>22</v>
      </c>
    </row>
    <row r="391" spans="2:4" hidden="1" x14ac:dyDescent="0.25">
      <c r="B391" s="36" t="s">
        <v>152</v>
      </c>
      <c r="C391" t="s">
        <v>213</v>
      </c>
      <c r="D391" t="s">
        <v>52</v>
      </c>
    </row>
    <row r="392" spans="2:4" hidden="1" x14ac:dyDescent="0.25">
      <c r="B392" s="36" t="s">
        <v>124</v>
      </c>
      <c r="C392" t="s">
        <v>214</v>
      </c>
      <c r="D392" t="s">
        <v>52</v>
      </c>
    </row>
    <row r="393" spans="2:4" hidden="1" x14ac:dyDescent="0.25">
      <c r="B393" s="36" t="s">
        <v>56</v>
      </c>
      <c r="C393" t="s">
        <v>215</v>
      </c>
      <c r="D393" t="s">
        <v>52</v>
      </c>
    </row>
    <row r="394" spans="2:4" hidden="1" x14ac:dyDescent="0.25">
      <c r="B394" s="36" t="s">
        <v>55</v>
      </c>
      <c r="C394" t="s">
        <v>216</v>
      </c>
      <c r="D394" t="s">
        <v>52</v>
      </c>
    </row>
    <row r="395" spans="2:4" hidden="1" x14ac:dyDescent="0.25">
      <c r="B395" s="36" t="s">
        <v>153</v>
      </c>
      <c r="C395" t="s">
        <v>217</v>
      </c>
      <c r="D395" t="s">
        <v>52</v>
      </c>
    </row>
    <row r="396" spans="2:4" hidden="1" x14ac:dyDescent="0.25">
      <c r="B396" s="36" t="s">
        <v>53</v>
      </c>
      <c r="C396" t="s">
        <v>218</v>
      </c>
      <c r="D396" t="s">
        <v>52</v>
      </c>
    </row>
    <row r="397" spans="2:4" hidden="1" x14ac:dyDescent="0.25">
      <c r="B397" s="36" t="s">
        <v>125</v>
      </c>
      <c r="C397" t="s">
        <v>219</v>
      </c>
      <c r="D397" t="s">
        <v>52</v>
      </c>
    </row>
    <row r="398" spans="2:4" hidden="1" x14ac:dyDescent="0.25">
      <c r="B398" s="36" t="s">
        <v>54</v>
      </c>
      <c r="C398" t="s">
        <v>220</v>
      </c>
      <c r="D398" t="s">
        <v>52</v>
      </c>
    </row>
    <row r="399" spans="2:4" hidden="1" x14ac:dyDescent="0.25">
      <c r="B399" s="38" t="s">
        <v>29</v>
      </c>
      <c r="C399" t="s">
        <v>282</v>
      </c>
      <c r="D399" t="s">
        <v>143</v>
      </c>
    </row>
    <row r="400" spans="2:4" hidden="1" x14ac:dyDescent="0.25">
      <c r="B400" s="36" t="s">
        <v>31</v>
      </c>
      <c r="C400" t="s">
        <v>283</v>
      </c>
      <c r="D400" t="s">
        <v>143</v>
      </c>
    </row>
    <row r="401" spans="2:4" hidden="1" x14ac:dyDescent="0.25">
      <c r="B401" s="36" t="s">
        <v>28</v>
      </c>
      <c r="C401" t="s">
        <v>284</v>
      </c>
      <c r="D401" t="s">
        <v>143</v>
      </c>
    </row>
    <row r="402" spans="2:4" hidden="1" x14ac:dyDescent="0.25">
      <c r="B402" s="36" t="s">
        <v>36</v>
      </c>
      <c r="C402" t="s">
        <v>285</v>
      </c>
      <c r="D402" t="s">
        <v>143</v>
      </c>
    </row>
    <row r="403" spans="2:4" hidden="1" x14ac:dyDescent="0.25">
      <c r="B403" s="36" t="s">
        <v>30</v>
      </c>
      <c r="C403" t="s">
        <v>286</v>
      </c>
      <c r="D403" t="s">
        <v>143</v>
      </c>
    </row>
    <row r="404" spans="2:4" hidden="1" x14ac:dyDescent="0.25">
      <c r="B404" s="12" t="s">
        <v>144</v>
      </c>
      <c r="C404" t="s">
        <v>287</v>
      </c>
      <c r="D404" t="s">
        <v>143</v>
      </c>
    </row>
    <row r="405" spans="2:4" hidden="1" x14ac:dyDescent="0.25">
      <c r="B405" s="38" t="s">
        <v>29</v>
      </c>
      <c r="C405" t="s">
        <v>282</v>
      </c>
      <c r="D405" t="s">
        <v>176</v>
      </c>
    </row>
    <row r="406" spans="2:4" hidden="1" x14ac:dyDescent="0.25">
      <c r="B406" s="36" t="s">
        <v>32</v>
      </c>
      <c r="C406" t="s">
        <v>288</v>
      </c>
      <c r="D406" t="s">
        <v>176</v>
      </c>
    </row>
    <row r="407" spans="2:4" hidden="1" x14ac:dyDescent="0.25">
      <c r="B407" s="36" t="s">
        <v>31</v>
      </c>
      <c r="C407" t="s">
        <v>283</v>
      </c>
      <c r="D407" t="s">
        <v>176</v>
      </c>
    </row>
    <row r="408" spans="2:4" hidden="1" x14ac:dyDescent="0.25">
      <c r="B408" s="36" t="s">
        <v>34</v>
      </c>
      <c r="C408" t="s">
        <v>289</v>
      </c>
      <c r="D408" t="s">
        <v>176</v>
      </c>
    </row>
    <row r="409" spans="2:4" hidden="1" x14ac:dyDescent="0.25">
      <c r="B409" s="36" t="s">
        <v>28</v>
      </c>
      <c r="C409" t="s">
        <v>284</v>
      </c>
      <c r="D409" t="s">
        <v>176</v>
      </c>
    </row>
    <row r="410" spans="2:4" hidden="1" x14ac:dyDescent="0.25">
      <c r="B410" s="36" t="s">
        <v>35</v>
      </c>
      <c r="C410" t="s">
        <v>290</v>
      </c>
      <c r="D410" t="s">
        <v>176</v>
      </c>
    </row>
    <row r="411" spans="2:4" hidden="1" x14ac:dyDescent="0.25">
      <c r="B411" s="36" t="s">
        <v>36</v>
      </c>
      <c r="C411" t="s">
        <v>285</v>
      </c>
      <c r="D411" t="s">
        <v>176</v>
      </c>
    </row>
    <row r="412" spans="2:4" hidden="1" x14ac:dyDescent="0.25">
      <c r="B412" s="36" t="s">
        <v>174</v>
      </c>
      <c r="C412" t="s">
        <v>291</v>
      </c>
      <c r="D412" t="s">
        <v>176</v>
      </c>
    </row>
    <row r="413" spans="2:4" hidden="1" x14ac:dyDescent="0.25">
      <c r="B413" s="36" t="s">
        <v>30</v>
      </c>
      <c r="C413" t="s">
        <v>286</v>
      </c>
      <c r="D413" t="s">
        <v>176</v>
      </c>
    </row>
    <row r="414" spans="2:4" hidden="1" x14ac:dyDescent="0.25">
      <c r="B414" s="12" t="s">
        <v>145</v>
      </c>
      <c r="C414" t="s">
        <v>292</v>
      </c>
      <c r="D414" t="s">
        <v>176</v>
      </c>
    </row>
    <row r="415" spans="2:4" hidden="1" x14ac:dyDescent="0.25">
      <c r="B415" s="12" t="s">
        <v>144</v>
      </c>
      <c r="C415" t="s">
        <v>287</v>
      </c>
      <c r="D415" t="s">
        <v>176</v>
      </c>
    </row>
    <row r="416" spans="2:4" hidden="1" x14ac:dyDescent="0.25">
      <c r="B416" s="36" t="s">
        <v>33</v>
      </c>
      <c r="C416" t="s">
        <v>293</v>
      </c>
      <c r="D416" t="s">
        <v>176</v>
      </c>
    </row>
    <row r="417" spans="2:4" hidden="1" x14ac:dyDescent="0.25">
      <c r="B417" s="36" t="s">
        <v>64</v>
      </c>
      <c r="C417" t="s">
        <v>246</v>
      </c>
      <c r="D417" t="s">
        <v>20</v>
      </c>
    </row>
    <row r="418" spans="2:4" hidden="1" x14ac:dyDescent="0.25">
      <c r="B418" s="36" t="s">
        <v>167</v>
      </c>
      <c r="C418" t="s">
        <v>247</v>
      </c>
      <c r="D418" t="s">
        <v>20</v>
      </c>
    </row>
    <row r="419" spans="2:4" hidden="1" x14ac:dyDescent="0.25">
      <c r="B419" s="36" t="s">
        <v>168</v>
      </c>
      <c r="C419" t="s">
        <v>248</v>
      </c>
      <c r="D419" t="s">
        <v>20</v>
      </c>
    </row>
    <row r="420" spans="2:4" hidden="1" x14ac:dyDescent="0.25">
      <c r="B420" s="36" t="s">
        <v>65</v>
      </c>
      <c r="C420" t="s">
        <v>249</v>
      </c>
      <c r="D420" t="s">
        <v>20</v>
      </c>
    </row>
    <row r="421" spans="2:4" hidden="1" x14ac:dyDescent="0.25">
      <c r="B421" s="36" t="s">
        <v>132</v>
      </c>
      <c r="C421" t="s">
        <v>250</v>
      </c>
      <c r="D421" t="s">
        <v>20</v>
      </c>
    </row>
    <row r="422" spans="2:4" hidden="1" x14ac:dyDescent="0.25">
      <c r="B422" s="36" t="s">
        <v>68</v>
      </c>
      <c r="C422" t="s">
        <v>251</v>
      </c>
      <c r="D422" t="s">
        <v>20</v>
      </c>
    </row>
    <row r="423" spans="2:4" hidden="1" x14ac:dyDescent="0.25">
      <c r="B423" s="36" t="s">
        <v>169</v>
      </c>
      <c r="C423" t="s">
        <v>252</v>
      </c>
      <c r="D423" t="s">
        <v>20</v>
      </c>
    </row>
    <row r="424" spans="2:4" hidden="1" x14ac:dyDescent="0.25">
      <c r="B424" s="36" t="s">
        <v>51</v>
      </c>
      <c r="C424" t="s">
        <v>200</v>
      </c>
      <c r="D424" t="s">
        <v>117</v>
      </c>
    </row>
    <row r="425" spans="2:4" hidden="1" x14ac:dyDescent="0.25">
      <c r="B425" s="36" t="s">
        <v>118</v>
      </c>
      <c r="C425" t="s">
        <v>201</v>
      </c>
      <c r="D425" t="s">
        <v>117</v>
      </c>
    </row>
    <row r="426" spans="2:4" hidden="1" x14ac:dyDescent="0.25">
      <c r="B426" s="36" t="s">
        <v>150</v>
      </c>
      <c r="C426" t="s">
        <v>202</v>
      </c>
      <c r="D426" t="s">
        <v>117</v>
      </c>
    </row>
    <row r="427" spans="2:4" hidden="1" x14ac:dyDescent="0.25">
      <c r="B427" s="36" t="s">
        <v>50</v>
      </c>
      <c r="C427" t="s">
        <v>203</v>
      </c>
      <c r="D427" t="s">
        <v>117</v>
      </c>
    </row>
    <row r="428" spans="2:4" hidden="1" x14ac:dyDescent="0.25">
      <c r="B428" s="36" t="s">
        <v>51</v>
      </c>
      <c r="C428" t="s">
        <v>200</v>
      </c>
      <c r="D428" t="s">
        <v>177</v>
      </c>
    </row>
    <row r="429" spans="2:4" hidden="1" x14ac:dyDescent="0.25">
      <c r="B429" s="36" t="s">
        <v>46</v>
      </c>
      <c r="C429" t="s">
        <v>204</v>
      </c>
      <c r="D429" t="s">
        <v>177</v>
      </c>
    </row>
    <row r="430" spans="2:4" hidden="1" x14ac:dyDescent="0.25">
      <c r="B430" s="36" t="s">
        <v>118</v>
      </c>
      <c r="C430" t="s">
        <v>201</v>
      </c>
      <c r="D430" t="s">
        <v>177</v>
      </c>
    </row>
    <row r="431" spans="2:4" hidden="1" x14ac:dyDescent="0.25">
      <c r="B431" s="36" t="s">
        <v>47</v>
      </c>
      <c r="C431" t="s">
        <v>205</v>
      </c>
      <c r="D431" t="s">
        <v>177</v>
      </c>
    </row>
    <row r="432" spans="2:4" hidden="1" x14ac:dyDescent="0.25">
      <c r="B432" s="36" t="s">
        <v>150</v>
      </c>
      <c r="C432" t="s">
        <v>202</v>
      </c>
      <c r="D432" t="s">
        <v>177</v>
      </c>
    </row>
    <row r="433" spans="2:4" hidden="1" x14ac:dyDescent="0.25">
      <c r="B433" s="36" t="s">
        <v>49</v>
      </c>
      <c r="C433" t="s">
        <v>206</v>
      </c>
      <c r="D433" t="s">
        <v>177</v>
      </c>
    </row>
    <row r="434" spans="2:4" hidden="1" x14ac:dyDescent="0.25">
      <c r="B434" s="36" t="s">
        <v>50</v>
      </c>
      <c r="C434" t="s">
        <v>203</v>
      </c>
      <c r="D434" t="s">
        <v>177</v>
      </c>
    </row>
    <row r="435" spans="2:4" hidden="1" x14ac:dyDescent="0.25">
      <c r="B435" s="36" t="s">
        <v>48</v>
      </c>
      <c r="C435" t="s">
        <v>207</v>
      </c>
      <c r="D435" t="s">
        <v>177</v>
      </c>
    </row>
    <row r="436" spans="2:4" hidden="1" x14ac:dyDescent="0.25">
      <c r="B436" s="36" t="s">
        <v>119</v>
      </c>
      <c r="C436" t="s">
        <v>208</v>
      </c>
      <c r="D436" t="s">
        <v>177</v>
      </c>
    </row>
    <row r="437" spans="2:4" hidden="1" x14ac:dyDescent="0.25">
      <c r="B437" s="36" t="s">
        <v>46</v>
      </c>
      <c r="C437" t="s">
        <v>204</v>
      </c>
      <c r="D437" s="37" t="s">
        <v>105</v>
      </c>
    </row>
    <row r="438" spans="2:4" hidden="1" x14ac:dyDescent="0.25">
      <c r="B438" s="36" t="s">
        <v>47</v>
      </c>
      <c r="C438" t="s">
        <v>205</v>
      </c>
      <c r="D438" s="37" t="s">
        <v>105</v>
      </c>
    </row>
    <row r="439" spans="2:4" hidden="1" x14ac:dyDescent="0.25">
      <c r="B439" s="36" t="s">
        <v>49</v>
      </c>
      <c r="C439" t="s">
        <v>206</v>
      </c>
      <c r="D439" s="37" t="s">
        <v>105</v>
      </c>
    </row>
    <row r="440" spans="2:4" hidden="1" x14ac:dyDescent="0.25">
      <c r="B440" s="36" t="s">
        <v>48</v>
      </c>
      <c r="C440" t="s">
        <v>207</v>
      </c>
      <c r="D440" s="37" t="s">
        <v>105</v>
      </c>
    </row>
    <row r="441" spans="2:4" hidden="1" x14ac:dyDescent="0.25">
      <c r="B441" s="36" t="s">
        <v>119</v>
      </c>
      <c r="C441" t="s">
        <v>208</v>
      </c>
      <c r="D441" s="37" t="s">
        <v>105</v>
      </c>
    </row>
    <row r="442" spans="2:4" hidden="1" x14ac:dyDescent="0.25">
      <c r="B442" s="36" t="s">
        <v>151</v>
      </c>
      <c r="C442" t="s">
        <v>209</v>
      </c>
      <c r="D442" t="s">
        <v>120</v>
      </c>
    </row>
    <row r="443" spans="2:4" hidden="1" x14ac:dyDescent="0.25">
      <c r="B443" s="36" t="s">
        <v>121</v>
      </c>
      <c r="C443" t="s">
        <v>210</v>
      </c>
      <c r="D443" t="s">
        <v>120</v>
      </c>
    </row>
    <row r="444" spans="2:4" hidden="1" x14ac:dyDescent="0.25">
      <c r="B444" s="36" t="s">
        <v>122</v>
      </c>
      <c r="C444" t="s">
        <v>211</v>
      </c>
      <c r="D444" t="s">
        <v>120</v>
      </c>
    </row>
    <row r="445" spans="2:4" hidden="1" x14ac:dyDescent="0.25">
      <c r="B445" s="36" t="s">
        <v>123</v>
      </c>
      <c r="C445" t="s">
        <v>212</v>
      </c>
      <c r="D445" t="s">
        <v>120</v>
      </c>
    </row>
    <row r="446" spans="2:4" hidden="1" x14ac:dyDescent="0.25">
      <c r="B446" s="36" t="s">
        <v>152</v>
      </c>
      <c r="C446" t="s">
        <v>213</v>
      </c>
      <c r="D446" t="s">
        <v>17</v>
      </c>
    </row>
    <row r="447" spans="2:4" hidden="1" x14ac:dyDescent="0.25">
      <c r="B447" s="36" t="s">
        <v>59</v>
      </c>
      <c r="C447" t="s">
        <v>221</v>
      </c>
      <c r="D447" t="s">
        <v>17</v>
      </c>
    </row>
    <row r="448" spans="2:4" hidden="1" x14ac:dyDescent="0.25">
      <c r="B448" s="36" t="s">
        <v>124</v>
      </c>
      <c r="C448" t="s">
        <v>214</v>
      </c>
      <c r="D448" t="s">
        <v>17</v>
      </c>
    </row>
    <row r="449" spans="2:4" hidden="1" x14ac:dyDescent="0.25">
      <c r="B449" s="36" t="s">
        <v>58</v>
      </c>
      <c r="C449" t="s">
        <v>222</v>
      </c>
      <c r="D449" t="s">
        <v>17</v>
      </c>
    </row>
    <row r="450" spans="2:4" hidden="1" x14ac:dyDescent="0.25">
      <c r="B450" s="36" t="s">
        <v>56</v>
      </c>
      <c r="C450" t="s">
        <v>215</v>
      </c>
      <c r="D450" t="s">
        <v>17</v>
      </c>
    </row>
    <row r="451" spans="2:4" hidden="1" x14ac:dyDescent="0.25">
      <c r="B451" s="36" t="s">
        <v>154</v>
      </c>
      <c r="C451" t="s">
        <v>223</v>
      </c>
      <c r="D451" t="s">
        <v>17</v>
      </c>
    </row>
    <row r="452" spans="2:4" hidden="1" x14ac:dyDescent="0.25">
      <c r="B452" s="36" t="s">
        <v>55</v>
      </c>
      <c r="C452" t="s">
        <v>216</v>
      </c>
      <c r="D452" t="s">
        <v>17</v>
      </c>
    </row>
    <row r="453" spans="2:4" hidden="1" x14ac:dyDescent="0.25">
      <c r="B453" s="36" t="s">
        <v>155</v>
      </c>
      <c r="C453" t="s">
        <v>224</v>
      </c>
      <c r="D453" t="s">
        <v>17</v>
      </c>
    </row>
    <row r="454" spans="2:4" hidden="1" x14ac:dyDescent="0.25">
      <c r="B454" s="36" t="s">
        <v>153</v>
      </c>
      <c r="C454" t="s">
        <v>217</v>
      </c>
      <c r="D454" t="s">
        <v>17</v>
      </c>
    </row>
    <row r="455" spans="2:4" hidden="1" x14ac:dyDescent="0.25">
      <c r="B455" s="36" t="s">
        <v>60</v>
      </c>
      <c r="C455" t="s">
        <v>225</v>
      </c>
      <c r="D455" t="s">
        <v>17</v>
      </c>
    </row>
    <row r="456" spans="2:4" hidden="1" x14ac:dyDescent="0.25">
      <c r="B456" s="36" t="s">
        <v>53</v>
      </c>
      <c r="C456" t="s">
        <v>218</v>
      </c>
      <c r="D456" t="s">
        <v>17</v>
      </c>
    </row>
    <row r="457" spans="2:4" hidden="1" x14ac:dyDescent="0.25">
      <c r="B457" s="36" t="s">
        <v>125</v>
      </c>
      <c r="C457" t="s">
        <v>219</v>
      </c>
      <c r="D457" t="s">
        <v>17</v>
      </c>
    </row>
    <row r="458" spans="2:4" hidden="1" x14ac:dyDescent="0.25">
      <c r="B458" s="36" t="s">
        <v>54</v>
      </c>
      <c r="C458" t="s">
        <v>220</v>
      </c>
      <c r="D458" t="s">
        <v>17</v>
      </c>
    </row>
    <row r="459" spans="2:4" hidden="1" x14ac:dyDescent="0.25">
      <c r="B459" s="36" t="s">
        <v>131</v>
      </c>
      <c r="C459" t="s">
        <v>234</v>
      </c>
      <c r="D459" t="s">
        <v>130</v>
      </c>
    </row>
    <row r="460" spans="2:4" hidden="1" x14ac:dyDescent="0.25">
      <c r="B460" s="36" t="s">
        <v>159</v>
      </c>
      <c r="C460" t="s">
        <v>235</v>
      </c>
      <c r="D460" t="s">
        <v>130</v>
      </c>
    </row>
    <row r="461" spans="2:4" hidden="1" x14ac:dyDescent="0.25">
      <c r="B461" s="36" t="s">
        <v>160</v>
      </c>
      <c r="C461" t="s">
        <v>236</v>
      </c>
      <c r="D461" t="s">
        <v>130</v>
      </c>
    </row>
    <row r="462" spans="2:4" hidden="1" x14ac:dyDescent="0.25">
      <c r="B462" s="36" t="s">
        <v>161</v>
      </c>
      <c r="C462" t="s">
        <v>237</v>
      </c>
      <c r="D462" t="s">
        <v>130</v>
      </c>
    </row>
    <row r="463" spans="2:4" hidden="1" x14ac:dyDescent="0.25">
      <c r="B463" s="36" t="s">
        <v>162</v>
      </c>
      <c r="C463" t="s">
        <v>238</v>
      </c>
      <c r="D463" t="s">
        <v>130</v>
      </c>
    </row>
    <row r="464" spans="2:4" hidden="1" x14ac:dyDescent="0.25">
      <c r="B464" s="38" t="s">
        <v>163</v>
      </c>
      <c r="C464" t="s">
        <v>239</v>
      </c>
      <c r="D464" t="s">
        <v>130</v>
      </c>
    </row>
    <row r="465" spans="2:4" hidden="1" x14ac:dyDescent="0.25">
      <c r="B465" s="38" t="s">
        <v>164</v>
      </c>
      <c r="C465" t="s">
        <v>240</v>
      </c>
      <c r="D465" t="s">
        <v>130</v>
      </c>
    </row>
    <row r="466" spans="2:4" hidden="1" x14ac:dyDescent="0.25">
      <c r="B466" s="36" t="s">
        <v>43</v>
      </c>
      <c r="C466" t="s">
        <v>241</v>
      </c>
      <c r="D466" t="s">
        <v>130</v>
      </c>
    </row>
    <row r="467" spans="2:4" hidden="1" x14ac:dyDescent="0.25">
      <c r="B467" s="38" t="s">
        <v>165</v>
      </c>
      <c r="C467" t="s">
        <v>242</v>
      </c>
      <c r="D467" t="s">
        <v>130</v>
      </c>
    </row>
    <row r="468" spans="2:4" hidden="1" x14ac:dyDescent="0.25">
      <c r="B468" s="38" t="s">
        <v>166</v>
      </c>
      <c r="C468" t="s">
        <v>243</v>
      </c>
      <c r="D468" t="s">
        <v>130</v>
      </c>
    </row>
    <row r="469" spans="2:4" hidden="1" x14ac:dyDescent="0.25">
      <c r="B469" s="36" t="s">
        <v>44</v>
      </c>
      <c r="C469" t="s">
        <v>244</v>
      </c>
      <c r="D469" t="s">
        <v>130</v>
      </c>
    </row>
    <row r="470" spans="2:4" hidden="1" x14ac:dyDescent="0.25">
      <c r="B470" s="38" t="s">
        <v>45</v>
      </c>
      <c r="C470" t="s">
        <v>245</v>
      </c>
      <c r="D470" t="s">
        <v>130</v>
      </c>
    </row>
    <row r="471" spans="2:4" hidden="1" x14ac:dyDescent="0.25">
      <c r="B471" s="36" t="s">
        <v>59</v>
      </c>
      <c r="C471" t="s">
        <v>221</v>
      </c>
      <c r="D471" t="s">
        <v>57</v>
      </c>
    </row>
    <row r="472" spans="2:4" hidden="1" x14ac:dyDescent="0.25">
      <c r="B472" s="36" t="s">
        <v>58</v>
      </c>
      <c r="C472" t="s">
        <v>222</v>
      </c>
      <c r="D472" t="s">
        <v>57</v>
      </c>
    </row>
    <row r="473" spans="2:4" hidden="1" x14ac:dyDescent="0.25">
      <c r="B473" s="36" t="s">
        <v>154</v>
      </c>
      <c r="C473" t="s">
        <v>223</v>
      </c>
      <c r="D473" t="s">
        <v>57</v>
      </c>
    </row>
    <row r="474" spans="2:4" hidden="1" x14ac:dyDescent="0.25">
      <c r="B474" s="36" t="s">
        <v>155</v>
      </c>
      <c r="C474" t="s">
        <v>224</v>
      </c>
      <c r="D474" t="s">
        <v>57</v>
      </c>
    </row>
    <row r="475" spans="2:4" hidden="1" x14ac:dyDescent="0.25">
      <c r="B475" s="36" t="s">
        <v>60</v>
      </c>
      <c r="C475" t="s">
        <v>225</v>
      </c>
      <c r="D475" t="s">
        <v>57</v>
      </c>
    </row>
  </sheetData>
  <mergeCells count="30">
    <mergeCell ref="AL43:AO43"/>
    <mergeCell ref="H35:M35"/>
    <mergeCell ref="N35:S35"/>
    <mergeCell ref="T35:Y35"/>
    <mergeCell ref="Z35:AE35"/>
    <mergeCell ref="AF35:AK35"/>
    <mergeCell ref="AL35:AO35"/>
    <mergeCell ref="H43:M43"/>
    <mergeCell ref="N43:S43"/>
    <mergeCell ref="T43:Y43"/>
    <mergeCell ref="Z43:AE43"/>
    <mergeCell ref="AF43:AK43"/>
    <mergeCell ref="AL26:AO26"/>
    <mergeCell ref="H19:M19"/>
    <mergeCell ref="N19:S19"/>
    <mergeCell ref="T19:Y19"/>
    <mergeCell ref="Z19:AE19"/>
    <mergeCell ref="AF19:AK19"/>
    <mergeCell ref="AL19:AO19"/>
    <mergeCell ref="H26:M26"/>
    <mergeCell ref="N26:S26"/>
    <mergeCell ref="T26:Y26"/>
    <mergeCell ref="Z26:AE26"/>
    <mergeCell ref="AF26:AK26"/>
    <mergeCell ref="AL10:AO10"/>
    <mergeCell ref="H10:M10"/>
    <mergeCell ref="N10:S10"/>
    <mergeCell ref="T10:Y10"/>
    <mergeCell ref="Z10:AE10"/>
    <mergeCell ref="AF10:AK10"/>
  </mergeCells>
  <dataValidations count="2">
    <dataValidation type="list" allowBlank="1" showInputMessage="1" showErrorMessage="1" sqref="M46:M52 Y29:Y34 S46:T52 Y46:Y52 AK38:AK42 Y38:Y42 AE22:AE25 M29:M34 S38:T42 AK29:AK34 S29:T34 M38:M42 AK13:AK18 AK22:AK25 S22:T25 S13:T18 Y22:Y25 AE46:AE52 AE29:AE34 AE38:AE42 AE13:AE18 Y13:Y18" xr:uid="{6FBE2C36-E2D6-4011-A42F-5B00622470C9}">
      <formula1>$C$61:$C$65</formula1>
    </dataValidation>
    <dataValidation type="list" allowBlank="1" showInputMessage="1" showErrorMessage="1" sqref="C46:C52 C13:C20 C22:C27 C29:C36 C38:C44" xr:uid="{29207151-4E5A-4B69-90B2-E18B2465B12B}">
      <formula1>INDIRECT(D13)</formula1>
    </dataValidation>
  </dataValidations>
  <hyperlinks>
    <hyperlink ref="B205" r:id="rId1" xr:uid="{3B0F0311-70BE-4F92-A5CE-35C970CE9E72}"/>
    <hyperlink ref="B154" r:id="rId2" xr:uid="{1B30A05A-4FF5-4267-9093-1A3C33998DBD}"/>
    <hyperlink ref="B152" r:id="rId3" xr:uid="{3D7F32DF-BDD8-426A-BD05-B9906A76E55E}"/>
    <hyperlink ref="B151" r:id="rId4" xr:uid="{89BE43AF-63F4-4E66-B370-810950C1FBFC}"/>
    <hyperlink ref="B148" r:id="rId5" xr:uid="{038358B6-F347-4C68-88B9-D5D0DA4EF240}"/>
    <hyperlink ref="B149" r:id="rId6" xr:uid="{75EF4EDF-7E57-4E34-BB1A-10F6BCE151B2}"/>
    <hyperlink ref="B92" r:id="rId7" xr:uid="{8EFA3F16-0616-4844-AA3F-B825D23F4C8A}"/>
    <hyperlink ref="B73" r:id="rId8" xr:uid="{01DDED8E-E144-4276-9A44-4C853F673079}"/>
    <hyperlink ref="B72" r:id="rId9" xr:uid="{0A4A7DDD-4A56-4592-B775-7C40F7318DBE}"/>
    <hyperlink ref="B70" r:id="rId10" xr:uid="{AF48E62E-90C2-454C-9666-FBAA6686DCBE}"/>
    <hyperlink ref="B71" r:id="rId11" xr:uid="{E094AB34-E8A9-4716-9C08-B5048B532BA7}"/>
    <hyperlink ref="B74" r:id="rId12" xr:uid="{17431A49-1105-48FE-B167-9109D8B23640}"/>
    <hyperlink ref="B75" r:id="rId13" xr:uid="{218C7704-08A1-4011-BDE4-C89337C25216}"/>
    <hyperlink ref="B69" r:id="rId14" xr:uid="{248AC50B-7C64-42C0-9030-90CD16793337}"/>
    <hyperlink ref="B80" r:id="rId15" xr:uid="{26E3B3C6-7E2A-4720-980E-878343E36E96}"/>
    <hyperlink ref="B78" r:id="rId16" xr:uid="{C46B0734-5211-4D49-BA73-B18F2DBA2A7B}"/>
    <hyperlink ref="B79" r:id="rId17" xr:uid="{169B162E-B456-4E77-9AD9-0A090F0B5F97}"/>
    <hyperlink ref="B81" r:id="rId18" xr:uid="{48FFFF5E-FFDB-438A-9007-C74599F7F475}"/>
    <hyperlink ref="B84" r:id="rId19" xr:uid="{4DDB90B4-4003-41CC-9D83-36AEBA057673}"/>
    <hyperlink ref="B85" r:id="rId20" xr:uid="{B7D90C5C-A62E-406B-9F2E-D79EC75A3AE8}"/>
    <hyperlink ref="B87" r:id="rId21" xr:uid="{CF4CDFF1-156A-41F6-81DB-D27CC6320F97}"/>
    <hyperlink ref="B86" r:id="rId22" xr:uid="{05612DF2-49C8-4F61-A02E-BCB6E688F629}"/>
    <hyperlink ref="B88" r:id="rId23" xr:uid="{9655A2D4-6B68-4332-9B83-1380FA9287E9}"/>
    <hyperlink ref="B89" r:id="rId24" xr:uid="{A803C464-1717-467B-96E8-6F8B253F8319}"/>
    <hyperlink ref="B90" r:id="rId25" xr:uid="{E5E0684C-06F6-4879-A15A-E2F018864A3E}"/>
    <hyperlink ref="B91" r:id="rId26" xr:uid="{1F475C3D-466B-486F-A8F0-36C14D6AA8BF}"/>
    <hyperlink ref="B94" r:id="rId27" xr:uid="{936961C8-3224-4538-A0CB-600B6167B72D}"/>
    <hyperlink ref="B93" r:id="rId28" xr:uid="{318AD1E7-E384-4B8D-B5B2-0C5686295EFC}"/>
    <hyperlink ref="B103" r:id="rId29" xr:uid="{5F223D56-D263-473A-9B63-1859DC02FC2F}"/>
    <hyperlink ref="B106" r:id="rId30" xr:uid="{E276EA4C-77D9-4B08-847B-89447399BFC4}"/>
    <hyperlink ref="B107" r:id="rId31" xr:uid="{612AAEC0-9BD0-4544-80B4-AFCE25EDB8ED}"/>
    <hyperlink ref="B105" r:id="rId32" xr:uid="{E3A49DF7-12E1-4EDF-B90F-7FB1BFD43735}"/>
    <hyperlink ref="B104" r:id="rId33" xr:uid="{0B8DFC90-FBFB-4125-A91D-7739C1E8903B}"/>
    <hyperlink ref="B99" r:id="rId34" xr:uid="{37295574-9958-4378-A68D-C90A6B9532BA}"/>
    <hyperlink ref="B100" r:id="rId35" xr:uid="{B7AD2166-BC49-4E2E-9DC0-C201193465B8}"/>
    <hyperlink ref="B98" r:id="rId36" xr:uid="{647AD43D-9861-4431-8570-7192890EA027}"/>
    <hyperlink ref="B97" r:id="rId37" xr:uid="{8BDEEF8E-68FF-4574-8AE8-10ED715FB79D}"/>
    <hyperlink ref="B134" r:id="rId38" xr:uid="{4FB477F2-EAC7-4893-A649-D837335946C4}"/>
    <hyperlink ref="B133" r:id="rId39" xr:uid="{7EA8C2A7-E049-4970-874F-F679A57C395D}"/>
    <hyperlink ref="B136" r:id="rId40" xr:uid="{5A3B5175-A506-41AC-B048-753848B9866F}"/>
    <hyperlink ref="B139" r:id="rId41" xr:uid="{B5BC0024-F5AA-42AC-A71F-F4A635F92064}"/>
    <hyperlink ref="B146" r:id="rId42" xr:uid="{63D34F7D-3272-4B19-BBE0-4C43774E380D}"/>
    <hyperlink ref="B143" r:id="rId43" xr:uid="{105EB30D-99A8-4039-85C0-3105DB53D8C3}"/>
    <hyperlink ref="B144" r:id="rId44" xr:uid="{8AEF5849-964D-463E-9F79-D7E34E3B164D}"/>
    <hyperlink ref="B145" r:id="rId45" xr:uid="{D1871231-8B7B-4E73-86CE-BAF26ED4C605}"/>
    <hyperlink ref="B153" r:id="rId46" xr:uid="{8342D965-D3CA-4281-8E46-B929C47300CC}"/>
    <hyperlink ref="B147" r:id="rId47" xr:uid="{C82855F2-695D-48D2-99C2-80E3C205C820}"/>
    <hyperlink ref="B150" r:id="rId48" xr:uid="{2F9776F5-9F4A-48B6-B6D4-755931FFEF3F}"/>
    <hyperlink ref="B137" r:id="rId49" xr:uid="{52527654-5A2C-40AD-BCC7-DB9E8B866E93}"/>
    <hyperlink ref="B135" r:id="rId50" xr:uid="{40BB92D0-F343-4AF7-A8A4-DEC3365CAE8B}"/>
    <hyperlink ref="B111" r:id="rId51" xr:uid="{B0682B02-CD13-4084-8B8D-050132F8E9DB}"/>
    <hyperlink ref="B110" r:id="rId52" xr:uid="{974CEAD2-EB3E-440D-AA94-F93DF2EC6A29}"/>
    <hyperlink ref="B112" r:id="rId53" xr:uid="{2A8260FA-0FF0-402E-B7B2-550AB8B4C3E0}"/>
    <hyperlink ref="B138" r:id="rId54" xr:uid="{AF62A086-E770-4D86-B721-EA86DC936E5B}"/>
    <hyperlink ref="B113" r:id="rId55" xr:uid="{5BC67151-C4C7-4B41-8FE0-66EC565E7C56}"/>
    <hyperlink ref="B140" r:id="rId56" xr:uid="{7466B4AF-EB78-4DDE-BF2F-86D38BFC5AE9}"/>
    <hyperlink ref="B157" r:id="rId57" xr:uid="{B9552263-428F-4BF0-8E49-2F042C69DE37}"/>
    <hyperlink ref="B162" r:id="rId58" xr:uid="{9F9FB7ED-6CCF-491C-A426-B5F87E91A48B}"/>
    <hyperlink ref="B163" r:id="rId59" xr:uid="{881D6E90-01AB-4111-86D5-95BFD4FFEF21}"/>
    <hyperlink ref="B159" r:id="rId60" xr:uid="{7118219B-2EA0-49D4-8BD1-4CC608A4AD48}"/>
    <hyperlink ref="B168" r:id="rId61" xr:uid="{04BF6719-DDCD-4D6D-B005-A8F889A0AE78}"/>
    <hyperlink ref="B158" r:id="rId62" xr:uid="{ABFE7DD1-D637-4EE0-BBFC-D0312E215B8B}"/>
    <hyperlink ref="B169" r:id="rId63" xr:uid="{215008E6-BF94-48CC-B24E-0DA165E0AB68}"/>
    <hyperlink ref="B176" r:id="rId64" xr:uid="{F7FF6E3E-A6A2-472E-9293-207313C28051}"/>
    <hyperlink ref="B172" r:id="rId65" xr:uid="{1D252129-5D2F-4C4B-BD3F-D7EF53EACDC4}"/>
    <hyperlink ref="B170" r:id="rId66" xr:uid="{C848B7B2-659D-48A1-B85C-97DEC040F1EF}"/>
    <hyperlink ref="B171" r:id="rId67" xr:uid="{02903A67-2C09-48A2-87B5-1F668F70B4C8}"/>
    <hyperlink ref="B160" r:id="rId68" xr:uid="{2722D937-C91C-4A03-8BCC-345BD7458D05}"/>
    <hyperlink ref="B161" r:id="rId69" xr:uid="{F2D19121-1EAD-4100-B7BB-75FCBE40FD17}"/>
    <hyperlink ref="B166" r:id="rId70" xr:uid="{87425735-A79C-4DB9-A87B-A90DF6C6D0E4}"/>
    <hyperlink ref="B167" r:id="rId71" xr:uid="{5B3A7C55-D9FA-4B10-9FF3-16122AF69309}"/>
    <hyperlink ref="B177" r:id="rId72" xr:uid="{6055BE13-0E58-4C11-B409-69D004E1D9EC}"/>
    <hyperlink ref="B178" r:id="rId73" xr:uid="{65F4DF51-CA1F-42BA-8CE8-E0BA6CF4D540}"/>
    <hyperlink ref="B179" r:id="rId74" xr:uid="{B2575C45-EB8C-4F4C-8C4A-2C47DF575B2D}"/>
    <hyperlink ref="B173" r:id="rId75" xr:uid="{1B453145-D4FB-47BB-A622-8EB1D0778D52}"/>
    <hyperlink ref="B183" r:id="rId76" xr:uid="{B90AEF02-0B82-4821-BA88-086C11540DE0}"/>
    <hyperlink ref="B182" r:id="rId77" xr:uid="{EE6BDE02-1E80-49CB-B269-8810397C2EBE}"/>
    <hyperlink ref="B184" r:id="rId78" xr:uid="{144ED1CE-4331-4F03-A613-0776CC69DD14}"/>
    <hyperlink ref="B196" r:id="rId79" xr:uid="{589C5111-48B2-4892-8090-379DA2157792}"/>
    <hyperlink ref="B199" r:id="rId80" xr:uid="{757A5892-8E9D-4991-A06F-B7B27FF49D89}"/>
    <hyperlink ref="B197" r:id="rId81" xr:uid="{1CF6AA3C-C0F3-4EB4-8011-C0198E611F3F}"/>
    <hyperlink ref="B209" r:id="rId82" xr:uid="{B8256541-FF53-42D9-B68A-EBE8ED5CD2A7}"/>
    <hyperlink ref="B206" r:id="rId83" xr:uid="{9610DA57-D8D1-4FF0-8A65-724AA8AF1E10}"/>
    <hyperlink ref="B213" r:id="rId84" xr:uid="{41260108-7812-418F-8859-153D4080D92A}"/>
    <hyperlink ref="B218" r:id="rId85" xr:uid="{BA06BC4C-746B-49C6-806F-D89625F96B3E}"/>
    <hyperlink ref="B201" r:id="rId86" xr:uid="{FB962662-E042-4FE2-A5C6-C8725471E136}"/>
    <hyperlink ref="B202" r:id="rId87" xr:uid="{5D583BAF-4203-4386-9866-0A62D5DB2873}"/>
    <hyperlink ref="B207" r:id="rId88" xr:uid="{7D30FC8C-7E46-44C8-A471-F32A606983A3}"/>
    <hyperlink ref="B208" r:id="rId89" xr:uid="{FB5270B4-4F03-4250-B941-A59BAC2A890B}"/>
    <hyperlink ref="B216" r:id="rId90" xr:uid="{C3619562-02A1-47B9-92DD-97DB32B9C881}"/>
    <hyperlink ref="B198" r:id="rId91" xr:uid="{AABE2682-9252-4D2A-9A19-908F626D7423}"/>
    <hyperlink ref="B188" r:id="rId92" xr:uid="{1B20379E-13C4-42B5-80AF-352C4BAA2B43}"/>
    <hyperlink ref="B187" r:id="rId93" xr:uid="{53B66D01-A506-4DF5-BB12-9452FFF12CD2}"/>
    <hyperlink ref="B191" r:id="rId94" xr:uid="{B27CB62E-A55E-4436-97CD-FD9EE918DD75}"/>
    <hyperlink ref="B189" r:id="rId95" xr:uid="{1AA59366-5812-4121-B2DC-7C9FAD353859}"/>
    <hyperlink ref="B190" r:id="rId96" xr:uid="{EF56886D-FE85-4208-A8A3-7581E7D960C4}"/>
    <hyperlink ref="B192" r:id="rId97" xr:uid="{C7DC6D00-9F19-47AA-B82B-2DA9DC8C7C42}"/>
    <hyperlink ref="B193" r:id="rId98" xr:uid="{0E26EF9B-A792-45DF-893D-223608D11B7F}"/>
    <hyperlink ref="B118" r:id="rId99" xr:uid="{8732DA40-2FA8-4FFB-A943-177544BB0AF9}"/>
    <hyperlink ref="B119" r:id="rId100" xr:uid="{DCA28E49-7F5B-45D2-BE44-74863E446889}"/>
    <hyperlink ref="B214" r:id="rId101" xr:uid="{601DC3AF-66DE-42AB-BF20-D1628475D046}"/>
    <hyperlink ref="B215" r:id="rId102" xr:uid="{DDC6ED00-2132-4BC6-96E4-C1504EC38922}"/>
    <hyperlink ref="B200" r:id="rId103" xr:uid="{72053D6F-4232-4535-B28D-9F75893489E5}"/>
    <hyperlink ref="B217" r:id="rId104" xr:uid="{8668F604-C32E-466D-BA6E-5F332F7F88D3}"/>
    <hyperlink ref="B210" r:id="rId105" xr:uid="{4A22E5DF-094C-4CB7-A4A0-F114A22B43C1}"/>
    <hyperlink ref="B121" r:id="rId106" xr:uid="{7442B3A5-9CDA-46EF-B24C-86B97F5BF05B}"/>
    <hyperlink ref="B122" r:id="rId107" xr:uid="{8FF71A21-A6E2-4876-A636-1158227242FB}"/>
    <hyperlink ref="B123" r:id="rId108" xr:uid="{91E96544-C792-4C1F-A7BE-7E13CB60CEB7}"/>
    <hyperlink ref="B116" r:id="rId109" xr:uid="{3E4C775C-8BA8-4C07-8BDF-37E526D83910}"/>
    <hyperlink ref="B120" r:id="rId110" xr:uid="{2F0376CB-01EE-4933-B3AA-148F3F20261C}"/>
    <hyperlink ref="B130" r:id="rId111" xr:uid="{025E983A-C64D-4C0A-8645-A02580168758}"/>
    <hyperlink ref="B126" r:id="rId112" xr:uid="{FE6C4C95-C19B-4EDF-9265-AFB98CDB8948}"/>
    <hyperlink ref="B127" r:id="rId113" xr:uid="{D47FD813-B623-4673-8471-FDF4C441660F}"/>
    <hyperlink ref="B128" r:id="rId114" xr:uid="{B20685C7-08B5-4545-9F33-B72FBA7BCFF9}"/>
    <hyperlink ref="B129" r:id="rId115" xr:uid="{DC214799-5C6D-4355-9E8A-108FAB2EF370}"/>
    <hyperlink ref="B117" r:id="rId116" xr:uid="{3233FF4C-5C38-42A3-9854-A8BF988F4553}"/>
    <hyperlink ref="B226" r:id="rId117" xr:uid="{B2D4E15E-D0D9-48CB-9E21-32D7EB90CBF0}"/>
    <hyperlink ref="B228" r:id="rId118" xr:uid="{7EB129EC-9B5E-4DE1-BD6F-E0CC2877BBEE}"/>
    <hyperlink ref="B232" r:id="rId119" xr:uid="{0613AF29-C265-433D-94BA-86B2252DF2E8}"/>
    <hyperlink ref="B233" r:id="rId120" xr:uid="{6295DF76-EB79-41B0-A313-9A15332EFD25}"/>
    <hyperlink ref="B234" r:id="rId121" xr:uid="{165B68DD-AF70-4E14-B12A-2CCD15289932}"/>
    <hyperlink ref="B222" r:id="rId122" xr:uid="{835DBC35-CDD4-4DF4-8B53-13D7319B033A}"/>
    <hyperlink ref="B230" r:id="rId123" xr:uid="{BE2750DD-087B-4ECE-9579-5158CF658373}"/>
    <hyperlink ref="B231" r:id="rId124" xr:uid="{DAFCDB68-A704-4E5F-A0F1-DD7E13E29C11}"/>
    <hyperlink ref="B223" r:id="rId125" xr:uid="{ECA1C001-BDB5-4CBD-B178-3A3BD82CA549}"/>
    <hyperlink ref="B225" r:id="rId126" xr:uid="{460C3CA7-45D7-44C0-8B17-9B5E28D8045F}"/>
    <hyperlink ref="B227" r:id="rId127" xr:uid="{A352DA00-EFB0-431A-A2F9-7A76FB75011D}"/>
    <hyperlink ref="B229" r:id="rId128" xr:uid="{600FCA0A-23FC-4A48-AFCF-973A63566941}"/>
    <hyperlink ref="B224" r:id="rId129" xr:uid="{807DE9B1-E1E0-4E5B-BF4B-ED314907DCAC}"/>
    <hyperlink ref="B236" r:id="rId130" xr:uid="{7D49D24B-E658-41BF-9C53-6486198397E1}"/>
    <hyperlink ref="B244" r:id="rId131" xr:uid="{AD3779F6-0CFA-4F76-A529-C87AC504D8EA}"/>
    <hyperlink ref="B238" r:id="rId132" xr:uid="{33E511E4-4606-4BE4-B1D2-C9D6FF8A3996}"/>
    <hyperlink ref="B240" r:id="rId133" xr:uid="{71333444-6BC2-4902-A97B-7FB27ACACEBE}"/>
    <hyperlink ref="B242" r:id="rId134" xr:uid="{B386B811-ADE3-483F-B9D3-33332415A2CB}"/>
    <hyperlink ref="B246" r:id="rId135" xr:uid="{52B9E2AF-0F5A-45A8-87D4-67F2AB5F4C02}"/>
    <hyperlink ref="B237" r:id="rId136" xr:uid="{F4D064CC-6E39-4DED-8220-AA712B4F1B53}"/>
    <hyperlink ref="B247" r:id="rId137" xr:uid="{6C091F03-5330-4B35-B241-1A8BCFC4878C}"/>
    <hyperlink ref="B243" r:id="rId138" xr:uid="{2E3CBC18-801A-4B06-9109-7594763973A6}"/>
    <hyperlink ref="B239" r:id="rId139" xr:uid="{81558C78-039C-476F-978E-FDE71056F08D}"/>
    <hyperlink ref="B241" r:id="rId140" xr:uid="{153631F1-7063-4CF1-B84A-50AE3062B061}"/>
    <hyperlink ref="B245" r:id="rId141" xr:uid="{D7AFBB3C-433F-4B22-B501-E3737C6C7AF6}"/>
    <hyperlink ref="B258" r:id="rId142" xr:uid="{08A23D7C-3614-428E-9242-EA65CBAA9D07}"/>
    <hyperlink ref="B262" r:id="rId143" xr:uid="{178589F4-19BD-43B6-B202-D5414105F869}"/>
    <hyperlink ref="B266" r:id="rId144" xr:uid="{20B1E9D7-E903-402B-836E-E27B3FA36C77}"/>
    <hyperlink ref="B267" r:id="rId145" xr:uid="{408C6DCB-9CEB-4EB8-903D-2E978A45F1BE}"/>
    <hyperlink ref="B268" r:id="rId146" xr:uid="{46D4B570-9D5B-4B8A-B82E-8F9EBA259F71}"/>
    <hyperlink ref="B250" r:id="rId147" xr:uid="{DD78FD98-5F5F-4E28-A550-3D7F538BC5C3}"/>
    <hyperlink ref="B264" r:id="rId148" xr:uid="{DAC93F00-591A-43E4-8216-E65980FBBCA0}"/>
    <hyperlink ref="B265" r:id="rId149" xr:uid="{500DCDC4-BE77-4C04-A75B-4181175BC632}"/>
    <hyperlink ref="B252" r:id="rId150" xr:uid="{46A54F8E-6C3A-435B-B38E-27776FAC4872}"/>
    <hyperlink ref="B256" r:id="rId151" xr:uid="{2DD7C72E-EB59-4B57-B3F4-D1E951CD8780}"/>
    <hyperlink ref="B260" r:id="rId152" xr:uid="{EE451018-F40C-4335-95DE-2B6767A3CE9F}"/>
    <hyperlink ref="B263" r:id="rId153" xr:uid="{49EACFF5-26BB-4933-A39F-92E79FBF9A11}"/>
    <hyperlink ref="B254" r:id="rId154" xr:uid="{C1B218CE-23EB-4EB7-8AE7-8E6F4411177F}"/>
    <hyperlink ref="B251" r:id="rId155" xr:uid="{FFED5748-53A3-4FAF-B0AF-3141E80DBA80}"/>
    <hyperlink ref="B249" r:id="rId156" xr:uid="{BFF965A5-F4D8-4BD6-BCBC-FA132A0E69A8}"/>
    <hyperlink ref="B257" r:id="rId157" xr:uid="{124B9531-D01F-4350-B90F-A0370AF82041}"/>
    <hyperlink ref="B253" r:id="rId158" xr:uid="{4C0852AB-CAE4-4AC7-8041-1C9BC965C7DC}"/>
    <hyperlink ref="B255" r:id="rId159" xr:uid="{B10924E6-F8F6-4B4A-A42E-19CAD8CFD518}"/>
    <hyperlink ref="B259" r:id="rId160" xr:uid="{179233E3-A2F3-46B7-B927-98567DC163F2}"/>
    <hyperlink ref="B261" r:id="rId161" xr:uid="{E0F2D51C-62CA-48DE-A774-65272C0BE82C}"/>
    <hyperlink ref="B272" r:id="rId162" xr:uid="{C13119F2-1466-4D40-94E2-4D1228E3B1E0}"/>
    <hyperlink ref="B278" r:id="rId163" xr:uid="{B9BA852C-17FE-4BBA-8128-6013F1BB1773}"/>
    <hyperlink ref="B279" r:id="rId164" xr:uid="{2A3AECD5-A580-4115-ABFB-5E648D9EBB9D}"/>
    <hyperlink ref="B276" r:id="rId165" xr:uid="{96793FEF-3902-43D0-8FC8-DC8C223D4F21}"/>
    <hyperlink ref="B274" r:id="rId166" xr:uid="{35518458-4DB1-4DC6-9436-648FC753CD23}"/>
    <hyperlink ref="B275" r:id="rId167" xr:uid="{CF7773E5-351A-464E-A590-C89DCEB5DF7E}"/>
    <hyperlink ref="B277" r:id="rId168" xr:uid="{326A92AE-52C4-46FD-A595-A6F33045713F}"/>
    <hyperlink ref="B273" r:id="rId169" xr:uid="{8EEC93E2-D6CC-4751-BAEA-C53BCE0C422C}"/>
    <hyperlink ref="B271" r:id="rId170" xr:uid="{0C001C0D-4249-46D1-A88B-09FEDD8DA6A2}"/>
    <hyperlink ref="C205" r:id="rId171" xr:uid="{A4B43BDC-326B-4025-A904-7A6FAE6293E7}"/>
    <hyperlink ref="C154" r:id="rId172" xr:uid="{A9316FF8-7D2A-493D-BF71-4A5FA70F81B0}"/>
    <hyperlink ref="C152" r:id="rId173" xr:uid="{09C8E3E8-2AED-4439-A621-A4699C1557E5}"/>
    <hyperlink ref="C151" r:id="rId174" xr:uid="{90A06F20-8C47-4F99-AABF-B18C4E023E00}"/>
    <hyperlink ref="C148" r:id="rId175" xr:uid="{C21CA1EF-2F5D-49F3-B7DC-4C156CB40D73}"/>
    <hyperlink ref="C149" r:id="rId176" xr:uid="{9D463EB3-5216-4BC3-A669-627F6342326C}"/>
    <hyperlink ref="C92" r:id="rId177" xr:uid="{12BB75F6-954B-43EB-AABC-5EE278DC9C70}"/>
    <hyperlink ref="C73" r:id="rId178" xr:uid="{C7BE832A-0407-4FDF-8A4C-D20CF405A968}"/>
    <hyperlink ref="C236" r:id="rId179" xr:uid="{27719D55-3FC2-44D1-A532-58BD5FBEF34A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77"/>
  <sheetViews>
    <sheetView showGridLines="0" tabSelected="1" topLeftCell="C7" workbookViewId="0">
      <selection activeCell="G57" sqref="G57"/>
    </sheetView>
  </sheetViews>
  <sheetFormatPr defaultRowHeight="15" x14ac:dyDescent="0.25"/>
  <cols>
    <col min="1" max="1" width="24.5703125" bestFit="1" customWidth="1"/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36.140625" bestFit="1" customWidth="1"/>
    <col min="9" max="9" width="7.57031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7.28515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6.5703125" customWidth="1"/>
    <col min="21" max="21" width="7.4257812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5.85546875" customWidth="1"/>
    <col min="27" max="27" width="4.7109375" bestFit="1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7.28515625" customWidth="1"/>
    <col min="33" max="33" width="4.7109375" bestFit="1" customWidth="1"/>
    <col min="34" max="34" width="7.5703125" bestFit="1" customWidth="1"/>
    <col min="35" max="36" width="17.7109375" bestFit="1" customWidth="1"/>
    <col min="37" max="37" width="15.140625" bestFit="1" customWidth="1"/>
    <col min="38" max="38" width="17.7109375" bestFit="1" customWidth="1"/>
  </cols>
  <sheetData>
    <row r="1" spans="1:35" ht="19.5" thickBot="1" x14ac:dyDescent="0.35">
      <c r="C1" s="30" t="s">
        <v>87</v>
      </c>
      <c r="D1" s="40"/>
      <c r="E1" s="23"/>
      <c r="F1" s="28" t="s">
        <v>97</v>
      </c>
      <c r="G1" s="29" t="s">
        <v>100</v>
      </c>
      <c r="H1" s="31" t="s">
        <v>89</v>
      </c>
      <c r="I1" s="7" t="s">
        <v>92</v>
      </c>
      <c r="J1" s="9"/>
      <c r="K1" s="9"/>
      <c r="L1" s="9"/>
      <c r="M1" s="9"/>
      <c r="N1" s="9"/>
      <c r="O1" s="9"/>
      <c r="P1" s="9"/>
      <c r="Q1" s="9"/>
      <c r="R1" s="9"/>
      <c r="S1" s="9"/>
      <c r="T1" s="13"/>
      <c r="U1" s="18" t="s">
        <v>93</v>
      </c>
      <c r="V1" s="17"/>
      <c r="W1" s="19"/>
      <c r="X1" s="19"/>
      <c r="Y1" s="19"/>
      <c r="Z1" s="19"/>
      <c r="AA1" s="15"/>
      <c r="AB1" s="15"/>
      <c r="AC1" s="15"/>
      <c r="AD1" s="15"/>
      <c r="AE1" s="15"/>
      <c r="AF1" s="15"/>
      <c r="AG1" s="11"/>
      <c r="AH1" s="1"/>
    </row>
    <row r="2" spans="1:35" ht="19.5" thickBot="1" x14ac:dyDescent="0.35">
      <c r="F2" s="24" t="s">
        <v>95</v>
      </c>
      <c r="G2" s="26" t="s">
        <v>98</v>
      </c>
      <c r="H2" s="32" t="s">
        <v>90</v>
      </c>
      <c r="I2" s="57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1" t="s">
        <v>94</v>
      </c>
      <c r="V2" s="22"/>
      <c r="W2" s="20"/>
      <c r="X2" s="20"/>
      <c r="Y2" s="20"/>
      <c r="Z2" s="6"/>
      <c r="AA2" s="4"/>
      <c r="AB2" s="4"/>
      <c r="AC2" s="4"/>
    </row>
    <row r="3" spans="1:35" ht="19.5" thickBot="1" x14ac:dyDescent="0.3">
      <c r="C3" t="s">
        <v>0</v>
      </c>
      <c r="F3" s="25" t="s">
        <v>96</v>
      </c>
      <c r="G3" s="27" t="s">
        <v>99</v>
      </c>
      <c r="H3" s="33" t="s">
        <v>91</v>
      </c>
      <c r="I3" s="57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1:35" ht="15.75" thickBot="1" x14ac:dyDescent="0.3">
      <c r="G4" t="s">
        <v>0</v>
      </c>
      <c r="I4" s="58" t="s">
        <v>82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0"/>
      <c r="U4" s="4"/>
      <c r="V4" s="4"/>
      <c r="W4" s="4"/>
      <c r="X4" s="4"/>
      <c r="Y4" s="4"/>
      <c r="Z4" s="4"/>
      <c r="AA4" s="4"/>
      <c r="AB4" s="4"/>
      <c r="AC4" s="4"/>
    </row>
    <row r="7" spans="1:35" ht="15.75" thickBot="1" x14ac:dyDescent="0.3"/>
    <row r="8" spans="1:35" ht="19.5" thickBot="1" x14ac:dyDescent="0.3">
      <c r="G8" s="5" t="s">
        <v>101</v>
      </c>
      <c r="H8" s="171" t="s">
        <v>1</v>
      </c>
      <c r="I8" s="172"/>
      <c r="J8" s="172"/>
      <c r="K8" s="172"/>
      <c r="L8" s="172"/>
      <c r="M8" s="173"/>
      <c r="N8" s="174" t="s">
        <v>2</v>
      </c>
      <c r="O8" s="175"/>
      <c r="P8" s="175"/>
      <c r="Q8" s="175"/>
      <c r="R8" s="175"/>
      <c r="S8" s="176"/>
      <c r="T8" s="177" t="s">
        <v>3</v>
      </c>
      <c r="U8" s="178"/>
      <c r="V8" s="178"/>
      <c r="W8" s="178"/>
      <c r="X8" s="178"/>
      <c r="Y8" s="179"/>
      <c r="Z8" s="180" t="s">
        <v>4</v>
      </c>
      <c r="AA8" s="181"/>
      <c r="AB8" s="181"/>
      <c r="AC8" s="181"/>
      <c r="AD8" s="181"/>
      <c r="AE8" s="182"/>
      <c r="AF8" s="183" t="s">
        <v>5</v>
      </c>
      <c r="AG8" s="184"/>
      <c r="AH8" s="184"/>
      <c r="AI8" s="185"/>
    </row>
    <row r="9" spans="1:35" ht="15.75" thickBot="1" x14ac:dyDescent="0.3">
      <c r="B9" s="36"/>
      <c r="C9" s="36" t="s">
        <v>16</v>
      </c>
      <c r="D9" s="36"/>
      <c r="E9" s="36"/>
      <c r="F9" s="36"/>
      <c r="G9" s="71" t="s">
        <v>102</v>
      </c>
      <c r="H9" s="62" t="s">
        <v>88</v>
      </c>
      <c r="I9" s="89" t="s">
        <v>6</v>
      </c>
      <c r="J9" s="90" t="s">
        <v>7</v>
      </c>
      <c r="K9" s="63" t="s">
        <v>8</v>
      </c>
      <c r="L9" s="63" t="s">
        <v>9</v>
      </c>
      <c r="M9" s="91" t="s">
        <v>10</v>
      </c>
      <c r="N9" s="92" t="s">
        <v>88</v>
      </c>
      <c r="O9" s="92" t="s">
        <v>6</v>
      </c>
      <c r="P9" s="90" t="s">
        <v>7</v>
      </c>
      <c r="Q9" s="63" t="s">
        <v>8</v>
      </c>
      <c r="R9" s="63" t="s">
        <v>9</v>
      </c>
      <c r="S9" s="91" t="s">
        <v>10</v>
      </c>
      <c r="T9" s="92" t="s">
        <v>88</v>
      </c>
      <c r="U9" s="92" t="s">
        <v>6</v>
      </c>
      <c r="V9" s="90" t="s">
        <v>7</v>
      </c>
      <c r="W9" s="63" t="s">
        <v>8</v>
      </c>
      <c r="X9" s="63" t="s">
        <v>9</v>
      </c>
      <c r="Y9" s="91" t="s">
        <v>10</v>
      </c>
      <c r="Z9" s="92" t="s">
        <v>88</v>
      </c>
      <c r="AA9" s="92" t="s">
        <v>6</v>
      </c>
      <c r="AB9" s="90" t="s">
        <v>7</v>
      </c>
      <c r="AC9" s="63" t="s">
        <v>8</v>
      </c>
      <c r="AD9" s="63" t="s">
        <v>9</v>
      </c>
      <c r="AE9" s="91" t="s">
        <v>10</v>
      </c>
      <c r="AF9" s="92" t="s">
        <v>88</v>
      </c>
      <c r="AG9" s="92" t="s">
        <v>6</v>
      </c>
      <c r="AH9" s="90" t="s">
        <v>7</v>
      </c>
      <c r="AI9" s="93" t="s">
        <v>8</v>
      </c>
    </row>
    <row r="10" spans="1:35" ht="15.75" thickBot="1" x14ac:dyDescent="0.3">
      <c r="B10" s="75" t="s">
        <v>342</v>
      </c>
      <c r="C10" s="79" t="s">
        <v>85</v>
      </c>
      <c r="D10" s="74"/>
      <c r="E10" s="74"/>
      <c r="F10" s="79" t="s">
        <v>358</v>
      </c>
      <c r="G10" s="79" t="s">
        <v>359</v>
      </c>
      <c r="H10" s="63" t="s">
        <v>85</v>
      </c>
      <c r="I10" s="94"/>
      <c r="J10" s="94" t="s">
        <v>0</v>
      </c>
      <c r="K10" s="94"/>
      <c r="L10" s="94"/>
      <c r="M10" s="95"/>
      <c r="N10" s="62" t="s">
        <v>85</v>
      </c>
      <c r="O10" s="94"/>
      <c r="P10" s="94"/>
      <c r="Q10" s="94"/>
      <c r="R10" s="94"/>
      <c r="S10" s="95"/>
      <c r="T10" s="62" t="s">
        <v>85</v>
      </c>
      <c r="U10" s="94"/>
      <c r="V10" s="94"/>
      <c r="W10" s="94"/>
      <c r="X10" s="94"/>
      <c r="Y10" s="95"/>
      <c r="Z10" s="62" t="s">
        <v>85</v>
      </c>
      <c r="AA10" s="94"/>
      <c r="AB10" s="94"/>
      <c r="AC10" s="94"/>
      <c r="AD10" s="94"/>
      <c r="AE10" s="94"/>
      <c r="AF10" s="62" t="s">
        <v>85</v>
      </c>
      <c r="AG10" s="94"/>
      <c r="AH10" s="94"/>
      <c r="AI10" s="95"/>
    </row>
    <row r="11" spans="1:35" ht="15.75" thickBot="1" x14ac:dyDescent="0.3">
      <c r="B11" s="118" t="s">
        <v>343</v>
      </c>
      <c r="C11" s="121" t="s">
        <v>28</v>
      </c>
      <c r="D11" s="116" t="str">
        <f t="array" ref="D11">INDEX(Table_Name28[Name List],MATCH(B11,Table_Name28[Category],0))</f>
        <v>Incline_Push[Exercise]</v>
      </c>
      <c r="E11" s="117" t="str">
        <f t="array" ref="E11">INDEX(Links49[Link],MATCH(C11,Links49[Exercise],0))</f>
        <v>https://youtu.be/efDlxayx234</v>
      </c>
      <c r="F11" s="124" t="str">
        <f t="shared" ref="F11:F17" si="0">HYPERLINK(E11,"Video")</f>
        <v>Video</v>
      </c>
      <c r="G11" s="127">
        <v>190</v>
      </c>
      <c r="H11" s="96" t="str">
        <f t="shared" ref="H11:H17" si="1">C11</f>
        <v>Low Incline Dumbbell Press</v>
      </c>
      <c r="I11" s="97">
        <v>2</v>
      </c>
      <c r="J11" s="97">
        <f>MROUND(((G11)*0.75),2.5)</f>
        <v>142.5</v>
      </c>
      <c r="K11" s="97" t="s">
        <v>11</v>
      </c>
      <c r="L11" s="97"/>
      <c r="M11" s="71"/>
      <c r="N11" s="98" t="str">
        <f t="shared" ref="N11:N17" si="2">C11</f>
        <v>Low Incline Dumbbell Press</v>
      </c>
      <c r="O11" s="97">
        <f>I11+(M31)</f>
        <v>2</v>
      </c>
      <c r="P11" s="97">
        <f t="shared" ref="P11:P17" si="3">MROUND((J11*1.05),2.5)</f>
        <v>150</v>
      </c>
      <c r="Q11" s="97" t="s">
        <v>11</v>
      </c>
      <c r="R11" s="97"/>
      <c r="S11" s="148"/>
      <c r="T11" s="56" t="str">
        <f t="shared" ref="T11:T17" si="4">C11</f>
        <v>Low Incline Dumbbell Press</v>
      </c>
      <c r="U11" s="97">
        <f>O11+(S31)</f>
        <v>2</v>
      </c>
      <c r="V11" s="97">
        <f t="shared" ref="V11:V17" si="5">MROUND((J11*1.075),2.5)</f>
        <v>152.5</v>
      </c>
      <c r="W11" s="97" t="s">
        <v>12</v>
      </c>
      <c r="X11" s="97"/>
      <c r="Y11" s="148"/>
      <c r="Z11" s="98" t="str">
        <f t="shared" ref="Z11:Z17" si="6">C11</f>
        <v>Low Incline Dumbbell Press</v>
      </c>
      <c r="AA11" s="97">
        <f>U11+(Y31)</f>
        <v>2</v>
      </c>
      <c r="AB11" s="97">
        <f t="shared" ref="AB11:AB17" si="7">MROUND((J11*1.1),2.5)</f>
        <v>157.5</v>
      </c>
      <c r="AC11" s="97" t="s">
        <v>13</v>
      </c>
      <c r="AD11" s="97"/>
      <c r="AE11" s="148"/>
      <c r="AF11" s="98" t="str">
        <f t="shared" ref="AF11:AF17" si="8">C11</f>
        <v>Low Incline Dumbbell Press</v>
      </c>
      <c r="AG11" s="97">
        <v>2</v>
      </c>
      <c r="AH11" s="100">
        <f>J11</f>
        <v>142.5</v>
      </c>
      <c r="AI11" s="71" t="s">
        <v>14</v>
      </c>
    </row>
    <row r="12" spans="1:35" ht="15.75" thickBot="1" x14ac:dyDescent="0.3">
      <c r="A12" s="60" t="s">
        <v>355</v>
      </c>
      <c r="B12" s="119" t="s">
        <v>37</v>
      </c>
      <c r="C12" s="122" t="s">
        <v>141</v>
      </c>
      <c r="D12" s="114" t="str">
        <f t="array" ref="D12">INDEX(Table_Name28[Name List],MATCH(B12,Table_Name28[Category],0))</f>
        <v>Chest_Isolation[Exercise]</v>
      </c>
      <c r="E12" s="109" t="str">
        <f t="array" ref="E12">INDEX(Links49[Link],MATCH(C12,Links49[Exercise],0))</f>
        <v>https://youtu.be/ZYM1mNayaeI</v>
      </c>
      <c r="F12" s="125" t="str">
        <f t="shared" si="0"/>
        <v>Video</v>
      </c>
      <c r="G12" s="128">
        <v>125</v>
      </c>
      <c r="H12" s="149" t="str">
        <f t="shared" si="1"/>
        <v>Pec Dec Flye</v>
      </c>
      <c r="I12" s="150">
        <v>2</v>
      </c>
      <c r="J12" s="150">
        <f>MROUND(((G12)*0.75),2.5)</f>
        <v>95</v>
      </c>
      <c r="K12" s="150" t="s">
        <v>11</v>
      </c>
      <c r="L12" s="150"/>
      <c r="M12" s="151"/>
      <c r="N12" s="152" t="str">
        <f t="shared" si="2"/>
        <v>Pec Dec Flye</v>
      </c>
      <c r="O12" s="150">
        <f>I12+(M31)</f>
        <v>2</v>
      </c>
      <c r="P12" s="150">
        <f t="shared" si="3"/>
        <v>100</v>
      </c>
      <c r="Q12" s="150" t="s">
        <v>11</v>
      </c>
      <c r="R12" s="150"/>
      <c r="S12" s="153"/>
      <c r="T12" s="154" t="str">
        <f t="shared" si="4"/>
        <v>Pec Dec Flye</v>
      </c>
      <c r="U12" s="150">
        <f>O12+(S31)</f>
        <v>2</v>
      </c>
      <c r="V12" s="150">
        <f t="shared" si="5"/>
        <v>102.5</v>
      </c>
      <c r="W12" s="150" t="s">
        <v>12</v>
      </c>
      <c r="X12" s="150"/>
      <c r="Y12" s="153"/>
      <c r="Z12" s="152" t="str">
        <f t="shared" si="6"/>
        <v>Pec Dec Flye</v>
      </c>
      <c r="AA12" s="150">
        <f>U12+(Y31)</f>
        <v>2</v>
      </c>
      <c r="AB12" s="150">
        <f t="shared" si="7"/>
        <v>105</v>
      </c>
      <c r="AC12" s="150" t="s">
        <v>13</v>
      </c>
      <c r="AD12" s="150"/>
      <c r="AE12" s="155"/>
      <c r="AF12" s="96" t="str">
        <f t="shared" si="8"/>
        <v>Pec Dec Flye</v>
      </c>
      <c r="AG12" s="97">
        <v>2</v>
      </c>
      <c r="AH12" s="100">
        <f t="shared" ref="AH12:AH17" si="9">J12</f>
        <v>95</v>
      </c>
      <c r="AI12" s="71" t="s">
        <v>14</v>
      </c>
    </row>
    <row r="13" spans="1:35" ht="15.75" thickBot="1" x14ac:dyDescent="0.3">
      <c r="A13" s="60" t="s">
        <v>356</v>
      </c>
      <c r="B13" s="120" t="s">
        <v>344</v>
      </c>
      <c r="C13" s="123" t="s">
        <v>26</v>
      </c>
      <c r="D13" s="115" t="str">
        <f t="array" ref="D13">INDEX(Table_Name28[Name List],MATCH(B13,Table_Name28[Category],0))</f>
        <v>Horizontal_Push[Exercise]</v>
      </c>
      <c r="E13" s="110" t="str">
        <f t="array" ref="E13">INDEX(Links49[Link],MATCH(C13,Links49[Exercise],0))</f>
        <v>https://youtu.be/TM_PeJIdQwE</v>
      </c>
      <c r="F13" s="126" t="str">
        <f t="shared" ref="F13" si="10">HYPERLINK(E13,"Video")</f>
        <v>Video</v>
      </c>
      <c r="G13" s="129">
        <v>195</v>
      </c>
      <c r="H13" s="156" t="str">
        <f t="shared" ref="H13" si="11">C13</f>
        <v>Pushup</v>
      </c>
      <c r="I13" s="157">
        <v>2</v>
      </c>
      <c r="J13" s="157">
        <f>MROUND(((G13)*0.6),2.5)</f>
        <v>117.5</v>
      </c>
      <c r="K13" s="157" t="s">
        <v>11</v>
      </c>
      <c r="L13" s="157"/>
      <c r="M13" s="158"/>
      <c r="N13" s="159" t="str">
        <f t="shared" ref="N13" si="12">C13</f>
        <v>Pushup</v>
      </c>
      <c r="O13" s="157">
        <f>I12+(M31)</f>
        <v>2</v>
      </c>
      <c r="P13" s="157">
        <f t="shared" si="3"/>
        <v>122.5</v>
      </c>
      <c r="Q13" s="157" t="s">
        <v>11</v>
      </c>
      <c r="R13" s="157"/>
      <c r="S13" s="160"/>
      <c r="T13" s="161" t="str">
        <f t="shared" ref="T13" si="13">C13</f>
        <v>Pushup</v>
      </c>
      <c r="U13" s="157">
        <f>O12+(S31)</f>
        <v>2</v>
      </c>
      <c r="V13" s="157">
        <f t="shared" si="5"/>
        <v>127.5</v>
      </c>
      <c r="W13" s="157" t="s">
        <v>12</v>
      </c>
      <c r="X13" s="157"/>
      <c r="Y13" s="160"/>
      <c r="Z13" s="159" t="str">
        <f t="shared" ref="Z13" si="14">C13</f>
        <v>Pushup</v>
      </c>
      <c r="AA13" s="157">
        <f>U12+(Y31)</f>
        <v>2</v>
      </c>
      <c r="AB13" s="157">
        <f t="shared" si="7"/>
        <v>130</v>
      </c>
      <c r="AC13" s="157" t="s">
        <v>13</v>
      </c>
      <c r="AD13" s="157"/>
      <c r="AE13" s="162"/>
      <c r="AF13" s="96"/>
      <c r="AG13" s="97"/>
      <c r="AH13" s="100"/>
      <c r="AI13" s="71"/>
    </row>
    <row r="14" spans="1:35" ht="15.75" thickBot="1" x14ac:dyDescent="0.3">
      <c r="B14" s="76" t="s">
        <v>344</v>
      </c>
      <c r="C14" s="80" t="s">
        <v>25</v>
      </c>
      <c r="D14" s="72" t="str">
        <f t="array" ref="D14">INDEX(Table_Name28[Name List],MATCH(B14,Table_Name28[Category],0))</f>
        <v>Horizontal_Push[Exercise]</v>
      </c>
      <c r="E14" s="73" t="str">
        <f t="array" ref="E14">INDEX(Links49[Link],MATCH(C14,Links49[Exercise],0))</f>
        <v>https://youtu.be/ILToidt_G0U</v>
      </c>
      <c r="F14" s="83" t="str">
        <f t="shared" si="0"/>
        <v>Video</v>
      </c>
      <c r="G14" s="86">
        <v>225</v>
      </c>
      <c r="H14" s="96" t="str">
        <f t="shared" si="1"/>
        <v>Wide Grip Bench Press</v>
      </c>
      <c r="I14" s="97">
        <v>2</v>
      </c>
      <c r="J14" s="97">
        <f>MROUND(((G14)*0.75),2.5)</f>
        <v>170</v>
      </c>
      <c r="K14" s="97" t="s">
        <v>11</v>
      </c>
      <c r="L14" s="97"/>
      <c r="M14" s="71"/>
      <c r="N14" s="98" t="str">
        <f t="shared" si="2"/>
        <v>Wide Grip Bench Press</v>
      </c>
      <c r="O14" s="97">
        <f>I14+(M31)</f>
        <v>2</v>
      </c>
      <c r="P14" s="97">
        <f t="shared" si="3"/>
        <v>177.5</v>
      </c>
      <c r="Q14" s="97" t="s">
        <v>11</v>
      </c>
      <c r="R14" s="97"/>
      <c r="S14" s="163"/>
      <c r="T14" s="56" t="str">
        <f t="shared" si="4"/>
        <v>Wide Grip Bench Press</v>
      </c>
      <c r="U14" s="97">
        <f>O14+(S31)</f>
        <v>2</v>
      </c>
      <c r="V14" s="97">
        <f t="shared" si="5"/>
        <v>182.5</v>
      </c>
      <c r="W14" s="97" t="s">
        <v>12</v>
      </c>
      <c r="X14" s="97"/>
      <c r="Y14" s="163"/>
      <c r="Z14" s="98" t="str">
        <f t="shared" si="6"/>
        <v>Wide Grip Bench Press</v>
      </c>
      <c r="AA14" s="97">
        <f>U14+(Y31)</f>
        <v>2</v>
      </c>
      <c r="AB14" s="97">
        <f t="shared" si="7"/>
        <v>187.5</v>
      </c>
      <c r="AC14" s="97" t="s">
        <v>13</v>
      </c>
      <c r="AD14" s="97"/>
      <c r="AE14" s="163"/>
      <c r="AF14" s="98" t="str">
        <f t="shared" si="8"/>
        <v>Wide Grip Bench Press</v>
      </c>
      <c r="AG14" s="97">
        <v>2</v>
      </c>
      <c r="AH14" s="100">
        <f t="shared" si="9"/>
        <v>170</v>
      </c>
      <c r="AI14" s="71" t="s">
        <v>14</v>
      </c>
    </row>
    <row r="15" spans="1:35" ht="15.75" thickBot="1" x14ac:dyDescent="0.3">
      <c r="B15" s="77" t="s">
        <v>338</v>
      </c>
      <c r="C15" s="81" t="s">
        <v>129</v>
      </c>
      <c r="D15" s="69" t="str">
        <f t="array" ref="D15">INDEX(Table_Name28[Name List],MATCH(B15,Table_Name28[Category],0))</f>
        <v>Horizontal_Back[Exercise]</v>
      </c>
      <c r="E15" s="64" t="str">
        <f t="array" ref="E15">INDEX(Links49[Link],MATCH(C15,Links49[Exercise],0))</f>
        <v>https://youtu.be/y47HOtqxZkg</v>
      </c>
      <c r="F15" s="84" t="str">
        <f t="shared" si="0"/>
        <v>Video</v>
      </c>
      <c r="G15" s="87">
        <v>180</v>
      </c>
      <c r="H15" s="96" t="str">
        <f t="shared" si="1"/>
        <v>Cable Row</v>
      </c>
      <c r="I15" s="97">
        <v>2</v>
      </c>
      <c r="J15" s="97">
        <f>MROUND(((G15)*0.75),2.5)</f>
        <v>135</v>
      </c>
      <c r="K15" s="97" t="s">
        <v>11</v>
      </c>
      <c r="L15" s="97" t="s">
        <v>0</v>
      </c>
      <c r="M15" s="71"/>
      <c r="N15" s="98" t="str">
        <f t="shared" si="2"/>
        <v>Cable Row</v>
      </c>
      <c r="O15" s="97">
        <f>I15+(M30)</f>
        <v>2</v>
      </c>
      <c r="P15" s="97">
        <f t="shared" si="3"/>
        <v>142.5</v>
      </c>
      <c r="Q15" s="97" t="s">
        <v>11</v>
      </c>
      <c r="R15" s="97"/>
      <c r="S15" s="99"/>
      <c r="T15" s="56" t="str">
        <f t="shared" si="4"/>
        <v>Cable Row</v>
      </c>
      <c r="U15" s="97">
        <f>O15+(S30)</f>
        <v>2</v>
      </c>
      <c r="V15" s="97">
        <f t="shared" si="5"/>
        <v>145</v>
      </c>
      <c r="W15" s="97" t="s">
        <v>12</v>
      </c>
      <c r="X15" s="97"/>
      <c r="Y15" s="99"/>
      <c r="Z15" s="98" t="str">
        <f t="shared" si="6"/>
        <v>Cable Row</v>
      </c>
      <c r="AA15" s="97">
        <f>U15+(Y30)</f>
        <v>2</v>
      </c>
      <c r="AB15" s="97">
        <f t="shared" si="7"/>
        <v>147.5</v>
      </c>
      <c r="AC15" s="97" t="s">
        <v>13</v>
      </c>
      <c r="AD15" s="97"/>
      <c r="AE15" s="99"/>
      <c r="AF15" s="98" t="str">
        <f t="shared" si="8"/>
        <v>Cable Row</v>
      </c>
      <c r="AG15" s="97">
        <v>2</v>
      </c>
      <c r="AH15" s="100">
        <f t="shared" si="9"/>
        <v>135</v>
      </c>
      <c r="AI15" s="71" t="s">
        <v>14</v>
      </c>
    </row>
    <row r="16" spans="1:35" ht="15.75" thickBot="1" x14ac:dyDescent="0.3">
      <c r="B16" s="77" t="s">
        <v>340</v>
      </c>
      <c r="C16" s="81" t="s">
        <v>150</v>
      </c>
      <c r="D16" s="69" t="str">
        <f t="array" ref="D16">INDEX(Table_Name28[Name List],MATCH(B16,Table_Name28[Category],0))</f>
        <v>Rear_or_Side_Delts[Exercise]</v>
      </c>
      <c r="E16" s="64" t="str">
        <f t="array" ref="E16">INDEX(Links49[Link],MATCH(C16,Links49[Exercise],0))</f>
        <v>https://youtu.be/Ana4dJbCvxE</v>
      </c>
      <c r="F16" s="84" t="str">
        <f t="shared" si="0"/>
        <v>Video</v>
      </c>
      <c r="G16" s="87">
        <v>57.5</v>
      </c>
      <c r="H16" s="96" t="str">
        <f t="shared" si="1"/>
        <v>Cable Facepull</v>
      </c>
      <c r="I16" s="97">
        <v>2</v>
      </c>
      <c r="J16" s="97">
        <f>MROUND(((G16)*0.75),2.5)</f>
        <v>42.5</v>
      </c>
      <c r="K16" s="97" t="s">
        <v>11</v>
      </c>
      <c r="L16" s="97" t="s">
        <v>0</v>
      </c>
      <c r="M16" s="71"/>
      <c r="N16" s="98" t="str">
        <f t="shared" si="2"/>
        <v>Cable Facepull</v>
      </c>
      <c r="O16" s="97">
        <f>I16+(M32)</f>
        <v>2</v>
      </c>
      <c r="P16" s="97">
        <f t="shared" si="3"/>
        <v>45</v>
      </c>
      <c r="Q16" s="97" t="s">
        <v>11</v>
      </c>
      <c r="R16" s="97"/>
      <c r="S16" s="99"/>
      <c r="T16" s="56" t="str">
        <f t="shared" si="4"/>
        <v>Cable Facepull</v>
      </c>
      <c r="U16" s="97">
        <f>O16+(S32)</f>
        <v>2</v>
      </c>
      <c r="V16" s="97">
        <f t="shared" si="5"/>
        <v>45</v>
      </c>
      <c r="W16" s="97" t="s">
        <v>12</v>
      </c>
      <c r="X16" s="97"/>
      <c r="Y16" s="99"/>
      <c r="Z16" s="98" t="str">
        <f t="shared" si="6"/>
        <v>Cable Facepull</v>
      </c>
      <c r="AA16" s="97">
        <f>U16+(Y32)</f>
        <v>2</v>
      </c>
      <c r="AB16" s="97">
        <f t="shared" si="7"/>
        <v>47.5</v>
      </c>
      <c r="AC16" s="97" t="s">
        <v>13</v>
      </c>
      <c r="AD16" s="97"/>
      <c r="AE16" s="99"/>
      <c r="AF16" s="98" t="str">
        <f t="shared" si="8"/>
        <v>Cable Facepull</v>
      </c>
      <c r="AG16" s="97">
        <v>2</v>
      </c>
      <c r="AH16" s="100">
        <f t="shared" si="9"/>
        <v>42.5</v>
      </c>
      <c r="AI16" s="71" t="s">
        <v>14</v>
      </c>
    </row>
    <row r="17" spans="1:35" ht="15.75" thickBot="1" x14ac:dyDescent="0.3">
      <c r="B17" s="78" t="s">
        <v>77</v>
      </c>
      <c r="C17" s="82" t="s">
        <v>109</v>
      </c>
      <c r="D17" s="70" t="str">
        <f t="array" ref="D17">INDEX(Table_Name28[Name List],MATCH(B17,Table_Name28[Category],0))</f>
        <v>Abs[Exercise]</v>
      </c>
      <c r="E17" s="66" t="str">
        <f t="array" ref="E17">INDEX(Links49[Link],MATCH(C17,Links49[Exercise],0))</f>
        <v>https://youtu.be/GWeVF2aVk8g</v>
      </c>
      <c r="F17" s="85" t="str">
        <f t="shared" si="0"/>
        <v>Video</v>
      </c>
      <c r="G17" s="88">
        <v>145</v>
      </c>
      <c r="H17" s="101" t="str">
        <f t="shared" si="1"/>
        <v>Machine Crunch</v>
      </c>
      <c r="I17" s="102">
        <v>2</v>
      </c>
      <c r="J17" s="102">
        <f>MROUND(((G17)*0.75),2.5)</f>
        <v>110</v>
      </c>
      <c r="K17" s="102" t="s">
        <v>11</v>
      </c>
      <c r="L17" s="102"/>
      <c r="M17" s="61"/>
      <c r="N17" s="103" t="str">
        <f t="shared" si="2"/>
        <v>Machine Crunch</v>
      </c>
      <c r="O17" s="102">
        <f>I17+(M34)</f>
        <v>2</v>
      </c>
      <c r="P17" s="102">
        <f t="shared" si="3"/>
        <v>115</v>
      </c>
      <c r="Q17" s="102" t="s">
        <v>11</v>
      </c>
      <c r="R17" s="102"/>
      <c r="S17" s="99"/>
      <c r="T17" s="104" t="str">
        <f t="shared" si="4"/>
        <v>Machine Crunch</v>
      </c>
      <c r="U17" s="102">
        <f>O17+(S34)</f>
        <v>2</v>
      </c>
      <c r="V17" s="102">
        <f t="shared" si="5"/>
        <v>117.5</v>
      </c>
      <c r="W17" s="102" t="s">
        <v>12</v>
      </c>
      <c r="X17" s="102"/>
      <c r="Y17" s="99"/>
      <c r="Z17" s="103" t="str">
        <f t="shared" si="6"/>
        <v>Machine Crunch</v>
      </c>
      <c r="AA17" s="102">
        <f>U17+(Y34)</f>
        <v>2</v>
      </c>
      <c r="AB17" s="102">
        <f t="shared" si="7"/>
        <v>120</v>
      </c>
      <c r="AC17" s="102" t="s">
        <v>13</v>
      </c>
      <c r="AD17" s="102"/>
      <c r="AE17" s="99"/>
      <c r="AF17" s="103" t="str">
        <f t="shared" si="8"/>
        <v>Machine Crunch</v>
      </c>
      <c r="AG17" s="102">
        <v>2</v>
      </c>
      <c r="AH17" s="105">
        <f t="shared" si="9"/>
        <v>110</v>
      </c>
      <c r="AI17" s="61" t="s">
        <v>14</v>
      </c>
    </row>
    <row r="18" spans="1:35" s="42" customFormat="1" ht="19.5" thickBot="1" x14ac:dyDescent="0.3">
      <c r="B18" s="68" t="s">
        <v>337</v>
      </c>
      <c r="C18" s="56" t="s">
        <v>367</v>
      </c>
      <c r="D18" s="56"/>
      <c r="E18" s="67"/>
      <c r="F18" s="55"/>
      <c r="G18" s="59"/>
      <c r="H18" s="171" t="s">
        <v>1</v>
      </c>
      <c r="I18" s="172"/>
      <c r="J18" s="172"/>
      <c r="K18" s="172"/>
      <c r="L18" s="172"/>
      <c r="M18" s="173"/>
      <c r="N18" s="174" t="s">
        <v>2</v>
      </c>
      <c r="O18" s="175"/>
      <c r="P18" s="175"/>
      <c r="Q18" s="175"/>
      <c r="R18" s="175"/>
      <c r="S18" s="176"/>
      <c r="T18" s="177" t="s">
        <v>3</v>
      </c>
      <c r="U18" s="178"/>
      <c r="V18" s="178"/>
      <c r="W18" s="178"/>
      <c r="X18" s="178"/>
      <c r="Y18" s="179"/>
      <c r="Z18" s="180" t="s">
        <v>4</v>
      </c>
      <c r="AA18" s="181"/>
      <c r="AB18" s="181"/>
      <c r="AC18" s="181"/>
      <c r="AD18" s="181"/>
      <c r="AE18" s="182"/>
      <c r="AF18" s="183" t="s">
        <v>5</v>
      </c>
      <c r="AG18" s="184"/>
      <c r="AH18" s="184"/>
      <c r="AI18" s="185"/>
    </row>
    <row r="19" spans="1:35" s="42" customFormat="1" ht="15.75" thickBot="1" x14ac:dyDescent="0.3">
      <c r="B19" s="36"/>
      <c r="C19" s="56"/>
      <c r="D19" s="56"/>
      <c r="E19" s="67"/>
      <c r="F19" s="55"/>
      <c r="G19" s="56"/>
      <c r="H19" s="106" t="s">
        <v>88</v>
      </c>
      <c r="I19" s="92" t="s">
        <v>6</v>
      </c>
      <c r="J19" s="90" t="s">
        <v>7</v>
      </c>
      <c r="K19" s="63" t="s">
        <v>8</v>
      </c>
      <c r="L19" s="63" t="s">
        <v>9</v>
      </c>
      <c r="M19" s="91" t="s">
        <v>10</v>
      </c>
      <c r="N19" s="92" t="s">
        <v>88</v>
      </c>
      <c r="O19" s="92" t="s">
        <v>6</v>
      </c>
      <c r="P19" s="90" t="s">
        <v>7</v>
      </c>
      <c r="Q19" s="63" t="s">
        <v>8</v>
      </c>
      <c r="R19" s="63" t="s">
        <v>9</v>
      </c>
      <c r="S19" s="91" t="s">
        <v>10</v>
      </c>
      <c r="T19" s="92" t="s">
        <v>88</v>
      </c>
      <c r="U19" s="92" t="s">
        <v>6</v>
      </c>
      <c r="V19" s="90" t="s">
        <v>7</v>
      </c>
      <c r="W19" s="63" t="s">
        <v>8</v>
      </c>
      <c r="X19" s="63" t="s">
        <v>9</v>
      </c>
      <c r="Y19" s="91" t="s">
        <v>10</v>
      </c>
      <c r="Z19" s="92" t="s">
        <v>88</v>
      </c>
      <c r="AA19" s="92" t="s">
        <v>6</v>
      </c>
      <c r="AB19" s="90" t="s">
        <v>7</v>
      </c>
      <c r="AC19" s="107" t="s">
        <v>15</v>
      </c>
      <c r="AD19" s="63" t="s">
        <v>9</v>
      </c>
      <c r="AE19" s="91" t="s">
        <v>10</v>
      </c>
      <c r="AF19" s="92" t="s">
        <v>88</v>
      </c>
      <c r="AG19" s="92" t="s">
        <v>6</v>
      </c>
      <c r="AH19" s="90" t="s">
        <v>7</v>
      </c>
      <c r="AI19" s="93" t="s">
        <v>8</v>
      </c>
    </row>
    <row r="20" spans="1:35" s="42" customFormat="1" ht="15.75" thickBot="1" x14ac:dyDescent="0.3">
      <c r="B20" s="75" t="s">
        <v>345</v>
      </c>
      <c r="C20" s="79" t="s">
        <v>86</v>
      </c>
      <c r="D20" s="74"/>
      <c r="E20" s="74"/>
      <c r="F20" s="79" t="s">
        <v>358</v>
      </c>
      <c r="G20" s="79" t="s">
        <v>359</v>
      </c>
      <c r="H20" s="63" t="s">
        <v>86</v>
      </c>
      <c r="I20" s="94"/>
      <c r="J20" s="94"/>
      <c r="K20" s="94"/>
      <c r="L20" s="94"/>
      <c r="M20" s="95"/>
      <c r="N20" s="62" t="s">
        <v>86</v>
      </c>
      <c r="O20" s="94"/>
      <c r="P20" s="94"/>
      <c r="Q20" s="94"/>
      <c r="R20" s="94"/>
      <c r="S20" s="95"/>
      <c r="T20" s="62" t="s">
        <v>86</v>
      </c>
      <c r="U20" s="94"/>
      <c r="V20" s="94"/>
      <c r="W20" s="94"/>
      <c r="X20" s="94"/>
      <c r="Y20" s="94"/>
      <c r="Z20" s="62" t="s">
        <v>86</v>
      </c>
      <c r="AA20" s="94"/>
      <c r="AB20" s="94"/>
      <c r="AC20" s="94"/>
      <c r="AD20" s="94"/>
      <c r="AE20" s="94"/>
      <c r="AF20" s="62" t="s">
        <v>86</v>
      </c>
      <c r="AG20" s="94"/>
      <c r="AH20" s="94"/>
      <c r="AI20" s="95"/>
    </row>
    <row r="21" spans="1:35" s="42" customFormat="1" ht="15.75" thickBot="1" x14ac:dyDescent="0.3">
      <c r="B21" s="76" t="s">
        <v>20</v>
      </c>
      <c r="C21" s="80" t="s">
        <v>64</v>
      </c>
      <c r="D21" s="72" t="str">
        <f t="array" ref="D21">INDEX(Table_Name28[Name List],MATCH(B21,Table_Name28[Category],0))</f>
        <v>Quads[Exercise]</v>
      </c>
      <c r="E21" s="73" t="str">
        <f t="array" ref="E21">INDEX(Links49[Link],MATCH(C21,Links49[Exercise],0))</f>
        <v>https://youtu.be/2-o_-HTPhv8</v>
      </c>
      <c r="F21" s="83" t="str">
        <f t="shared" ref="F21:F24" si="15">HYPERLINK(E21,"Video")</f>
        <v>Video</v>
      </c>
      <c r="G21" s="86">
        <v>320</v>
      </c>
      <c r="H21" s="96" t="str">
        <f t="shared" ref="H21:H24" si="16">C21</f>
        <v>High Bar Squat</v>
      </c>
      <c r="I21" s="97">
        <v>3</v>
      </c>
      <c r="J21" s="97">
        <f>MROUND(((G21)*0.75),2.5)</f>
        <v>240</v>
      </c>
      <c r="K21" s="97" t="s">
        <v>11</v>
      </c>
      <c r="L21" s="97"/>
      <c r="M21" s="71"/>
      <c r="N21" s="96" t="str">
        <f t="shared" ref="N21:N24" si="17">C21</f>
        <v>High Bar Squat</v>
      </c>
      <c r="O21" s="97">
        <f>I21+(M41)</f>
        <v>3</v>
      </c>
      <c r="P21" s="97">
        <f>MROUND((J21*1.05),2.5)</f>
        <v>252.5</v>
      </c>
      <c r="Q21" s="97" t="s">
        <v>11</v>
      </c>
      <c r="R21" s="97"/>
      <c r="S21" s="99"/>
      <c r="T21" s="56" t="str">
        <f t="shared" ref="T21:T24" si="18">C21</f>
        <v>High Bar Squat</v>
      </c>
      <c r="U21" s="97">
        <f>O21+(S41)</f>
        <v>3</v>
      </c>
      <c r="V21" s="97">
        <f>MROUND((J21*1.075),2.5)</f>
        <v>257.5</v>
      </c>
      <c r="W21" s="97" t="s">
        <v>12</v>
      </c>
      <c r="X21" s="97"/>
      <c r="Y21" s="99"/>
      <c r="Z21" s="98" t="str">
        <f t="shared" ref="Z21:Z24" si="19">C21</f>
        <v>High Bar Squat</v>
      </c>
      <c r="AA21" s="97">
        <f>U21+(Y41)</f>
        <v>3</v>
      </c>
      <c r="AB21" s="97">
        <f>MROUND((J21*1.1),2.5)</f>
        <v>265</v>
      </c>
      <c r="AC21" s="97" t="s">
        <v>13</v>
      </c>
      <c r="AD21" s="97"/>
      <c r="AE21" s="99"/>
      <c r="AF21" s="98" t="str">
        <f t="shared" ref="AF21:AF24" si="20">C21</f>
        <v>High Bar Squat</v>
      </c>
      <c r="AG21" s="97">
        <v>2</v>
      </c>
      <c r="AH21" s="100">
        <f t="shared" ref="AH21:AH24" si="21">J21</f>
        <v>240</v>
      </c>
      <c r="AI21" s="71" t="s">
        <v>14</v>
      </c>
    </row>
    <row r="22" spans="1:35" s="42" customFormat="1" ht="15.75" thickBot="1" x14ac:dyDescent="0.3">
      <c r="A22" s="141"/>
      <c r="B22" s="139" t="s">
        <v>20</v>
      </c>
      <c r="C22" s="81" t="s">
        <v>68</v>
      </c>
      <c r="D22" s="69" t="str">
        <f t="array" ref="D22">INDEX(Table_Name28[Name List],MATCH(B22,Table_Name28[Category],0))</f>
        <v>Quads[Exercise]</v>
      </c>
      <c r="E22" s="64" t="str">
        <f t="array" ref="E22">INDEX(Links49[Link],MATCH(C22,Links49[Exercise],0))</f>
        <v>https://youtu.be/lNYA35p8XJQ</v>
      </c>
      <c r="F22" s="84" t="str">
        <f t="shared" si="15"/>
        <v>Video</v>
      </c>
      <c r="G22" s="87">
        <v>155</v>
      </c>
      <c r="H22" s="96" t="str">
        <f t="shared" si="16"/>
        <v xml:space="preserve">Front Squat </v>
      </c>
      <c r="I22" s="97">
        <v>2</v>
      </c>
      <c r="J22" s="97">
        <f>MROUND(((G22)*0.75),2.5)</f>
        <v>117.5</v>
      </c>
      <c r="K22" s="97" t="s">
        <v>11</v>
      </c>
      <c r="L22" s="97"/>
      <c r="M22" s="71"/>
      <c r="N22" s="96" t="str">
        <f t="shared" si="17"/>
        <v xml:space="preserve">Front Squat </v>
      </c>
      <c r="O22" s="97">
        <f>I22+(M41)</f>
        <v>2</v>
      </c>
      <c r="P22" s="97">
        <f>MROUND((J22*1.05),2.5)</f>
        <v>122.5</v>
      </c>
      <c r="Q22" s="97" t="s">
        <v>11</v>
      </c>
      <c r="R22" s="97"/>
      <c r="S22" s="99"/>
      <c r="T22" s="56" t="str">
        <f t="shared" si="18"/>
        <v xml:space="preserve">Front Squat </v>
      </c>
      <c r="U22" s="97">
        <f>O22+(S41)</f>
        <v>2</v>
      </c>
      <c r="V22" s="97">
        <f>MROUND((J22*1.075),2.5)</f>
        <v>127.5</v>
      </c>
      <c r="W22" s="97" t="s">
        <v>12</v>
      </c>
      <c r="X22" s="97"/>
      <c r="Y22" s="99"/>
      <c r="Z22" s="98" t="str">
        <f t="shared" si="19"/>
        <v xml:space="preserve">Front Squat </v>
      </c>
      <c r="AA22" s="97">
        <f>U22+(Y41)</f>
        <v>2</v>
      </c>
      <c r="AB22" s="97">
        <f>MROUND((J22*1.1),2.5)</f>
        <v>130</v>
      </c>
      <c r="AC22" s="97" t="s">
        <v>13</v>
      </c>
      <c r="AD22" s="97"/>
      <c r="AE22" s="99"/>
      <c r="AF22" s="98" t="str">
        <f t="shared" si="20"/>
        <v xml:space="preserve">Front Squat </v>
      </c>
      <c r="AG22" s="97">
        <v>2</v>
      </c>
      <c r="AH22" s="100">
        <f t="shared" si="21"/>
        <v>117.5</v>
      </c>
      <c r="AI22" s="71" t="s">
        <v>14</v>
      </c>
    </row>
    <row r="23" spans="1:35" s="42" customFormat="1" ht="15.75" thickBot="1" x14ac:dyDescent="0.3">
      <c r="B23" s="77" t="s">
        <v>346</v>
      </c>
      <c r="C23" s="81" t="s">
        <v>137</v>
      </c>
      <c r="D23" s="69" t="str">
        <f t="array" ref="D23">INDEX(Table_Name28[Name List],MATCH(B23,Table_Name28[Category],0))</f>
        <v>Hamstrings_Isolation[Exercise]</v>
      </c>
      <c r="E23" s="64" t="str">
        <f t="array" ref="E23">INDEX(Links49[Link],MATCH(C23,Links49[Exercise],0))</f>
        <v>https://youtu.be/SMln-yOUKSA</v>
      </c>
      <c r="F23" s="84" t="str">
        <f t="shared" si="15"/>
        <v>Video</v>
      </c>
      <c r="G23" s="87">
        <v>50</v>
      </c>
      <c r="H23" s="96" t="str">
        <f t="shared" si="16"/>
        <v>Single-Leg Leg Curl</v>
      </c>
      <c r="I23" s="97">
        <v>3</v>
      </c>
      <c r="J23" s="97">
        <f>MROUND(((G23)*0.75),2.5)</f>
        <v>37.5</v>
      </c>
      <c r="K23" s="97" t="s">
        <v>11</v>
      </c>
      <c r="L23" s="97"/>
      <c r="M23" s="71"/>
      <c r="N23" s="96" t="str">
        <f t="shared" si="17"/>
        <v>Single-Leg Leg Curl</v>
      </c>
      <c r="O23" s="97">
        <f>I23+(M40)</f>
        <v>3</v>
      </c>
      <c r="P23" s="97">
        <f>MROUND((J23*1.05),2.5)</f>
        <v>40</v>
      </c>
      <c r="Q23" s="97" t="s">
        <v>11</v>
      </c>
      <c r="R23" s="97"/>
      <c r="S23" s="99"/>
      <c r="T23" s="56" t="str">
        <f t="shared" si="18"/>
        <v>Single-Leg Leg Curl</v>
      </c>
      <c r="U23" s="97">
        <f>O23+(S40)</f>
        <v>3</v>
      </c>
      <c r="V23" s="97">
        <f>MROUND((J23*1.075),2.5)</f>
        <v>40</v>
      </c>
      <c r="W23" s="97" t="s">
        <v>12</v>
      </c>
      <c r="X23" s="97"/>
      <c r="Y23" s="99"/>
      <c r="Z23" s="98" t="str">
        <f t="shared" si="19"/>
        <v>Single-Leg Leg Curl</v>
      </c>
      <c r="AA23" s="97">
        <f>U23+(Y40)</f>
        <v>3</v>
      </c>
      <c r="AB23" s="97">
        <f>MROUND((J23*1.1),2.5)</f>
        <v>42.5</v>
      </c>
      <c r="AC23" s="97" t="s">
        <v>13</v>
      </c>
      <c r="AD23" s="97"/>
      <c r="AE23" s="99"/>
      <c r="AF23" s="98" t="str">
        <f t="shared" si="20"/>
        <v>Single-Leg Leg Curl</v>
      </c>
      <c r="AG23" s="97">
        <v>2</v>
      </c>
      <c r="AH23" s="100">
        <f t="shared" si="21"/>
        <v>37.5</v>
      </c>
      <c r="AI23" s="71" t="s">
        <v>14</v>
      </c>
    </row>
    <row r="24" spans="1:35" s="42" customFormat="1" ht="15.75" thickBot="1" x14ac:dyDescent="0.3">
      <c r="B24" s="78" t="s">
        <v>19</v>
      </c>
      <c r="C24" s="82" t="s">
        <v>74</v>
      </c>
      <c r="D24" s="70" t="str">
        <f t="array" ref="D24">INDEX(Table_Name28[Name List],MATCH(B24,Table_Name28[Category],0))</f>
        <v>Calves[Exercise]</v>
      </c>
      <c r="E24" s="66" t="str">
        <f t="array" ref="E24">INDEX(Links49[Link],MATCH(C24,Links49[Exercise],0))</f>
        <v>https://youtu.be/oRRs1bGzimM</v>
      </c>
      <c r="F24" s="85" t="str">
        <f t="shared" si="15"/>
        <v>Video</v>
      </c>
      <c r="G24" s="88">
        <v>280</v>
      </c>
      <c r="H24" s="101" t="str">
        <f t="shared" si="16"/>
        <v>Calves on Leg Press</v>
      </c>
      <c r="I24" s="102">
        <v>4</v>
      </c>
      <c r="J24" s="102">
        <f>MROUND(((G24)*0.75),2.5)</f>
        <v>210</v>
      </c>
      <c r="K24" s="102" t="s">
        <v>11</v>
      </c>
      <c r="L24" s="102"/>
      <c r="M24" s="61"/>
      <c r="N24" s="103" t="str">
        <f t="shared" si="17"/>
        <v>Calves on Leg Press</v>
      </c>
      <c r="O24" s="102">
        <f>I24+(M42)</f>
        <v>4</v>
      </c>
      <c r="P24" s="102">
        <f>MROUND((J24*1.05),2.5)</f>
        <v>220</v>
      </c>
      <c r="Q24" s="102" t="s">
        <v>11</v>
      </c>
      <c r="R24" s="102"/>
      <c r="S24" s="99"/>
      <c r="T24" s="104" t="str">
        <f t="shared" si="18"/>
        <v>Calves on Leg Press</v>
      </c>
      <c r="U24" s="102">
        <f>O24+(S42)</f>
        <v>4</v>
      </c>
      <c r="V24" s="102">
        <f>MROUND((J24*1.075),2.5)</f>
        <v>225</v>
      </c>
      <c r="W24" s="102" t="s">
        <v>12</v>
      </c>
      <c r="X24" s="102"/>
      <c r="Y24" s="99"/>
      <c r="Z24" s="103" t="str">
        <f t="shared" si="19"/>
        <v>Calves on Leg Press</v>
      </c>
      <c r="AA24" s="102">
        <f>U24+(Y42)</f>
        <v>4</v>
      </c>
      <c r="AB24" s="102">
        <f>MROUND((J24*1.1),2.5)</f>
        <v>230</v>
      </c>
      <c r="AC24" s="102" t="s">
        <v>13</v>
      </c>
      <c r="AD24" s="102"/>
      <c r="AE24" s="99"/>
      <c r="AF24" s="103" t="str">
        <f t="shared" si="20"/>
        <v>Calves on Leg Press</v>
      </c>
      <c r="AG24" s="102">
        <v>2</v>
      </c>
      <c r="AH24" s="105">
        <f t="shared" si="21"/>
        <v>210</v>
      </c>
      <c r="AI24" s="61" t="s">
        <v>14</v>
      </c>
    </row>
    <row r="25" spans="1:35" s="42" customFormat="1" ht="19.5" thickBot="1" x14ac:dyDescent="0.3">
      <c r="B25" s="68" t="s">
        <v>347</v>
      </c>
      <c r="C25" s="56"/>
      <c r="D25" s="56"/>
      <c r="E25" s="67"/>
      <c r="F25" s="55"/>
      <c r="G25" s="59"/>
      <c r="H25" s="171" t="s">
        <v>1</v>
      </c>
      <c r="I25" s="172"/>
      <c r="J25" s="172"/>
      <c r="K25" s="172"/>
      <c r="L25" s="172"/>
      <c r="M25" s="173"/>
      <c r="N25" s="174" t="s">
        <v>2</v>
      </c>
      <c r="O25" s="175"/>
      <c r="P25" s="175"/>
      <c r="Q25" s="175"/>
      <c r="R25" s="175"/>
      <c r="S25" s="176"/>
      <c r="T25" s="177" t="s">
        <v>3</v>
      </c>
      <c r="U25" s="178"/>
      <c r="V25" s="178"/>
      <c r="W25" s="178"/>
      <c r="X25" s="178"/>
      <c r="Y25" s="179"/>
      <c r="Z25" s="180" t="s">
        <v>4</v>
      </c>
      <c r="AA25" s="181"/>
      <c r="AB25" s="181"/>
      <c r="AC25" s="181"/>
      <c r="AD25" s="181"/>
      <c r="AE25" s="182"/>
      <c r="AF25" s="183" t="s">
        <v>5</v>
      </c>
      <c r="AG25" s="184"/>
      <c r="AH25" s="184"/>
      <c r="AI25" s="185"/>
    </row>
    <row r="26" spans="1:35" s="42" customFormat="1" ht="15.75" thickBot="1" x14ac:dyDescent="0.3">
      <c r="B26" s="36"/>
      <c r="C26" s="56"/>
      <c r="D26" s="56"/>
      <c r="E26" s="67"/>
      <c r="F26" s="55"/>
      <c r="G26" s="56"/>
      <c r="H26" s="62" t="s">
        <v>88</v>
      </c>
      <c r="I26" s="89" t="s">
        <v>6</v>
      </c>
      <c r="J26" s="90" t="s">
        <v>7</v>
      </c>
      <c r="K26" s="63" t="s">
        <v>8</v>
      </c>
      <c r="L26" s="63" t="s">
        <v>9</v>
      </c>
      <c r="M26" s="91" t="s">
        <v>10</v>
      </c>
      <c r="N26" s="92" t="s">
        <v>88</v>
      </c>
      <c r="O26" s="92" t="s">
        <v>6</v>
      </c>
      <c r="P26" s="90" t="s">
        <v>7</v>
      </c>
      <c r="Q26" s="63" t="s">
        <v>8</v>
      </c>
      <c r="R26" s="63" t="s">
        <v>9</v>
      </c>
      <c r="S26" s="91" t="s">
        <v>10</v>
      </c>
      <c r="T26" s="92" t="s">
        <v>88</v>
      </c>
      <c r="U26" s="92" t="s">
        <v>6</v>
      </c>
      <c r="V26" s="90" t="s">
        <v>7</v>
      </c>
      <c r="W26" s="63" t="s">
        <v>8</v>
      </c>
      <c r="X26" s="63" t="s">
        <v>9</v>
      </c>
      <c r="Y26" s="91" t="s">
        <v>10</v>
      </c>
      <c r="Z26" s="92" t="s">
        <v>88</v>
      </c>
      <c r="AA26" s="92" t="s">
        <v>6</v>
      </c>
      <c r="AB26" s="90" t="s">
        <v>7</v>
      </c>
      <c r="AC26" s="107" t="s">
        <v>15</v>
      </c>
      <c r="AD26" s="63" t="s">
        <v>9</v>
      </c>
      <c r="AE26" s="91" t="s">
        <v>10</v>
      </c>
      <c r="AF26" s="92" t="s">
        <v>88</v>
      </c>
      <c r="AG26" s="92" t="s">
        <v>6</v>
      </c>
      <c r="AH26" s="90" t="s">
        <v>7</v>
      </c>
      <c r="AI26" s="93" t="s">
        <v>8</v>
      </c>
    </row>
    <row r="27" spans="1:35" s="42" customFormat="1" ht="15.75" thickBot="1" x14ac:dyDescent="0.3">
      <c r="B27" s="75" t="s">
        <v>348</v>
      </c>
      <c r="C27" s="79" t="s">
        <v>103</v>
      </c>
      <c r="D27" s="74"/>
      <c r="E27" s="74"/>
      <c r="F27" s="79" t="s">
        <v>358</v>
      </c>
      <c r="G27" s="79" t="s">
        <v>359</v>
      </c>
      <c r="H27" s="63" t="s">
        <v>103</v>
      </c>
      <c r="I27" s="94"/>
      <c r="J27" s="94"/>
      <c r="K27" s="94"/>
      <c r="L27" s="94"/>
      <c r="M27" s="95"/>
      <c r="N27" s="62" t="s">
        <v>103</v>
      </c>
      <c r="O27" s="94"/>
      <c r="P27" s="94"/>
      <c r="Q27" s="94"/>
      <c r="R27" s="94"/>
      <c r="S27" s="95"/>
      <c r="T27" s="62" t="s">
        <v>103</v>
      </c>
      <c r="U27" s="94"/>
      <c r="V27" s="94"/>
      <c r="W27" s="94"/>
      <c r="X27" s="94"/>
      <c r="Y27" s="94"/>
      <c r="Z27" s="62" t="s">
        <v>103</v>
      </c>
      <c r="AA27" s="94"/>
      <c r="AB27" s="94"/>
      <c r="AC27" s="94"/>
      <c r="AD27" s="94"/>
      <c r="AE27" s="94"/>
      <c r="AF27" s="62" t="s">
        <v>103</v>
      </c>
      <c r="AG27" s="94"/>
      <c r="AH27" s="94"/>
      <c r="AI27" s="95"/>
    </row>
    <row r="28" spans="1:35" s="42" customFormat="1" ht="15.75" thickBot="1" x14ac:dyDescent="0.3">
      <c r="B28" s="76" t="s">
        <v>339</v>
      </c>
      <c r="C28" s="80" t="s">
        <v>44</v>
      </c>
      <c r="D28" s="72" t="str">
        <f t="array" ref="D28">INDEX(Table_Name28[Name List],MATCH(B28,Table_Name28[Category],0))</f>
        <v>Vertical_Back[Exercise]</v>
      </c>
      <c r="E28" s="73" t="str">
        <f t="array" ref="E28">INDEX(Links49[Link],MATCH(C28,Links49[Exercise],0))</f>
        <v>https://youtu.be/xyoFXl-k644</v>
      </c>
      <c r="F28" s="83" t="str">
        <f t="shared" ref="F28:F34" si="22">HYPERLINK(E28,"Video")</f>
        <v>Video</v>
      </c>
      <c r="G28" s="86">
        <v>155</v>
      </c>
      <c r="H28" s="96" t="str">
        <f t="shared" ref="H28:H34" si="23">C28</f>
        <v>Wide-Grip Pulldown</v>
      </c>
      <c r="I28" s="97">
        <v>2</v>
      </c>
      <c r="J28" s="97">
        <f>MROUND(((G28)*0.75),2.5)</f>
        <v>117.5</v>
      </c>
      <c r="K28" s="97" t="s">
        <v>11</v>
      </c>
      <c r="L28" s="97"/>
      <c r="M28" s="99"/>
      <c r="N28" s="96" t="str">
        <f t="shared" ref="N28:N34" si="24">C28</f>
        <v>Wide-Grip Pulldown</v>
      </c>
      <c r="O28" s="97">
        <f>I28+(M52)</f>
        <v>2</v>
      </c>
      <c r="P28" s="97">
        <f t="shared" ref="P28:P34" si="25">MROUND((J28*1.05),2.5)</f>
        <v>122.5</v>
      </c>
      <c r="Q28" s="97" t="s">
        <v>11</v>
      </c>
      <c r="R28" s="97"/>
      <c r="S28" s="99"/>
      <c r="T28" s="56" t="str">
        <f t="shared" ref="T28:T34" si="26">C28</f>
        <v>Wide-Grip Pulldown</v>
      </c>
      <c r="U28" s="97">
        <f>O28+(S52)</f>
        <v>2</v>
      </c>
      <c r="V28" s="97">
        <f t="shared" ref="V28:V34" si="27">MROUND((J28*1.075),2.5)</f>
        <v>127.5</v>
      </c>
      <c r="W28" s="97" t="s">
        <v>12</v>
      </c>
      <c r="X28" s="97"/>
      <c r="Y28" s="99"/>
      <c r="Z28" s="98" t="str">
        <f t="shared" ref="Z28:Z34" si="28">C28</f>
        <v>Wide-Grip Pulldown</v>
      </c>
      <c r="AA28" s="97">
        <f>U28+(Y52)</f>
        <v>2</v>
      </c>
      <c r="AB28" s="97">
        <f t="shared" ref="AB28:AB34" si="29">MROUND((J28*1.1),2.5)</f>
        <v>130</v>
      </c>
      <c r="AC28" s="97" t="s">
        <v>13</v>
      </c>
      <c r="AD28" s="97"/>
      <c r="AE28" s="99"/>
      <c r="AF28" s="98" t="str">
        <f t="shared" ref="AF28:AF34" si="30">C28</f>
        <v>Wide-Grip Pulldown</v>
      </c>
      <c r="AG28" s="97">
        <v>2</v>
      </c>
      <c r="AH28" s="100">
        <f t="shared" ref="AH28:AH34" si="31">J28</f>
        <v>117.5</v>
      </c>
      <c r="AI28" s="71" t="s">
        <v>14</v>
      </c>
    </row>
    <row r="29" spans="1:35" s="42" customFormat="1" ht="15.75" thickBot="1" x14ac:dyDescent="0.3">
      <c r="B29" s="77" t="s">
        <v>339</v>
      </c>
      <c r="C29" s="81" t="s">
        <v>166</v>
      </c>
      <c r="D29" s="69" t="str">
        <f t="array" ref="D29">INDEX(Table_Name28[Name List],MATCH(B29,Table_Name28[Category],0))</f>
        <v>Vertical_Back[Exercise]</v>
      </c>
      <c r="E29" s="64" t="str">
        <f t="array" ref="E29">INDEX(Links49[Link],MATCH(C29,Links49[Exercise],0))</f>
        <v>https://youtu.be/bxfHw1LvH24</v>
      </c>
      <c r="F29" s="84" t="str">
        <f t="shared" si="22"/>
        <v>Video</v>
      </c>
      <c r="G29" s="87">
        <v>145</v>
      </c>
      <c r="H29" s="96" t="str">
        <f t="shared" si="23"/>
        <v>Underhand Pulldown</v>
      </c>
      <c r="I29" s="97">
        <v>2</v>
      </c>
      <c r="J29" s="97">
        <f>MROUND(((G29)*0.75),2.5)</f>
        <v>110</v>
      </c>
      <c r="K29" s="97" t="s">
        <v>11</v>
      </c>
      <c r="L29" s="97"/>
      <c r="M29" s="99"/>
      <c r="N29" s="96" t="str">
        <f t="shared" si="24"/>
        <v>Underhand Pulldown</v>
      </c>
      <c r="O29" s="97">
        <f>I29+(M52)</f>
        <v>2</v>
      </c>
      <c r="P29" s="97">
        <f t="shared" si="25"/>
        <v>115</v>
      </c>
      <c r="Q29" s="97" t="s">
        <v>11</v>
      </c>
      <c r="R29" s="97"/>
      <c r="S29" s="99"/>
      <c r="T29" s="56" t="str">
        <f t="shared" si="26"/>
        <v>Underhand Pulldown</v>
      </c>
      <c r="U29" s="97">
        <f>O29+(S52)</f>
        <v>2</v>
      </c>
      <c r="V29" s="97">
        <f t="shared" si="27"/>
        <v>117.5</v>
      </c>
      <c r="W29" s="97" t="s">
        <v>12</v>
      </c>
      <c r="X29" s="97"/>
      <c r="Y29" s="99"/>
      <c r="Z29" s="98" t="str">
        <f t="shared" si="28"/>
        <v>Underhand Pulldown</v>
      </c>
      <c r="AA29" s="97">
        <f>U29+(Y52)</f>
        <v>2</v>
      </c>
      <c r="AB29" s="97">
        <f t="shared" si="29"/>
        <v>120</v>
      </c>
      <c r="AC29" s="97" t="s">
        <v>13</v>
      </c>
      <c r="AD29" s="97"/>
      <c r="AE29" s="99"/>
      <c r="AF29" s="98" t="str">
        <f t="shared" si="30"/>
        <v>Underhand Pulldown</v>
      </c>
      <c r="AG29" s="97">
        <v>2</v>
      </c>
      <c r="AH29" s="100">
        <f t="shared" si="31"/>
        <v>110</v>
      </c>
      <c r="AI29" s="71" t="s">
        <v>14</v>
      </c>
    </row>
    <row r="30" spans="1:35" s="42" customFormat="1" ht="15.75" thickBot="1" x14ac:dyDescent="0.3">
      <c r="B30" s="77" t="s">
        <v>338</v>
      </c>
      <c r="C30" s="81" t="s">
        <v>156</v>
      </c>
      <c r="D30" s="69" t="str">
        <f t="array" ref="D30">INDEX(Table_Name28[Name List],MATCH(B30,Table_Name28[Category],0))</f>
        <v>Horizontal_Back[Exercise]</v>
      </c>
      <c r="E30" s="64" t="str">
        <f t="array" ref="E30">INDEX(Links49[Link],MATCH(C30,Links49[Exercise],0))</f>
        <v>https://youtu.be/o2qSVwxiFk4</v>
      </c>
      <c r="F30" s="84" t="str">
        <f t="shared" si="22"/>
        <v>Video</v>
      </c>
      <c r="G30" s="87">
        <v>185</v>
      </c>
      <c r="H30" s="96" t="str">
        <f t="shared" si="23"/>
        <v>Barbell Bent Over Row</v>
      </c>
      <c r="I30" s="97">
        <v>2</v>
      </c>
      <c r="J30" s="97">
        <f>MROUND(((G30)*0.75),2.5)</f>
        <v>140</v>
      </c>
      <c r="K30" s="97" t="s">
        <v>11</v>
      </c>
      <c r="L30" s="97"/>
      <c r="M30" s="99"/>
      <c r="N30" s="96" t="str">
        <f t="shared" si="24"/>
        <v>Barbell Bent Over Row</v>
      </c>
      <c r="O30" s="97">
        <f>I30+(M52)</f>
        <v>2</v>
      </c>
      <c r="P30" s="97">
        <f t="shared" si="25"/>
        <v>147.5</v>
      </c>
      <c r="Q30" s="97" t="s">
        <v>11</v>
      </c>
      <c r="R30" s="97"/>
      <c r="S30" s="99"/>
      <c r="T30" s="56" t="str">
        <f t="shared" si="26"/>
        <v>Barbell Bent Over Row</v>
      </c>
      <c r="U30" s="97">
        <f>O30+(S52)</f>
        <v>2</v>
      </c>
      <c r="V30" s="97">
        <f t="shared" si="27"/>
        <v>150</v>
      </c>
      <c r="W30" s="97" t="s">
        <v>12</v>
      </c>
      <c r="X30" s="97"/>
      <c r="Y30" s="99"/>
      <c r="Z30" s="98" t="str">
        <f t="shared" si="28"/>
        <v>Barbell Bent Over Row</v>
      </c>
      <c r="AA30" s="97">
        <f>U30+(Y52)</f>
        <v>2</v>
      </c>
      <c r="AB30" s="97">
        <f t="shared" si="29"/>
        <v>155</v>
      </c>
      <c r="AC30" s="97" t="s">
        <v>13</v>
      </c>
      <c r="AD30" s="97"/>
      <c r="AE30" s="99"/>
      <c r="AF30" s="98" t="str">
        <f t="shared" si="30"/>
        <v>Barbell Bent Over Row</v>
      </c>
      <c r="AG30" s="97">
        <v>2</v>
      </c>
      <c r="AH30" s="100">
        <f t="shared" si="31"/>
        <v>140</v>
      </c>
      <c r="AI30" s="71" t="s">
        <v>14</v>
      </c>
    </row>
    <row r="31" spans="1:35" s="42" customFormat="1" ht="15.75" thickBot="1" x14ac:dyDescent="0.3">
      <c r="B31" s="131" t="s">
        <v>344</v>
      </c>
      <c r="C31" s="133" t="s">
        <v>23</v>
      </c>
      <c r="D31" s="113" t="str">
        <f t="array" ref="D31">INDEX(Table_Name28[Name List],MATCH(B31,Table_Name28[Category],0))</f>
        <v>Horizontal_Push[Exercise]</v>
      </c>
      <c r="E31" s="108" t="str">
        <f t="array" ref="E31">INDEX(Links49[Link],MATCH(C31,Links49[Exercise],0))</f>
        <v>https://youtu.be/Dl-by6_vATQ</v>
      </c>
      <c r="F31" s="135" t="str">
        <f t="shared" si="22"/>
        <v>Video</v>
      </c>
      <c r="G31" s="137">
        <v>245</v>
      </c>
      <c r="H31" s="96" t="str">
        <f t="shared" si="23"/>
        <v>Medium Grip Bench Press</v>
      </c>
      <c r="I31" s="97">
        <v>2</v>
      </c>
      <c r="J31" s="97">
        <f>MROUND(((G31)*0.75),2.5)</f>
        <v>185</v>
      </c>
      <c r="K31" s="97" t="s">
        <v>11</v>
      </c>
      <c r="L31" s="97"/>
      <c r="M31" s="148"/>
      <c r="N31" s="96" t="str">
        <f t="shared" si="24"/>
        <v>Medium Grip Bench Press</v>
      </c>
      <c r="O31" s="97">
        <f>I31+(M53)</f>
        <v>2</v>
      </c>
      <c r="P31" s="97">
        <f t="shared" si="25"/>
        <v>195</v>
      </c>
      <c r="Q31" s="97" t="s">
        <v>11</v>
      </c>
      <c r="R31" s="97"/>
      <c r="S31" s="148"/>
      <c r="T31" s="56" t="str">
        <f t="shared" si="26"/>
        <v>Medium Grip Bench Press</v>
      </c>
      <c r="U31" s="97">
        <f>O31+(S53)</f>
        <v>2</v>
      </c>
      <c r="V31" s="97">
        <f t="shared" si="27"/>
        <v>200</v>
      </c>
      <c r="W31" s="97" t="s">
        <v>12</v>
      </c>
      <c r="X31" s="97"/>
      <c r="Y31" s="148"/>
      <c r="Z31" s="98" t="str">
        <f t="shared" si="28"/>
        <v>Medium Grip Bench Press</v>
      </c>
      <c r="AA31" s="97">
        <f>U31+(Y53)</f>
        <v>2</v>
      </c>
      <c r="AB31" s="97">
        <f t="shared" si="29"/>
        <v>202.5</v>
      </c>
      <c r="AC31" s="97" t="s">
        <v>13</v>
      </c>
      <c r="AD31" s="97"/>
      <c r="AE31" s="148"/>
      <c r="AF31" s="98" t="str">
        <f t="shared" si="30"/>
        <v>Medium Grip Bench Press</v>
      </c>
      <c r="AG31" s="97">
        <v>2</v>
      </c>
      <c r="AH31" s="100">
        <f t="shared" si="31"/>
        <v>185</v>
      </c>
      <c r="AI31" s="71" t="s">
        <v>14</v>
      </c>
    </row>
    <row r="32" spans="1:35" s="42" customFormat="1" ht="15.75" thickBot="1" x14ac:dyDescent="0.3">
      <c r="A32" s="60" t="s">
        <v>355</v>
      </c>
      <c r="B32" s="119" t="s">
        <v>340</v>
      </c>
      <c r="C32" s="122" t="s">
        <v>48</v>
      </c>
      <c r="D32" s="114" t="str">
        <f t="array" ref="D32">INDEX(Table_Name28[Name List],MATCH(B32,Table_Name28[Category],0))</f>
        <v>Rear_or_Side_Delts[Exercise]</v>
      </c>
      <c r="E32" s="109" t="str">
        <f t="array" ref="E32">INDEX(Links49[Link],MATCH(C32,Links49[Exercise],0))</f>
        <v>https://youtu.be/pg3hz43P09w</v>
      </c>
      <c r="F32" s="125" t="str">
        <f t="shared" si="22"/>
        <v>Video</v>
      </c>
      <c r="G32" s="128">
        <v>50</v>
      </c>
      <c r="H32" s="149" t="str">
        <f t="shared" si="23"/>
        <v>Dumbbell Side Lateral Raise</v>
      </c>
      <c r="I32" s="150">
        <v>2</v>
      </c>
      <c r="J32" s="150">
        <f>MROUND(((G32)*0.75),2.5)</f>
        <v>37.5</v>
      </c>
      <c r="K32" s="150" t="s">
        <v>11</v>
      </c>
      <c r="L32" s="150"/>
      <c r="M32" s="153"/>
      <c r="N32" s="149" t="str">
        <f t="shared" si="24"/>
        <v>Dumbbell Side Lateral Raise</v>
      </c>
      <c r="O32" s="150">
        <f>I32+(S16)</f>
        <v>2</v>
      </c>
      <c r="P32" s="150">
        <f t="shared" si="25"/>
        <v>40</v>
      </c>
      <c r="Q32" s="150" t="s">
        <v>11</v>
      </c>
      <c r="R32" s="150"/>
      <c r="S32" s="153"/>
      <c r="T32" s="154" t="str">
        <f t="shared" si="26"/>
        <v>Dumbbell Side Lateral Raise</v>
      </c>
      <c r="U32" s="150">
        <f>O32+(Y16)</f>
        <v>2</v>
      </c>
      <c r="V32" s="150">
        <f t="shared" si="27"/>
        <v>40</v>
      </c>
      <c r="W32" s="150" t="s">
        <v>12</v>
      </c>
      <c r="X32" s="150"/>
      <c r="Y32" s="153"/>
      <c r="Z32" s="152" t="str">
        <f t="shared" si="28"/>
        <v>Dumbbell Side Lateral Raise</v>
      </c>
      <c r="AA32" s="150">
        <f>U32+(AE16)</f>
        <v>2</v>
      </c>
      <c r="AB32" s="150">
        <f t="shared" si="29"/>
        <v>42.5</v>
      </c>
      <c r="AC32" s="150" t="s">
        <v>13</v>
      </c>
      <c r="AD32" s="150"/>
      <c r="AE32" s="155"/>
      <c r="AF32" s="96" t="str">
        <f t="shared" si="30"/>
        <v>Dumbbell Side Lateral Raise</v>
      </c>
      <c r="AG32" s="97">
        <v>2</v>
      </c>
      <c r="AH32" s="100">
        <f t="shared" si="31"/>
        <v>37.5</v>
      </c>
      <c r="AI32" s="71" t="s">
        <v>14</v>
      </c>
    </row>
    <row r="33" spans="1:35" s="42" customFormat="1" ht="15.75" thickBot="1" x14ac:dyDescent="0.3">
      <c r="A33" s="60" t="s">
        <v>356</v>
      </c>
      <c r="B33" s="120" t="s">
        <v>340</v>
      </c>
      <c r="C33" s="123" t="s">
        <v>50</v>
      </c>
      <c r="D33" s="115" t="str">
        <f t="array" ref="D33">INDEX(Table_Name28[Name List],MATCH(B33,Table_Name28[Category],0))</f>
        <v>Rear_or_Side_Delts[Exercise]</v>
      </c>
      <c r="E33" s="110" t="str">
        <f t="array" ref="E33">INDEX(Links49[Link],MATCH(C33,Links49[Exercise],0))</f>
        <v>https://youtu.be/c32OxRaEhxM</v>
      </c>
      <c r="F33" s="126" t="str">
        <f t="shared" ref="F33" si="32">HYPERLINK(E33,"Video")</f>
        <v>Video</v>
      </c>
      <c r="G33" s="129">
        <v>50</v>
      </c>
      <c r="H33" s="156" t="str">
        <f t="shared" ref="H33" si="33">C33</f>
        <v>Dumbbell Rear Lateral Raise</v>
      </c>
      <c r="I33" s="157">
        <v>2</v>
      </c>
      <c r="J33" s="157">
        <f>MROUND(((G33)*0.6),2.5)</f>
        <v>30</v>
      </c>
      <c r="K33" s="157" t="s">
        <v>11</v>
      </c>
      <c r="L33" s="157"/>
      <c r="M33" s="160"/>
      <c r="N33" s="156" t="str">
        <f t="shared" ref="N33" si="34">C33</f>
        <v>Dumbbell Rear Lateral Raise</v>
      </c>
      <c r="O33" s="157">
        <f>I32+(S16)</f>
        <v>2</v>
      </c>
      <c r="P33" s="157">
        <f t="shared" si="25"/>
        <v>32.5</v>
      </c>
      <c r="Q33" s="157" t="s">
        <v>11</v>
      </c>
      <c r="R33" s="157"/>
      <c r="S33" s="160"/>
      <c r="T33" s="161" t="str">
        <f t="shared" ref="T33" si="35">C33</f>
        <v>Dumbbell Rear Lateral Raise</v>
      </c>
      <c r="U33" s="157">
        <f>O32+(Y16)</f>
        <v>2</v>
      </c>
      <c r="V33" s="157">
        <f t="shared" si="27"/>
        <v>32.5</v>
      </c>
      <c r="W33" s="157" t="s">
        <v>12</v>
      </c>
      <c r="X33" s="157"/>
      <c r="Y33" s="160"/>
      <c r="Z33" s="159" t="str">
        <f t="shared" ref="Z33" si="36">C33</f>
        <v>Dumbbell Rear Lateral Raise</v>
      </c>
      <c r="AA33" s="157">
        <f>U32+(AE16)</f>
        <v>2</v>
      </c>
      <c r="AB33" s="157">
        <f t="shared" si="29"/>
        <v>32.5</v>
      </c>
      <c r="AC33" s="157" t="s">
        <v>13</v>
      </c>
      <c r="AD33" s="157"/>
      <c r="AE33" s="162"/>
      <c r="AF33" s="96"/>
      <c r="AG33" s="97"/>
      <c r="AH33" s="100"/>
      <c r="AI33" s="71"/>
    </row>
    <row r="34" spans="1:35" s="42" customFormat="1" ht="15.75" thickBot="1" x14ac:dyDescent="0.3">
      <c r="B34" s="132" t="s">
        <v>77</v>
      </c>
      <c r="C34" s="134" t="s">
        <v>79</v>
      </c>
      <c r="D34" s="130" t="str">
        <f t="array" ref="D34">INDEX(Table_Name28[Name List],MATCH(B34,Table_Name28[Category],0))</f>
        <v>Abs[Exercise]</v>
      </c>
      <c r="E34" s="111" t="str">
        <f t="array" ref="E34">INDEX(Links49[Link],MATCH(C34,Links49[Exercise],0))</f>
        <v>https://youtu.be/JYiWXFIikW4</v>
      </c>
      <c r="F34" s="136" t="str">
        <f t="shared" si="22"/>
        <v>Video</v>
      </c>
      <c r="G34" s="138">
        <v>200</v>
      </c>
      <c r="H34" s="101" t="str">
        <f t="shared" si="23"/>
        <v>Slant Board Sit-Up</v>
      </c>
      <c r="I34" s="102">
        <v>2</v>
      </c>
      <c r="J34" s="102">
        <f>MROUND(((G34)*0.75),2.5)</f>
        <v>150</v>
      </c>
      <c r="K34" s="102" t="s">
        <v>11</v>
      </c>
      <c r="L34" s="102"/>
      <c r="M34" s="163"/>
      <c r="N34" s="103" t="str">
        <f t="shared" si="24"/>
        <v>Slant Board Sit-Up</v>
      </c>
      <c r="O34" s="102">
        <f>I34+(M54)</f>
        <v>2</v>
      </c>
      <c r="P34" s="102">
        <f t="shared" si="25"/>
        <v>157.5</v>
      </c>
      <c r="Q34" s="102" t="s">
        <v>11</v>
      </c>
      <c r="R34" s="102"/>
      <c r="S34" s="163"/>
      <c r="T34" s="104" t="str">
        <f t="shared" si="26"/>
        <v>Slant Board Sit-Up</v>
      </c>
      <c r="U34" s="102">
        <f>O34+(S54)</f>
        <v>2</v>
      </c>
      <c r="V34" s="102">
        <f t="shared" si="27"/>
        <v>162.5</v>
      </c>
      <c r="W34" s="102" t="s">
        <v>12</v>
      </c>
      <c r="X34" s="102"/>
      <c r="Y34" s="163"/>
      <c r="Z34" s="103" t="str">
        <f t="shared" si="28"/>
        <v>Slant Board Sit-Up</v>
      </c>
      <c r="AA34" s="102">
        <f>U34+(Y54)</f>
        <v>2</v>
      </c>
      <c r="AB34" s="102">
        <f t="shared" si="29"/>
        <v>165</v>
      </c>
      <c r="AC34" s="102" t="s">
        <v>13</v>
      </c>
      <c r="AD34" s="102"/>
      <c r="AE34" s="163"/>
      <c r="AF34" s="103" t="str">
        <f t="shared" si="30"/>
        <v>Slant Board Sit-Up</v>
      </c>
      <c r="AG34" s="102">
        <v>2</v>
      </c>
      <c r="AH34" s="105">
        <f t="shared" si="31"/>
        <v>150</v>
      </c>
      <c r="AI34" s="61" t="s">
        <v>14</v>
      </c>
    </row>
    <row r="35" spans="1:35" s="42" customFormat="1" ht="19.5" thickBot="1" x14ac:dyDescent="0.3">
      <c r="B35" s="68" t="s">
        <v>349</v>
      </c>
      <c r="C35" s="56" t="s">
        <v>368</v>
      </c>
      <c r="D35" s="56"/>
      <c r="E35" s="67"/>
      <c r="F35" s="55"/>
      <c r="G35" s="59"/>
      <c r="H35" s="171" t="s">
        <v>1</v>
      </c>
      <c r="I35" s="172"/>
      <c r="J35" s="172"/>
      <c r="K35" s="172"/>
      <c r="L35" s="172"/>
      <c r="M35" s="173"/>
      <c r="N35" s="174" t="s">
        <v>2</v>
      </c>
      <c r="O35" s="175"/>
      <c r="P35" s="175"/>
      <c r="Q35" s="175"/>
      <c r="R35" s="175"/>
      <c r="S35" s="176"/>
      <c r="T35" s="177" t="s">
        <v>3</v>
      </c>
      <c r="U35" s="178"/>
      <c r="V35" s="178"/>
      <c r="W35" s="178"/>
      <c r="X35" s="178"/>
      <c r="Y35" s="179"/>
      <c r="Z35" s="180" t="s">
        <v>4</v>
      </c>
      <c r="AA35" s="181"/>
      <c r="AB35" s="181"/>
      <c r="AC35" s="181"/>
      <c r="AD35" s="181"/>
      <c r="AE35" s="182"/>
      <c r="AF35" s="183" t="s">
        <v>5</v>
      </c>
      <c r="AG35" s="184"/>
      <c r="AH35" s="184"/>
      <c r="AI35" s="185"/>
    </row>
    <row r="36" spans="1:35" s="42" customFormat="1" ht="15.75" thickBot="1" x14ac:dyDescent="0.3">
      <c r="B36" s="36"/>
      <c r="C36" s="56"/>
      <c r="D36" s="56"/>
      <c r="E36" s="67"/>
      <c r="F36" s="55"/>
      <c r="G36" s="56"/>
      <c r="H36" s="62" t="s">
        <v>88</v>
      </c>
      <c r="I36" s="89" t="s">
        <v>6</v>
      </c>
      <c r="J36" s="90" t="s">
        <v>7</v>
      </c>
      <c r="K36" s="63" t="s">
        <v>8</v>
      </c>
      <c r="L36" s="63" t="s">
        <v>9</v>
      </c>
      <c r="M36" s="91" t="s">
        <v>10</v>
      </c>
      <c r="N36" s="92" t="s">
        <v>88</v>
      </c>
      <c r="O36" s="92" t="s">
        <v>6</v>
      </c>
      <c r="P36" s="90" t="s">
        <v>7</v>
      </c>
      <c r="Q36" s="63" t="s">
        <v>8</v>
      </c>
      <c r="R36" s="63" t="s">
        <v>9</v>
      </c>
      <c r="S36" s="91" t="s">
        <v>10</v>
      </c>
      <c r="T36" s="92" t="s">
        <v>88</v>
      </c>
      <c r="U36" s="92" t="s">
        <v>6</v>
      </c>
      <c r="V36" s="90" t="s">
        <v>7</v>
      </c>
      <c r="W36" s="63" t="s">
        <v>8</v>
      </c>
      <c r="X36" s="63" t="s">
        <v>9</v>
      </c>
      <c r="Y36" s="91" t="s">
        <v>10</v>
      </c>
      <c r="Z36" s="92" t="s">
        <v>88</v>
      </c>
      <c r="AA36" s="92" t="s">
        <v>6</v>
      </c>
      <c r="AB36" s="90" t="s">
        <v>7</v>
      </c>
      <c r="AC36" s="107" t="s">
        <v>15</v>
      </c>
      <c r="AD36" s="63" t="s">
        <v>9</v>
      </c>
      <c r="AE36" s="91" t="s">
        <v>10</v>
      </c>
      <c r="AF36" s="92" t="s">
        <v>88</v>
      </c>
      <c r="AG36" s="92" t="s">
        <v>6</v>
      </c>
      <c r="AH36" s="90" t="s">
        <v>7</v>
      </c>
      <c r="AI36" s="93" t="s">
        <v>8</v>
      </c>
    </row>
    <row r="37" spans="1:35" s="42" customFormat="1" ht="15.75" thickBot="1" x14ac:dyDescent="0.3">
      <c r="B37" s="75" t="s">
        <v>350</v>
      </c>
      <c r="C37" s="79" t="s">
        <v>336</v>
      </c>
      <c r="D37" s="74"/>
      <c r="E37" s="74"/>
      <c r="F37" s="79" t="s">
        <v>358</v>
      </c>
      <c r="G37" s="79" t="s">
        <v>359</v>
      </c>
      <c r="H37" s="63" t="s">
        <v>336</v>
      </c>
      <c r="I37" s="94"/>
      <c r="J37" s="94"/>
      <c r="K37" s="94"/>
      <c r="L37" s="94"/>
      <c r="M37" s="95"/>
      <c r="N37" s="62" t="s">
        <v>336</v>
      </c>
      <c r="O37" s="94"/>
      <c r="P37" s="94"/>
      <c r="Q37" s="94"/>
      <c r="R37" s="94"/>
      <c r="S37" s="95"/>
      <c r="T37" s="62" t="s">
        <v>336</v>
      </c>
      <c r="U37" s="94"/>
      <c r="V37" s="94"/>
      <c r="W37" s="94"/>
      <c r="X37" s="94"/>
      <c r="Y37" s="94"/>
      <c r="Z37" s="62" t="s">
        <v>336</v>
      </c>
      <c r="AA37" s="94"/>
      <c r="AB37" s="94"/>
      <c r="AC37" s="94"/>
      <c r="AD37" s="94"/>
      <c r="AE37" s="94"/>
      <c r="AF37" s="62" t="s">
        <v>336</v>
      </c>
      <c r="AG37" s="94"/>
      <c r="AH37" s="94"/>
      <c r="AI37" s="95"/>
    </row>
    <row r="38" spans="1:35" s="42" customFormat="1" ht="15.75" thickBot="1" x14ac:dyDescent="0.3">
      <c r="B38" s="76" t="s">
        <v>108</v>
      </c>
      <c r="C38" s="80" t="s">
        <v>134</v>
      </c>
      <c r="D38" s="72" t="str">
        <f t="array" ref="D38">INDEX(Table_Name28[Name List],MATCH(B38,Table_Name28[Category],0))</f>
        <v>Glutes[Exercise]</v>
      </c>
      <c r="E38" s="73" t="str">
        <f t="array" ref="E38">INDEX(Links49[Link],MATCH(C38,Links49[Exercise],0))</f>
        <v>https://youtu.be/euEPxA3gsDo</v>
      </c>
      <c r="F38" s="83" t="str">
        <f t="shared" ref="F38:F42" si="37">HYPERLINK(E38,"Video")</f>
        <v>Video</v>
      </c>
      <c r="G38" s="86">
        <v>370</v>
      </c>
      <c r="H38" s="96" t="str">
        <f t="shared" ref="H38:H42" si="38">C38</f>
        <v>Deadlift</v>
      </c>
      <c r="I38" s="97">
        <v>3</v>
      </c>
      <c r="J38" s="97">
        <f>MROUND(((G38)*0.75),2.5)</f>
        <v>277.5</v>
      </c>
      <c r="K38" s="97" t="s">
        <v>11</v>
      </c>
      <c r="L38" s="97"/>
      <c r="M38" s="99"/>
      <c r="N38" s="96" t="str">
        <f t="shared" ref="N38:N42" si="39">C38</f>
        <v>Deadlift</v>
      </c>
      <c r="O38" s="97">
        <f>I38+(S21)</f>
        <v>3</v>
      </c>
      <c r="P38" s="97">
        <f>MROUND((J38*1.05),2.5)</f>
        <v>292.5</v>
      </c>
      <c r="Q38" s="97" t="s">
        <v>11</v>
      </c>
      <c r="R38" s="97"/>
      <c r="S38" s="99"/>
      <c r="T38" s="56" t="str">
        <f t="shared" ref="T38:T42" si="40">C38</f>
        <v>Deadlift</v>
      </c>
      <c r="U38" s="97">
        <f>O38+(Y21)</f>
        <v>3</v>
      </c>
      <c r="V38" s="97">
        <f>MROUND((J38*1.075),2.5)</f>
        <v>297.5</v>
      </c>
      <c r="W38" s="97" t="s">
        <v>12</v>
      </c>
      <c r="X38" s="97"/>
      <c r="Y38" s="99"/>
      <c r="Z38" s="98" t="str">
        <f t="shared" ref="Z38:Z42" si="41">C38</f>
        <v>Deadlift</v>
      </c>
      <c r="AA38" s="97">
        <f>U38+(AE21)</f>
        <v>3</v>
      </c>
      <c r="AB38" s="97">
        <f>MROUND((J38*1.1),2.5)</f>
        <v>305</v>
      </c>
      <c r="AC38" s="97" t="s">
        <v>13</v>
      </c>
      <c r="AD38" s="97"/>
      <c r="AE38" s="99"/>
      <c r="AF38" s="98" t="str">
        <f t="shared" ref="AF38:AF42" si="42">C38</f>
        <v>Deadlift</v>
      </c>
      <c r="AG38" s="97">
        <v>2</v>
      </c>
      <c r="AH38" s="100">
        <f>MROUND((J38*0.5),2.5)</f>
        <v>140</v>
      </c>
      <c r="AI38" s="71" t="s">
        <v>14</v>
      </c>
    </row>
    <row r="39" spans="1:35" s="42" customFormat="1" ht="15.75" thickBot="1" x14ac:dyDescent="0.3">
      <c r="B39" s="77" t="s">
        <v>108</v>
      </c>
      <c r="C39" s="81" t="s">
        <v>170</v>
      </c>
      <c r="D39" s="69" t="str">
        <f t="array" ref="D39">INDEX(Table_Name28[Name List],MATCH(B39,Table_Name28[Category],0))</f>
        <v>Glutes[Exercise]</v>
      </c>
      <c r="E39" s="64" t="str">
        <f t="array" ref="E39">INDEX(Links49[Link],MATCH(C39,Links49[Exercise],0))</f>
        <v>https://youtu.be/WWS1rPFPyiQ</v>
      </c>
      <c r="F39" s="84" t="str">
        <f t="shared" si="37"/>
        <v>Video</v>
      </c>
      <c r="G39" s="87">
        <v>285</v>
      </c>
      <c r="H39" s="96" t="str">
        <f t="shared" si="38"/>
        <v xml:space="preserve">Deficit Deadlift </v>
      </c>
      <c r="I39" s="97">
        <v>3</v>
      </c>
      <c r="J39" s="97">
        <f>MROUND(((G39)*0.75),2.5)</f>
        <v>215</v>
      </c>
      <c r="K39" s="97" t="s">
        <v>11</v>
      </c>
      <c r="L39" s="97"/>
      <c r="M39" s="99"/>
      <c r="N39" s="96" t="str">
        <f t="shared" si="39"/>
        <v xml:space="preserve">Deficit Deadlift </v>
      </c>
      <c r="O39" s="97">
        <f>I39+(S21)</f>
        <v>3</v>
      </c>
      <c r="P39" s="97">
        <f>MROUND((J39*1.05),2.5)</f>
        <v>225</v>
      </c>
      <c r="Q39" s="97" t="s">
        <v>11</v>
      </c>
      <c r="R39" s="97"/>
      <c r="S39" s="99"/>
      <c r="T39" s="56" t="str">
        <f t="shared" si="40"/>
        <v xml:space="preserve">Deficit Deadlift </v>
      </c>
      <c r="U39" s="97">
        <f>O39+(Y21)</f>
        <v>3</v>
      </c>
      <c r="V39" s="97">
        <f>MROUND((J39*1.075),2.5)</f>
        <v>230</v>
      </c>
      <c r="W39" s="97" t="s">
        <v>12</v>
      </c>
      <c r="X39" s="97"/>
      <c r="Y39" s="99"/>
      <c r="Z39" s="98" t="str">
        <f t="shared" si="41"/>
        <v xml:space="preserve">Deficit Deadlift </v>
      </c>
      <c r="AA39" s="97">
        <f>U39+(AE21)</f>
        <v>3</v>
      </c>
      <c r="AB39" s="97">
        <f>MROUND((J39*1.1),2.5)</f>
        <v>237.5</v>
      </c>
      <c r="AC39" s="97" t="s">
        <v>13</v>
      </c>
      <c r="AD39" s="97"/>
      <c r="AE39" s="99"/>
      <c r="AF39" s="98" t="str">
        <f t="shared" si="42"/>
        <v xml:space="preserve">Deficit Deadlift </v>
      </c>
      <c r="AG39" s="97">
        <v>2</v>
      </c>
      <c r="AH39" s="100">
        <f>MROUND((J39*0.5),2.5)</f>
        <v>107.5</v>
      </c>
      <c r="AI39" s="71" t="s">
        <v>14</v>
      </c>
    </row>
    <row r="40" spans="1:35" s="42" customFormat="1" ht="15.75" thickBot="1" x14ac:dyDescent="0.3">
      <c r="B40" s="77" t="s">
        <v>351</v>
      </c>
      <c r="C40" s="81" t="s">
        <v>136</v>
      </c>
      <c r="D40" s="69" t="str">
        <f t="array" ref="D40">INDEX(Table_Name28[Name List],MATCH(B40,Table_Name28[Category],0))</f>
        <v>Hamstrings_Hip_Hinge[Exercise]</v>
      </c>
      <c r="E40" s="64" t="str">
        <f t="array" ref="E40">INDEX(Links49[Link],MATCH(C40,Links49[Exercise],0))</f>
        <v>https://youtu.be/OMUGU1Vh8Ao</v>
      </c>
      <c r="F40" s="84" t="str">
        <f t="shared" si="37"/>
        <v>Video</v>
      </c>
      <c r="G40" s="87">
        <v>135</v>
      </c>
      <c r="H40" s="96" t="str">
        <f t="shared" si="38"/>
        <v>45 Degree Back Raise</v>
      </c>
      <c r="I40" s="97">
        <v>3</v>
      </c>
      <c r="J40" s="97">
        <f>MROUND(((G40)*0.75),2.5)</f>
        <v>102.5</v>
      </c>
      <c r="K40" s="97" t="s">
        <v>11</v>
      </c>
      <c r="L40" s="97"/>
      <c r="M40" s="99"/>
      <c r="N40" s="96" t="str">
        <f t="shared" si="39"/>
        <v>45 Degree Back Raise</v>
      </c>
      <c r="O40" s="97">
        <f>I40+(S23)</f>
        <v>3</v>
      </c>
      <c r="P40" s="97">
        <f>MROUND((J40*1.05),2.5)</f>
        <v>107.5</v>
      </c>
      <c r="Q40" s="97" t="s">
        <v>11</v>
      </c>
      <c r="R40" s="97"/>
      <c r="S40" s="99"/>
      <c r="T40" s="56" t="str">
        <f t="shared" si="40"/>
        <v>45 Degree Back Raise</v>
      </c>
      <c r="U40" s="97">
        <f>O40+(Y23)</f>
        <v>3</v>
      </c>
      <c r="V40" s="97">
        <f>MROUND((J40*1.075),2.5)</f>
        <v>110</v>
      </c>
      <c r="W40" s="97" t="s">
        <v>12</v>
      </c>
      <c r="X40" s="97"/>
      <c r="Y40" s="99"/>
      <c r="Z40" s="98" t="str">
        <f t="shared" si="41"/>
        <v>45 Degree Back Raise</v>
      </c>
      <c r="AA40" s="97">
        <f>U40+(AE23)</f>
        <v>3</v>
      </c>
      <c r="AB40" s="97">
        <f>MROUND((J40*1.1),2.5)</f>
        <v>112.5</v>
      </c>
      <c r="AC40" s="97" t="s">
        <v>13</v>
      </c>
      <c r="AD40" s="97"/>
      <c r="AE40" s="99"/>
      <c r="AF40" s="98" t="str">
        <f t="shared" si="42"/>
        <v>45 Degree Back Raise</v>
      </c>
      <c r="AG40" s="97">
        <v>2</v>
      </c>
      <c r="AH40" s="100">
        <f>MROUND((J40*0.5),2.5)</f>
        <v>52.5</v>
      </c>
      <c r="AI40" s="71" t="s">
        <v>14</v>
      </c>
    </row>
    <row r="41" spans="1:35" s="42" customFormat="1" ht="15.75" thickBot="1" x14ac:dyDescent="0.3">
      <c r="B41" s="77" t="s">
        <v>20</v>
      </c>
      <c r="C41" s="81" t="s">
        <v>65</v>
      </c>
      <c r="D41" s="69" t="str">
        <f t="array" ref="D41">INDEX(Table_Name28[Name List],MATCH(B41,Table_Name28[Category],0))</f>
        <v>Quads[Exercise]</v>
      </c>
      <c r="E41" s="64" t="str">
        <f t="array" ref="E41">INDEX(Links49[Link],MATCH(C41,Links49[Exercise],0))</f>
        <v>https://youtu.be/mJSsWpuyiCM</v>
      </c>
      <c r="F41" s="84" t="str">
        <f t="shared" si="37"/>
        <v>Video</v>
      </c>
      <c r="G41" s="87">
        <v>345</v>
      </c>
      <c r="H41" s="96" t="str">
        <f t="shared" si="38"/>
        <v>Leg Press</v>
      </c>
      <c r="I41" s="97">
        <v>3</v>
      </c>
      <c r="J41" s="97">
        <f>MROUND(((G41)*0.75),2.5)</f>
        <v>260</v>
      </c>
      <c r="K41" s="97" t="s">
        <v>11</v>
      </c>
      <c r="L41" s="97"/>
      <c r="M41" s="99"/>
      <c r="N41" s="96" t="str">
        <f t="shared" si="39"/>
        <v>Leg Press</v>
      </c>
      <c r="O41" s="97">
        <f>I41+(S21)</f>
        <v>3</v>
      </c>
      <c r="P41" s="97">
        <f>MROUND((J41*1.05),2.5)</f>
        <v>272.5</v>
      </c>
      <c r="Q41" s="97" t="s">
        <v>11</v>
      </c>
      <c r="R41" s="97"/>
      <c r="S41" s="99"/>
      <c r="T41" s="56" t="str">
        <f t="shared" si="40"/>
        <v>Leg Press</v>
      </c>
      <c r="U41" s="97">
        <f>O41+(Y21)</f>
        <v>3</v>
      </c>
      <c r="V41" s="97">
        <f>MROUND((J41*1.075),2.5)</f>
        <v>280</v>
      </c>
      <c r="W41" s="97" t="s">
        <v>12</v>
      </c>
      <c r="X41" s="97"/>
      <c r="Y41" s="99"/>
      <c r="Z41" s="98" t="str">
        <f t="shared" si="41"/>
        <v>Leg Press</v>
      </c>
      <c r="AA41" s="97">
        <f>U41+(AE21)</f>
        <v>3</v>
      </c>
      <c r="AB41" s="97">
        <f>MROUND((J41*1.1),2.5)</f>
        <v>285</v>
      </c>
      <c r="AC41" s="97" t="s">
        <v>13</v>
      </c>
      <c r="AD41" s="97"/>
      <c r="AE41" s="99"/>
      <c r="AF41" s="98" t="str">
        <f t="shared" si="42"/>
        <v>Leg Press</v>
      </c>
      <c r="AG41" s="97">
        <v>2</v>
      </c>
      <c r="AH41" s="100">
        <f>MROUND((J41*0.5),2.5)</f>
        <v>130</v>
      </c>
      <c r="AI41" s="71" t="s">
        <v>14</v>
      </c>
    </row>
    <row r="42" spans="1:35" s="42" customFormat="1" ht="15.75" thickBot="1" x14ac:dyDescent="0.3">
      <c r="B42" s="78" t="s">
        <v>19</v>
      </c>
      <c r="C42" s="82" t="s">
        <v>111</v>
      </c>
      <c r="D42" s="70" t="str">
        <f t="array" ref="D42">INDEX(Table_Name28[Name List],MATCH(B42,Table_Name28[Category],0))</f>
        <v>Calves[Exercise]</v>
      </c>
      <c r="E42" s="66" t="str">
        <f t="array" ref="E42">INDEX(Links49[Link],MATCH(C42,Links49[Exercise],0))</f>
        <v>https://youtu.be/wrPN51LyOUE</v>
      </c>
      <c r="F42" s="85" t="str">
        <f t="shared" si="37"/>
        <v>Video</v>
      </c>
      <c r="G42" s="88">
        <v>200</v>
      </c>
      <c r="H42" s="101" t="str">
        <f t="shared" si="38"/>
        <v>Calves on Calf Machine</v>
      </c>
      <c r="I42" s="102">
        <v>4</v>
      </c>
      <c r="J42" s="102">
        <f>MROUND(((G42)*0.75),2.5)</f>
        <v>150</v>
      </c>
      <c r="K42" s="102" t="s">
        <v>11</v>
      </c>
      <c r="L42" s="102"/>
      <c r="M42" s="99"/>
      <c r="N42" s="103" t="str">
        <f t="shared" si="39"/>
        <v>Calves on Calf Machine</v>
      </c>
      <c r="O42" s="102">
        <f>I42+(S24)</f>
        <v>4</v>
      </c>
      <c r="P42" s="102">
        <f>MROUND((J42*1.05),2.5)</f>
        <v>157.5</v>
      </c>
      <c r="Q42" s="102" t="s">
        <v>11</v>
      </c>
      <c r="R42" s="102"/>
      <c r="S42" s="99"/>
      <c r="T42" s="104" t="str">
        <f t="shared" si="40"/>
        <v>Calves on Calf Machine</v>
      </c>
      <c r="U42" s="102">
        <f>O42+(Y24)</f>
        <v>4</v>
      </c>
      <c r="V42" s="102">
        <f>MROUND((J42*1.075),2.5)</f>
        <v>162.5</v>
      </c>
      <c r="W42" s="102" t="s">
        <v>12</v>
      </c>
      <c r="X42" s="102"/>
      <c r="Y42" s="99"/>
      <c r="Z42" s="103" t="str">
        <f t="shared" si="41"/>
        <v>Calves on Calf Machine</v>
      </c>
      <c r="AA42" s="102">
        <f>U42+(AE24)</f>
        <v>4</v>
      </c>
      <c r="AB42" s="102">
        <f>MROUND((J42*1.1),2.5)</f>
        <v>165</v>
      </c>
      <c r="AC42" s="102" t="s">
        <v>13</v>
      </c>
      <c r="AD42" s="102"/>
      <c r="AE42" s="99"/>
      <c r="AF42" s="103" t="str">
        <f t="shared" si="42"/>
        <v>Calves on Calf Machine</v>
      </c>
      <c r="AG42" s="102">
        <v>2</v>
      </c>
      <c r="AH42" s="105">
        <f>MROUND((J42*0.5),2.5)</f>
        <v>75</v>
      </c>
      <c r="AI42" s="61" t="s">
        <v>14</v>
      </c>
    </row>
    <row r="43" spans="1:35" s="42" customFormat="1" ht="19.5" thickBot="1" x14ac:dyDescent="0.3">
      <c r="B43" s="68" t="s">
        <v>352</v>
      </c>
      <c r="C43" s="56"/>
      <c r="D43" s="56"/>
      <c r="E43" s="67"/>
      <c r="F43" s="55"/>
      <c r="G43" s="59"/>
      <c r="H43" s="171" t="s">
        <v>1</v>
      </c>
      <c r="I43" s="172"/>
      <c r="J43" s="172"/>
      <c r="K43" s="172"/>
      <c r="L43" s="172"/>
      <c r="M43" s="173"/>
      <c r="N43" s="174" t="s">
        <v>2</v>
      </c>
      <c r="O43" s="175"/>
      <c r="P43" s="175"/>
      <c r="Q43" s="175"/>
      <c r="R43" s="175"/>
      <c r="S43" s="176"/>
      <c r="T43" s="177" t="s">
        <v>3</v>
      </c>
      <c r="U43" s="178"/>
      <c r="V43" s="178"/>
      <c r="W43" s="178"/>
      <c r="X43" s="178"/>
      <c r="Y43" s="179"/>
      <c r="Z43" s="180" t="s">
        <v>4</v>
      </c>
      <c r="AA43" s="181"/>
      <c r="AB43" s="181"/>
      <c r="AC43" s="181"/>
      <c r="AD43" s="181"/>
      <c r="AE43" s="182"/>
      <c r="AF43" s="183" t="s">
        <v>5</v>
      </c>
      <c r="AG43" s="184"/>
      <c r="AH43" s="184"/>
      <c r="AI43" s="185"/>
    </row>
    <row r="44" spans="1:35" s="42" customFormat="1" ht="15.75" thickBot="1" x14ac:dyDescent="0.3">
      <c r="B44" s="36"/>
      <c r="C44" s="56"/>
      <c r="D44" s="56"/>
      <c r="E44" s="67"/>
      <c r="F44" s="55"/>
      <c r="G44" s="56"/>
      <c r="H44" s="62" t="s">
        <v>88</v>
      </c>
      <c r="I44" s="89" t="s">
        <v>6</v>
      </c>
      <c r="J44" s="90" t="s">
        <v>7</v>
      </c>
      <c r="K44" s="63" t="s">
        <v>8</v>
      </c>
      <c r="L44" s="63" t="s">
        <v>9</v>
      </c>
      <c r="M44" s="91" t="s">
        <v>10</v>
      </c>
      <c r="N44" s="92" t="s">
        <v>88</v>
      </c>
      <c r="O44" s="92" t="s">
        <v>6</v>
      </c>
      <c r="P44" s="90" t="s">
        <v>7</v>
      </c>
      <c r="Q44" s="63" t="s">
        <v>8</v>
      </c>
      <c r="R44" s="63" t="s">
        <v>9</v>
      </c>
      <c r="S44" s="91" t="s">
        <v>10</v>
      </c>
      <c r="T44" s="92" t="s">
        <v>88</v>
      </c>
      <c r="U44" s="92" t="s">
        <v>6</v>
      </c>
      <c r="V44" s="90" t="s">
        <v>7</v>
      </c>
      <c r="W44" s="63" t="s">
        <v>8</v>
      </c>
      <c r="X44" s="63" t="s">
        <v>9</v>
      </c>
      <c r="Y44" s="91" t="s">
        <v>10</v>
      </c>
      <c r="Z44" s="92" t="s">
        <v>88</v>
      </c>
      <c r="AA44" s="92" t="s">
        <v>6</v>
      </c>
      <c r="AB44" s="90" t="s">
        <v>7</v>
      </c>
      <c r="AC44" s="107" t="s">
        <v>15</v>
      </c>
      <c r="AD44" s="63" t="s">
        <v>9</v>
      </c>
      <c r="AE44" s="91" t="s">
        <v>10</v>
      </c>
      <c r="AF44" s="92" t="s">
        <v>88</v>
      </c>
      <c r="AG44" s="92" t="s">
        <v>6</v>
      </c>
      <c r="AH44" s="90" t="s">
        <v>7</v>
      </c>
      <c r="AI44" s="93" t="s">
        <v>8</v>
      </c>
    </row>
    <row r="45" spans="1:35" s="42" customFormat="1" ht="15.75" thickBot="1" x14ac:dyDescent="0.3">
      <c r="B45" s="146" t="s">
        <v>353</v>
      </c>
      <c r="C45" s="147" t="s">
        <v>341</v>
      </c>
      <c r="D45" s="63"/>
      <c r="E45" s="63"/>
      <c r="F45" s="147" t="s">
        <v>358</v>
      </c>
      <c r="G45" s="147" t="s">
        <v>359</v>
      </c>
      <c r="H45" s="63" t="s">
        <v>341</v>
      </c>
      <c r="I45" s="94"/>
      <c r="J45" s="166"/>
      <c r="K45" s="94"/>
      <c r="L45" s="94"/>
      <c r="M45" s="95"/>
      <c r="N45" s="62" t="s">
        <v>341</v>
      </c>
      <c r="O45" s="94"/>
      <c r="P45" s="94"/>
      <c r="Q45" s="94"/>
      <c r="R45" s="94"/>
      <c r="S45" s="95"/>
      <c r="T45" s="62" t="s">
        <v>341</v>
      </c>
      <c r="U45" s="94"/>
      <c r="V45" s="94"/>
      <c r="W45" s="94"/>
      <c r="X45" s="94"/>
      <c r="Y45" s="94"/>
      <c r="Z45" s="62" t="s">
        <v>341</v>
      </c>
      <c r="AA45" s="94"/>
      <c r="AB45" s="94"/>
      <c r="AC45" s="94"/>
      <c r="AD45" s="94"/>
      <c r="AE45" s="94"/>
      <c r="AF45" s="62" t="s">
        <v>341</v>
      </c>
      <c r="AG45" s="94"/>
      <c r="AH45" s="94"/>
      <c r="AI45" s="95"/>
    </row>
    <row r="46" spans="1:35" s="42" customFormat="1" ht="15.75" thickBot="1" x14ac:dyDescent="0.3">
      <c r="A46" s="60" t="s">
        <v>355</v>
      </c>
      <c r="B46" s="119" t="s">
        <v>18</v>
      </c>
      <c r="C46" s="122" t="s">
        <v>147</v>
      </c>
      <c r="D46" s="114" t="str">
        <f t="array" ref="D46">INDEX(Table_Name28[Name List],MATCH(B46,Table_Name28[Category],0))</f>
        <v>Biceps[Exercise]</v>
      </c>
      <c r="E46" s="109" t="str">
        <f t="array" ref="E46">INDEX(Links49[Link],MATCH(C46,Links49[Exercise],0))</f>
        <v>https://youtu.be/DcRJ3bLJuVw</v>
      </c>
      <c r="F46" s="125" t="str">
        <f t="shared" ref="F46:F54" si="43">HYPERLINK(E46,"Video")</f>
        <v>Video</v>
      </c>
      <c r="G46" s="128">
        <v>95</v>
      </c>
      <c r="H46" s="149" t="str">
        <f t="shared" ref="H46:H55" si="44">C46</f>
        <v>Dummbell Twist Curl</v>
      </c>
      <c r="I46" s="150">
        <v>2</v>
      </c>
      <c r="J46" s="97">
        <f>MROUND(((G46)*0.75),2.5)</f>
        <v>72.5</v>
      </c>
      <c r="K46" s="150" t="s">
        <v>11</v>
      </c>
      <c r="L46" s="150"/>
      <c r="M46" s="153"/>
      <c r="N46" s="149" t="str">
        <f t="shared" ref="N46:N55" si="45">C46</f>
        <v>Dummbell Twist Curl</v>
      </c>
      <c r="O46" s="150">
        <f>I46+(S15)</f>
        <v>2</v>
      </c>
      <c r="P46" s="150">
        <f t="shared" ref="P46:P54" si="46">MROUND((J46*1.05),2.5)</f>
        <v>75</v>
      </c>
      <c r="Q46" s="150" t="s">
        <v>11</v>
      </c>
      <c r="R46" s="150"/>
      <c r="S46" s="153"/>
      <c r="T46" s="154" t="str">
        <f t="shared" ref="T46:T55" si="47">C46</f>
        <v>Dummbell Twist Curl</v>
      </c>
      <c r="U46" s="150">
        <f>O46+(Y15)</f>
        <v>2</v>
      </c>
      <c r="V46" s="150">
        <f t="shared" ref="V46:V54" si="48">MROUND((J46*1.075),2.5)</f>
        <v>77.5</v>
      </c>
      <c r="W46" s="150" t="s">
        <v>12</v>
      </c>
      <c r="X46" s="150"/>
      <c r="Y46" s="153"/>
      <c r="Z46" s="152" t="str">
        <f t="shared" ref="Z46:Z55" si="49">C46</f>
        <v>Dummbell Twist Curl</v>
      </c>
      <c r="AA46" s="150">
        <f>U46+(AE15)</f>
        <v>2</v>
      </c>
      <c r="AB46" s="150">
        <f t="shared" ref="AB46:AB54" si="50">MROUND((J46*1.1),2.5)</f>
        <v>80</v>
      </c>
      <c r="AC46" s="150" t="s">
        <v>13</v>
      </c>
      <c r="AD46" s="150"/>
      <c r="AE46" s="164"/>
      <c r="AF46" s="96" t="str">
        <f t="shared" ref="AF46:AF55" si="51">C46</f>
        <v>Dummbell Twist Curl</v>
      </c>
      <c r="AG46" s="97">
        <v>2</v>
      </c>
      <c r="AH46" s="100">
        <f>MROUND((J46*0.5),2.5)</f>
        <v>37.5</v>
      </c>
      <c r="AI46" s="71" t="s">
        <v>14</v>
      </c>
    </row>
    <row r="47" spans="1:35" s="42" customFormat="1" ht="15.75" thickBot="1" x14ac:dyDescent="0.3">
      <c r="A47" s="60" t="s">
        <v>356</v>
      </c>
      <c r="B47" s="120" t="s">
        <v>18</v>
      </c>
      <c r="C47" s="123" t="s">
        <v>148</v>
      </c>
      <c r="D47" s="115" t="str">
        <f t="array" ref="D47">INDEX(Table_Name28[Name List],MATCH(B47,Table_Name28[Category],0))</f>
        <v>Biceps[Exercise]</v>
      </c>
      <c r="E47" s="110" t="str">
        <f t="array" ref="E47">INDEX(Links49[Link],MATCH(C47,Links49[Exercise],0))</f>
        <v>https://youtu.be/xsOm9xn83-8</v>
      </c>
      <c r="F47" s="126" t="str">
        <f t="shared" ref="F47" si="52">HYPERLINK(E47,"Video")</f>
        <v>Video</v>
      </c>
      <c r="G47" s="129">
        <v>90</v>
      </c>
      <c r="H47" s="156" t="str">
        <f t="shared" si="44"/>
        <v>Hammer Curl</v>
      </c>
      <c r="I47" s="157">
        <v>2</v>
      </c>
      <c r="J47" s="157">
        <f>MROUND(((G47)*0.6),2.5)</f>
        <v>55</v>
      </c>
      <c r="K47" s="157" t="s">
        <v>11</v>
      </c>
      <c r="L47" s="157"/>
      <c r="M47" s="160"/>
      <c r="N47" s="156" t="str">
        <f t="shared" si="45"/>
        <v>Hammer Curl</v>
      </c>
      <c r="O47" s="157">
        <f>I46+(S15)</f>
        <v>2</v>
      </c>
      <c r="P47" s="157">
        <f t="shared" si="46"/>
        <v>57.5</v>
      </c>
      <c r="Q47" s="157" t="s">
        <v>11</v>
      </c>
      <c r="R47" s="157"/>
      <c r="S47" s="160"/>
      <c r="T47" s="161" t="str">
        <f t="shared" si="47"/>
        <v>Hammer Curl</v>
      </c>
      <c r="U47" s="157">
        <f>O46+(Y15)</f>
        <v>2</v>
      </c>
      <c r="V47" s="157">
        <f t="shared" si="48"/>
        <v>60</v>
      </c>
      <c r="W47" s="157" t="s">
        <v>12</v>
      </c>
      <c r="X47" s="157"/>
      <c r="Y47" s="160"/>
      <c r="Z47" s="159" t="str">
        <f t="shared" si="49"/>
        <v>Hammer Curl</v>
      </c>
      <c r="AA47" s="157">
        <f>U46+(AE15)</f>
        <v>2</v>
      </c>
      <c r="AB47" s="157">
        <f t="shared" si="50"/>
        <v>60</v>
      </c>
      <c r="AC47" s="157" t="s">
        <v>13</v>
      </c>
      <c r="AD47" s="157"/>
      <c r="AE47" s="165"/>
      <c r="AF47" s="96"/>
      <c r="AG47" s="97"/>
      <c r="AH47" s="100"/>
      <c r="AI47" s="71"/>
    </row>
    <row r="48" spans="1:35" s="42" customFormat="1" ht="15.75" thickBot="1" x14ac:dyDescent="0.3">
      <c r="A48" s="60" t="s">
        <v>355</v>
      </c>
      <c r="B48" s="119" t="s">
        <v>17</v>
      </c>
      <c r="C48" s="122" t="s">
        <v>53</v>
      </c>
      <c r="D48" s="114" t="str">
        <f t="array" ref="D48">INDEX(Table_Name28[Name List],MATCH(B48,Table_Name28[Category],0))</f>
        <v>Triceps[Exercise]</v>
      </c>
      <c r="E48" s="109" t="str">
        <f t="array" ref="E48">INDEX(Links49[Link],MATCH(C48,Links49[Exercise],0))</f>
        <v>https://youtu.be/B33bKk_r5PU</v>
      </c>
      <c r="F48" s="125" t="str">
        <f t="shared" ref="F48:F49" si="53">HYPERLINK(E48,"Video")</f>
        <v>Video</v>
      </c>
      <c r="G48" s="128">
        <v>100</v>
      </c>
      <c r="H48" s="149" t="str">
        <f t="shared" ref="H48" si="54">C48</f>
        <v>Cable Tricep Pushdown</v>
      </c>
      <c r="I48" s="150">
        <v>2</v>
      </c>
      <c r="J48" s="97">
        <f>MROUND(((G48)*0.75),2.5)</f>
        <v>75</v>
      </c>
      <c r="K48" s="150" t="s">
        <v>11</v>
      </c>
      <c r="L48" s="150"/>
      <c r="M48" s="153"/>
      <c r="N48" s="149" t="str">
        <f t="shared" ref="N48" si="55">C48</f>
        <v>Cable Tricep Pushdown</v>
      </c>
      <c r="O48" s="150">
        <f>I48+(S12)</f>
        <v>2</v>
      </c>
      <c r="P48" s="150">
        <f t="shared" si="46"/>
        <v>80</v>
      </c>
      <c r="Q48" s="150" t="s">
        <v>11</v>
      </c>
      <c r="R48" s="150"/>
      <c r="S48" s="153"/>
      <c r="T48" s="154" t="str">
        <f t="shared" ref="T48" si="56">C48</f>
        <v>Cable Tricep Pushdown</v>
      </c>
      <c r="U48" s="150">
        <f>O48+(Y12)</f>
        <v>2</v>
      </c>
      <c r="V48" s="150">
        <f t="shared" si="48"/>
        <v>80</v>
      </c>
      <c r="W48" s="150" t="s">
        <v>12</v>
      </c>
      <c r="X48" s="150"/>
      <c r="Y48" s="153"/>
      <c r="Z48" s="152" t="str">
        <f t="shared" ref="Z48" si="57">C48</f>
        <v>Cable Tricep Pushdown</v>
      </c>
      <c r="AA48" s="150">
        <f>U48+(AE12)</f>
        <v>2</v>
      </c>
      <c r="AB48" s="150">
        <f t="shared" si="50"/>
        <v>82.5</v>
      </c>
      <c r="AC48" s="150" t="s">
        <v>13</v>
      </c>
      <c r="AD48" s="150"/>
      <c r="AE48" s="164"/>
      <c r="AF48" s="96" t="str">
        <f t="shared" ref="AF48" si="58">C48</f>
        <v>Cable Tricep Pushdown</v>
      </c>
      <c r="AG48" s="97">
        <v>2</v>
      </c>
      <c r="AH48" s="100">
        <f>MROUND((J48*0.5),2.5)</f>
        <v>37.5</v>
      </c>
      <c r="AI48" s="71" t="s">
        <v>14</v>
      </c>
    </row>
    <row r="49" spans="1:35" s="42" customFormat="1" ht="15.75" thickBot="1" x14ac:dyDescent="0.3">
      <c r="A49" s="60" t="s">
        <v>356</v>
      </c>
      <c r="B49" s="120" t="s">
        <v>104</v>
      </c>
      <c r="C49" s="142" t="s">
        <v>145</v>
      </c>
      <c r="D49" s="140" t="str">
        <f t="array" ref="D49">INDEX(Table_Name28[Name List],MATCH(B49,Table_Name28[Category],0))</f>
        <v>Front_Delts[Exercise]</v>
      </c>
      <c r="E49" s="112" t="str">
        <f t="array" ref="E49">INDEX(Links49[Link],MATCH(C49,Links49[Exercise],0))</f>
        <v>https://youtu.be/W6kJbZeFssU</v>
      </c>
      <c r="F49" s="143" t="str">
        <f t="shared" si="53"/>
        <v>Video</v>
      </c>
      <c r="G49" s="144">
        <v>120</v>
      </c>
      <c r="H49" s="156" t="str">
        <f t="shared" ref="H49" si="59">C49</f>
        <v>Shoulder Press Machine</v>
      </c>
      <c r="I49" s="157">
        <v>2</v>
      </c>
      <c r="J49" s="157">
        <f>MROUND(((G49)*0.6),2.5)</f>
        <v>72.5</v>
      </c>
      <c r="K49" s="157" t="s">
        <v>11</v>
      </c>
      <c r="L49" s="157"/>
      <c r="M49" s="160"/>
      <c r="N49" s="156" t="str">
        <f t="shared" ref="N49" si="60">C49</f>
        <v>Shoulder Press Machine</v>
      </c>
      <c r="O49" s="157">
        <f>I48+(S12)</f>
        <v>2</v>
      </c>
      <c r="P49" s="157">
        <f t="shared" si="46"/>
        <v>75</v>
      </c>
      <c r="Q49" s="157" t="s">
        <v>11</v>
      </c>
      <c r="R49" s="157"/>
      <c r="S49" s="160"/>
      <c r="T49" s="161" t="str">
        <f t="shared" ref="T49" si="61">C49</f>
        <v>Shoulder Press Machine</v>
      </c>
      <c r="U49" s="157">
        <f>O48+(Y12)</f>
        <v>2</v>
      </c>
      <c r="V49" s="157">
        <f t="shared" si="48"/>
        <v>77.5</v>
      </c>
      <c r="W49" s="157" t="s">
        <v>12</v>
      </c>
      <c r="X49" s="157"/>
      <c r="Y49" s="160"/>
      <c r="Z49" s="159" t="str">
        <f t="shared" ref="Z49" si="62">C49</f>
        <v>Shoulder Press Machine</v>
      </c>
      <c r="AA49" s="157">
        <f>U48+(AE12)</f>
        <v>2</v>
      </c>
      <c r="AB49" s="157">
        <f t="shared" si="50"/>
        <v>80</v>
      </c>
      <c r="AC49" s="157" t="s">
        <v>13</v>
      </c>
      <c r="AD49" s="157"/>
      <c r="AE49" s="165"/>
      <c r="AF49" s="96"/>
      <c r="AG49" s="97"/>
      <c r="AH49" s="100"/>
      <c r="AI49" s="71"/>
    </row>
    <row r="50" spans="1:35" s="42" customFormat="1" ht="15.75" thickBot="1" x14ac:dyDescent="0.3">
      <c r="B50" s="76" t="s">
        <v>104</v>
      </c>
      <c r="C50" s="80" t="s">
        <v>35</v>
      </c>
      <c r="D50" s="72" t="str">
        <f t="array" ref="D50">INDEX(Table_Name28[Name List],MATCH(B50,Table_Name28[Category],0))</f>
        <v>Front_Delts[Exercise]</v>
      </c>
      <c r="E50" s="73" t="str">
        <f t="array" ref="E50">INDEX(Links49[Link],MATCH(C50,Links49[Exercise],0))</f>
        <v>https://youtu.be/RGFdTZznnRs</v>
      </c>
      <c r="F50" s="83" t="str">
        <f t="shared" si="43"/>
        <v>Video</v>
      </c>
      <c r="G50" s="86">
        <v>140</v>
      </c>
      <c r="H50" s="96" t="str">
        <f t="shared" si="44"/>
        <v>Seated Dumbbell Shoulder Press</v>
      </c>
      <c r="I50" s="97">
        <v>2</v>
      </c>
      <c r="J50" s="97">
        <f>MROUND(((G50)*0.75),2.5)</f>
        <v>105</v>
      </c>
      <c r="K50" s="97" t="s">
        <v>11</v>
      </c>
      <c r="L50" s="97"/>
      <c r="M50" s="163"/>
      <c r="N50" s="96" t="str">
        <f t="shared" si="45"/>
        <v>Seated Dumbbell Shoulder Press</v>
      </c>
      <c r="O50" s="97">
        <f>I50+(S11)</f>
        <v>2</v>
      </c>
      <c r="P50" s="97">
        <f t="shared" si="46"/>
        <v>110</v>
      </c>
      <c r="Q50" s="97" t="s">
        <v>11</v>
      </c>
      <c r="R50" s="97"/>
      <c r="S50" s="163"/>
      <c r="T50" s="56" t="str">
        <f t="shared" si="47"/>
        <v>Seated Dumbbell Shoulder Press</v>
      </c>
      <c r="U50" s="97">
        <f>O50+(Y11)</f>
        <v>2</v>
      </c>
      <c r="V50" s="97">
        <f t="shared" si="48"/>
        <v>112.5</v>
      </c>
      <c r="W50" s="97" t="s">
        <v>12</v>
      </c>
      <c r="X50" s="97"/>
      <c r="Y50" s="163"/>
      <c r="Z50" s="98" t="str">
        <f t="shared" si="49"/>
        <v>Seated Dumbbell Shoulder Press</v>
      </c>
      <c r="AA50" s="97">
        <f>U50+(AE11)</f>
        <v>2</v>
      </c>
      <c r="AB50" s="97">
        <f t="shared" si="50"/>
        <v>115</v>
      </c>
      <c r="AC50" s="97" t="s">
        <v>13</v>
      </c>
      <c r="AD50" s="97"/>
      <c r="AE50" s="71"/>
      <c r="AF50" s="98" t="str">
        <f t="shared" si="51"/>
        <v>Seated Dumbbell Shoulder Press</v>
      </c>
      <c r="AG50" s="97">
        <v>2</v>
      </c>
      <c r="AH50" s="100">
        <f>MROUND((J50*0.5),2.5)</f>
        <v>52.5</v>
      </c>
      <c r="AI50" s="71" t="s">
        <v>14</v>
      </c>
    </row>
    <row r="51" spans="1:35" s="42" customFormat="1" ht="15.75" thickBot="1" x14ac:dyDescent="0.3">
      <c r="B51" s="77" t="s">
        <v>120</v>
      </c>
      <c r="C51" s="81" t="s">
        <v>151</v>
      </c>
      <c r="D51" s="69" t="str">
        <f t="array" ref="D51">INDEX(Table_Name28[Name List],MATCH(B51,Table_Name28[Category],0))</f>
        <v>Traps[Exercise]</v>
      </c>
      <c r="E51" s="64" t="str">
        <f t="array" ref="E51">INDEX(Links49[Link],MATCH(C51,Links49[Exercise],0))</f>
        <v>https://youtu.be/hR8aOS5LZjU</v>
      </c>
      <c r="F51" s="84" t="str">
        <f t="shared" si="43"/>
        <v>Video</v>
      </c>
      <c r="G51" s="87">
        <v>295</v>
      </c>
      <c r="H51" s="96" t="str">
        <f t="shared" si="44"/>
        <v>Barbell Shrug</v>
      </c>
      <c r="I51" s="97">
        <v>2</v>
      </c>
      <c r="J51" s="97">
        <f>MROUND(((G51)*0.75),2.5)</f>
        <v>222.5</v>
      </c>
      <c r="K51" s="97" t="s">
        <v>11</v>
      </c>
      <c r="L51" s="97"/>
      <c r="M51" s="99"/>
      <c r="N51" s="96" t="str">
        <f t="shared" si="45"/>
        <v>Barbell Shrug</v>
      </c>
      <c r="O51" s="97">
        <f>I51+(S16)</f>
        <v>2</v>
      </c>
      <c r="P51" s="97">
        <f t="shared" si="46"/>
        <v>232.5</v>
      </c>
      <c r="Q51" s="97" t="s">
        <v>11</v>
      </c>
      <c r="R51" s="97"/>
      <c r="S51" s="99"/>
      <c r="T51" s="56" t="str">
        <f t="shared" si="47"/>
        <v>Barbell Shrug</v>
      </c>
      <c r="U51" s="97">
        <f>O51+(Y16)</f>
        <v>2</v>
      </c>
      <c r="V51" s="97">
        <f t="shared" si="48"/>
        <v>240</v>
      </c>
      <c r="W51" s="97" t="s">
        <v>12</v>
      </c>
      <c r="X51" s="97"/>
      <c r="Y51" s="99"/>
      <c r="Z51" s="98" t="str">
        <f t="shared" si="49"/>
        <v>Barbell Shrug</v>
      </c>
      <c r="AA51" s="97">
        <f>U51+(AE16)</f>
        <v>2</v>
      </c>
      <c r="AB51" s="97">
        <f t="shared" si="50"/>
        <v>245</v>
      </c>
      <c r="AC51" s="97" t="s">
        <v>13</v>
      </c>
      <c r="AD51" s="97"/>
      <c r="AE51" s="71"/>
      <c r="AF51" s="98" t="str">
        <f t="shared" si="51"/>
        <v>Barbell Shrug</v>
      </c>
      <c r="AG51" s="97">
        <v>2</v>
      </c>
      <c r="AH51" s="100">
        <f>MROUND((J51*0.5),2.5)</f>
        <v>112.5</v>
      </c>
      <c r="AI51" s="71" t="s">
        <v>14</v>
      </c>
    </row>
    <row r="52" spans="1:35" s="42" customFormat="1" ht="15.75" thickBot="1" x14ac:dyDescent="0.3">
      <c r="B52" s="77" t="s">
        <v>339</v>
      </c>
      <c r="C52" s="81" t="s">
        <v>159</v>
      </c>
      <c r="D52" s="69" t="str">
        <f t="array" ref="D52">INDEX(Table_Name28[Name List],MATCH(B52,Table_Name28[Category],0))</f>
        <v>Vertical_Back[Exercise]</v>
      </c>
      <c r="E52" s="64" t="str">
        <f t="array" ref="E52">INDEX(Links49[Link],MATCH(C52,Links49[Exercise],0))</f>
        <v>https://youtu.be/lFyDmuDjRts</v>
      </c>
      <c r="F52" s="84" t="str">
        <f t="shared" si="43"/>
        <v>Video</v>
      </c>
      <c r="G52" s="87">
        <v>195</v>
      </c>
      <c r="H52" s="96" t="str">
        <f t="shared" si="44"/>
        <v>Parallel Pullup</v>
      </c>
      <c r="I52" s="97">
        <v>2</v>
      </c>
      <c r="J52" s="97">
        <f>MROUND(((G52)*0.75),2.5)</f>
        <v>147.5</v>
      </c>
      <c r="K52" s="97" t="s">
        <v>11</v>
      </c>
      <c r="L52" s="97"/>
      <c r="M52" s="99"/>
      <c r="N52" s="96" t="str">
        <f t="shared" si="45"/>
        <v>Parallel Pullup</v>
      </c>
      <c r="O52" s="97">
        <f>I52+(S15)</f>
        <v>2</v>
      </c>
      <c r="P52" s="97">
        <f t="shared" si="46"/>
        <v>155</v>
      </c>
      <c r="Q52" s="97" t="s">
        <v>11</v>
      </c>
      <c r="R52" s="97"/>
      <c r="S52" s="99"/>
      <c r="T52" s="56" t="str">
        <f t="shared" si="47"/>
        <v>Parallel Pullup</v>
      </c>
      <c r="U52" s="97">
        <f>O52+(Y15)</f>
        <v>2</v>
      </c>
      <c r="V52" s="97">
        <f t="shared" si="48"/>
        <v>157.5</v>
      </c>
      <c r="W52" s="97" t="s">
        <v>12</v>
      </c>
      <c r="X52" s="97"/>
      <c r="Y52" s="99"/>
      <c r="Z52" s="98" t="str">
        <f t="shared" si="49"/>
        <v>Parallel Pullup</v>
      </c>
      <c r="AA52" s="97">
        <f>U52+(AE15)</f>
        <v>2</v>
      </c>
      <c r="AB52" s="97">
        <f t="shared" si="50"/>
        <v>162.5</v>
      </c>
      <c r="AC52" s="97" t="s">
        <v>13</v>
      </c>
      <c r="AD52" s="97"/>
      <c r="AE52" s="71"/>
      <c r="AF52" s="98" t="str">
        <f t="shared" si="51"/>
        <v>Parallel Pullup</v>
      </c>
      <c r="AG52" s="97">
        <v>2</v>
      </c>
      <c r="AH52" s="100">
        <f>MROUND((J52*0.5),2.5)</f>
        <v>75</v>
      </c>
      <c r="AI52" s="71" t="s">
        <v>14</v>
      </c>
    </row>
    <row r="53" spans="1:35" s="42" customFormat="1" ht="15.75" thickBot="1" x14ac:dyDescent="0.3">
      <c r="B53" s="77" t="s">
        <v>343</v>
      </c>
      <c r="C53" s="133" t="s">
        <v>29</v>
      </c>
      <c r="D53" s="69" t="str">
        <f t="array" ref="D53">INDEX(Table_Name28[Name List],MATCH(B53,Table_Name28[Category],0))</f>
        <v>Incline_Push[Exercise]</v>
      </c>
      <c r="E53" s="64" t="str">
        <f t="array" ref="E53">INDEX(Links49[Link],MATCH(C53,Links49[Exercise],0))</f>
        <v>https://youtu.be/zWRCV_td3I8</v>
      </c>
      <c r="F53" s="84" t="str">
        <f t="shared" si="43"/>
        <v>Video</v>
      </c>
      <c r="G53" s="87">
        <v>225</v>
      </c>
      <c r="H53" s="96" t="str">
        <f t="shared" si="44"/>
        <v>Incline Medium Grip Bench Press</v>
      </c>
      <c r="I53" s="97">
        <v>2</v>
      </c>
      <c r="J53" s="97">
        <f>MROUND(((G53)*0.75),2.5)</f>
        <v>170</v>
      </c>
      <c r="K53" s="97" t="s">
        <v>11</v>
      </c>
      <c r="L53" s="97"/>
      <c r="M53" s="99"/>
      <c r="N53" s="96" t="str">
        <f t="shared" si="45"/>
        <v>Incline Medium Grip Bench Press</v>
      </c>
      <c r="O53" s="97">
        <f>I53+(S11)</f>
        <v>2</v>
      </c>
      <c r="P53" s="97">
        <f t="shared" si="46"/>
        <v>177.5</v>
      </c>
      <c r="Q53" s="97" t="s">
        <v>11</v>
      </c>
      <c r="R53" s="97"/>
      <c r="S53" s="99"/>
      <c r="T53" s="56" t="str">
        <f t="shared" si="47"/>
        <v>Incline Medium Grip Bench Press</v>
      </c>
      <c r="U53" s="97">
        <f>O53+(Y11)</f>
        <v>2</v>
      </c>
      <c r="V53" s="97">
        <f t="shared" si="48"/>
        <v>182.5</v>
      </c>
      <c r="W53" s="97" t="s">
        <v>12</v>
      </c>
      <c r="X53" s="97"/>
      <c r="Y53" s="99"/>
      <c r="Z53" s="98" t="str">
        <f t="shared" si="49"/>
        <v>Incline Medium Grip Bench Press</v>
      </c>
      <c r="AA53" s="97">
        <f>U53+(AE11)</f>
        <v>2</v>
      </c>
      <c r="AB53" s="97">
        <f t="shared" si="50"/>
        <v>187.5</v>
      </c>
      <c r="AC53" s="97" t="s">
        <v>13</v>
      </c>
      <c r="AD53" s="97"/>
      <c r="AE53" s="71"/>
      <c r="AF53" s="98" t="str">
        <f t="shared" si="51"/>
        <v>Incline Medium Grip Bench Press</v>
      </c>
      <c r="AG53" s="97">
        <v>2</v>
      </c>
      <c r="AH53" s="100">
        <f>MROUND((J53*0.5),2.5)</f>
        <v>85</v>
      </c>
      <c r="AI53" s="71" t="s">
        <v>14</v>
      </c>
    </row>
    <row r="54" spans="1:35" s="42" customFormat="1" ht="15.75" thickBot="1" x14ac:dyDescent="0.3">
      <c r="B54" s="78" t="s">
        <v>77</v>
      </c>
      <c r="C54" s="145" t="s">
        <v>110</v>
      </c>
      <c r="D54" s="65" t="str">
        <f t="array" ref="D54">INDEX(Table_Name28[Name List],MATCH(B54,Table_Name28[Category],0))</f>
        <v>Abs[Exercise]</v>
      </c>
      <c r="E54" s="66" t="str">
        <f t="array" ref="E54">INDEX(Links49[Link],MATCH(C54,Links49[Exercise],0))</f>
        <v>https://youtu.be/sPIBL43Ds48</v>
      </c>
      <c r="F54" s="85" t="str">
        <f t="shared" si="43"/>
        <v>Video</v>
      </c>
      <c r="G54" s="88">
        <v>195</v>
      </c>
      <c r="H54" s="101" t="str">
        <f t="shared" si="44"/>
        <v>Modified Candlestick</v>
      </c>
      <c r="I54" s="102">
        <v>2</v>
      </c>
      <c r="J54" s="102">
        <f>MROUND(((G54)*0.75),2.5)</f>
        <v>147.5</v>
      </c>
      <c r="K54" s="102" t="s">
        <v>11</v>
      </c>
      <c r="L54" s="102"/>
      <c r="M54" s="99"/>
      <c r="N54" s="103" t="str">
        <f t="shared" si="45"/>
        <v>Modified Candlestick</v>
      </c>
      <c r="O54" s="102">
        <f>I54+(S17)</f>
        <v>2</v>
      </c>
      <c r="P54" s="102">
        <f t="shared" si="46"/>
        <v>155</v>
      </c>
      <c r="Q54" s="102" t="s">
        <v>11</v>
      </c>
      <c r="R54" s="102"/>
      <c r="S54" s="99"/>
      <c r="T54" s="104" t="str">
        <f t="shared" si="47"/>
        <v>Modified Candlestick</v>
      </c>
      <c r="U54" s="102">
        <f>O54+(Y17)</f>
        <v>2</v>
      </c>
      <c r="V54" s="102">
        <f t="shared" si="48"/>
        <v>157.5</v>
      </c>
      <c r="W54" s="102" t="s">
        <v>12</v>
      </c>
      <c r="X54" s="102"/>
      <c r="Y54" s="99"/>
      <c r="Z54" s="103" t="str">
        <f t="shared" si="49"/>
        <v>Modified Candlestick</v>
      </c>
      <c r="AA54" s="102">
        <f>U54+(AE17)</f>
        <v>2</v>
      </c>
      <c r="AB54" s="102">
        <f t="shared" si="50"/>
        <v>162.5</v>
      </c>
      <c r="AC54" s="102" t="s">
        <v>13</v>
      </c>
      <c r="AD54" s="102"/>
      <c r="AE54" s="61"/>
      <c r="AF54" s="103" t="str">
        <f t="shared" si="51"/>
        <v>Modified Candlestick</v>
      </c>
      <c r="AG54" s="102">
        <v>2</v>
      </c>
      <c r="AH54" s="105">
        <f>MROUND((J54*0.5),2.5)</f>
        <v>75</v>
      </c>
      <c r="AI54" s="61" t="s">
        <v>14</v>
      </c>
    </row>
    <row r="55" spans="1:35" s="42" customFormat="1" x14ac:dyDescent="0.25">
      <c r="B55"/>
      <c r="C55" s="34" t="s">
        <v>369</v>
      </c>
      <c r="D55" s="34"/>
      <c r="E55" s="54"/>
      <c r="F55" s="55"/>
      <c r="G55" s="56"/>
      <c r="H55" s="34" t="str">
        <f t="shared" si="44"/>
        <v>ab roller</v>
      </c>
      <c r="I55" s="4"/>
      <c r="J55" s="4"/>
      <c r="K55" s="4"/>
      <c r="L55" s="4"/>
      <c r="M55" s="4"/>
      <c r="N55" s="34" t="str">
        <f t="shared" si="45"/>
        <v>ab roller</v>
      </c>
      <c r="O55" s="4"/>
      <c r="P55" s="4"/>
      <c r="Q55" s="4"/>
      <c r="R55" s="4"/>
      <c r="S55" s="4"/>
      <c r="T55" s="34" t="str">
        <f t="shared" si="47"/>
        <v>ab roller</v>
      </c>
      <c r="U55" s="4"/>
      <c r="V55" s="4"/>
      <c r="W55" s="4"/>
      <c r="X55" s="4"/>
      <c r="Y55" s="4"/>
      <c r="Z55" s="34" t="str">
        <f t="shared" si="49"/>
        <v>ab roller</v>
      </c>
      <c r="AA55" s="4"/>
      <c r="AB55" s="4"/>
      <c r="AC55" s="4"/>
      <c r="AD55" s="4"/>
      <c r="AE55" s="4"/>
      <c r="AF55" s="34" t="str">
        <f t="shared" si="51"/>
        <v>ab roller</v>
      </c>
      <c r="AG55" s="4"/>
      <c r="AH55" s="4"/>
      <c r="AI55" s="4"/>
    </row>
    <row r="56" spans="1:35" s="42" customFormat="1" x14ac:dyDescent="0.25">
      <c r="B56" s="16" t="s">
        <v>354</v>
      </c>
      <c r="C56" s="34"/>
      <c r="D56" s="34"/>
      <c r="E56" s="54"/>
      <c r="F56" s="55"/>
      <c r="G56" s="56"/>
      <c r="H56" s="34"/>
      <c r="I56" s="4"/>
      <c r="J56" s="4"/>
      <c r="K56" s="4"/>
      <c r="L56" s="4"/>
      <c r="M56" s="4"/>
      <c r="N56" s="34"/>
      <c r="O56" s="4"/>
      <c r="P56" s="4"/>
      <c r="Q56" s="4"/>
      <c r="R56" s="4"/>
      <c r="S56" s="4"/>
      <c r="T56" s="34"/>
      <c r="U56" s="4"/>
      <c r="V56" s="4"/>
      <c r="W56" s="4"/>
      <c r="X56" s="4"/>
      <c r="Y56" s="4"/>
      <c r="Z56" s="34"/>
      <c r="AA56" s="4"/>
      <c r="AB56" s="4"/>
      <c r="AC56" s="4"/>
      <c r="AD56" s="4"/>
      <c r="AE56" s="4"/>
      <c r="AF56" s="34"/>
      <c r="AG56" s="4"/>
      <c r="AH56" s="4"/>
      <c r="AI56" s="4"/>
    </row>
    <row r="57" spans="1:35" s="42" customFormat="1" x14ac:dyDescent="0.25">
      <c r="B57" s="16"/>
      <c r="C57" s="34"/>
      <c r="D57" s="34"/>
      <c r="E57" s="54"/>
      <c r="F57" s="55" t="s">
        <v>0</v>
      </c>
      <c r="G57" s="56"/>
      <c r="H57" s="34"/>
      <c r="I57" s="4"/>
      <c r="J57" s="4"/>
      <c r="K57" s="4"/>
      <c r="L57" s="4"/>
      <c r="M57" s="4"/>
      <c r="N57" s="34"/>
      <c r="O57" s="4"/>
      <c r="P57" s="4"/>
      <c r="Q57" s="4"/>
      <c r="R57" s="4"/>
      <c r="S57" s="4"/>
      <c r="T57" s="34"/>
      <c r="U57" s="4"/>
      <c r="V57" s="4"/>
      <c r="W57" s="4"/>
      <c r="X57" s="4"/>
      <c r="Y57" s="4"/>
      <c r="Z57" s="34"/>
      <c r="AA57" s="4"/>
      <c r="AB57" s="4"/>
      <c r="AC57" s="4"/>
      <c r="AD57" s="4"/>
      <c r="AE57" s="4"/>
      <c r="AF57" s="34"/>
      <c r="AG57" s="4"/>
      <c r="AH57" s="4"/>
      <c r="AI57" s="4"/>
    </row>
    <row r="58" spans="1:35" s="42" customFormat="1" x14ac:dyDescent="0.25">
      <c r="B58" s="16"/>
      <c r="C58" s="34"/>
      <c r="D58" s="34"/>
      <c r="E58" s="54"/>
      <c r="F58" s="55"/>
      <c r="G58" s="56"/>
      <c r="H58" s="34"/>
      <c r="I58" s="4"/>
      <c r="J58" s="4"/>
      <c r="K58" s="4"/>
      <c r="L58" s="4"/>
      <c r="M58" s="4"/>
      <c r="N58" s="34"/>
      <c r="O58" s="4"/>
      <c r="P58" s="4"/>
      <c r="Q58" s="4"/>
      <c r="R58" s="4"/>
      <c r="S58" s="4"/>
      <c r="T58" s="34"/>
      <c r="U58" s="4"/>
      <c r="V58" s="4"/>
      <c r="W58" s="4"/>
      <c r="X58" s="4"/>
      <c r="Y58" s="4"/>
      <c r="Z58" s="34"/>
      <c r="AA58" s="4"/>
      <c r="AB58" s="4"/>
      <c r="AC58" s="4"/>
      <c r="AD58" s="4"/>
      <c r="AE58" s="4"/>
      <c r="AF58" s="34"/>
      <c r="AG58" s="4"/>
      <c r="AH58" s="4"/>
      <c r="AI58" s="4"/>
    </row>
    <row r="59" spans="1:35" s="42" customFormat="1" x14ac:dyDescent="0.25">
      <c r="B59" s="16"/>
      <c r="C59" s="34"/>
      <c r="D59" s="34"/>
      <c r="E59" s="54"/>
      <c r="F59" s="55"/>
      <c r="G59" s="56"/>
      <c r="H59" s="34"/>
      <c r="I59" s="4"/>
      <c r="J59" s="4"/>
      <c r="K59" s="4"/>
      <c r="L59" s="4"/>
      <c r="M59" s="4"/>
      <c r="N59" s="34"/>
      <c r="O59" s="4"/>
      <c r="P59" s="4"/>
      <c r="Q59" s="4"/>
      <c r="R59" s="4"/>
      <c r="S59" s="4"/>
      <c r="T59" s="34"/>
      <c r="U59" s="4"/>
      <c r="V59" s="4"/>
      <c r="W59" s="4"/>
      <c r="X59" s="4"/>
      <c r="Y59" s="4"/>
      <c r="Z59" s="34"/>
      <c r="AA59" s="4"/>
      <c r="AB59" s="4"/>
      <c r="AC59" s="4"/>
      <c r="AD59" s="4"/>
      <c r="AE59" s="4"/>
      <c r="AF59" s="34"/>
      <c r="AG59" s="4"/>
      <c r="AH59" s="4"/>
      <c r="AI59" s="4"/>
    </row>
    <row r="60" spans="1:35" s="42" customFormat="1" x14ac:dyDescent="0.25">
      <c r="B60" s="16"/>
      <c r="C60" s="34"/>
      <c r="D60" s="34"/>
      <c r="E60" s="54"/>
      <c r="F60" s="55"/>
      <c r="G60" s="56"/>
      <c r="H60" s="34"/>
      <c r="I60" s="4"/>
      <c r="J60" s="4"/>
      <c r="K60" s="4"/>
      <c r="L60" s="4"/>
      <c r="M60" s="4"/>
      <c r="N60" s="34"/>
      <c r="O60" s="4"/>
      <c r="P60" s="4"/>
      <c r="Q60" s="4"/>
      <c r="R60" s="4"/>
      <c r="S60" s="4"/>
      <c r="T60" s="34"/>
      <c r="U60" s="4"/>
      <c r="V60" s="4"/>
      <c r="W60" s="4"/>
      <c r="X60" s="4"/>
      <c r="Y60" s="4"/>
      <c r="Z60" s="34"/>
      <c r="AA60" s="4"/>
      <c r="AB60" s="4"/>
      <c r="AC60" s="4"/>
      <c r="AD60" s="4"/>
      <c r="AE60" s="4"/>
      <c r="AF60" s="34"/>
      <c r="AG60" s="4"/>
      <c r="AH60" s="4"/>
      <c r="AI60" s="4"/>
    </row>
    <row r="61" spans="1:35" s="42" customFormat="1" x14ac:dyDescent="0.25">
      <c r="B61" s="16"/>
      <c r="C61" s="34"/>
      <c r="D61" s="34"/>
      <c r="E61" s="54"/>
      <c r="F61" s="55"/>
      <c r="G61" s="56"/>
      <c r="H61" s="34"/>
      <c r="I61" s="4"/>
      <c r="J61" s="4"/>
      <c r="K61" s="4"/>
      <c r="L61" s="4"/>
      <c r="M61" s="4"/>
      <c r="N61" s="34"/>
      <c r="O61" s="4"/>
      <c r="P61" s="4"/>
      <c r="Q61" s="4"/>
      <c r="R61" s="4"/>
      <c r="S61" s="4"/>
      <c r="T61" s="34"/>
      <c r="U61" s="4"/>
      <c r="V61" s="4"/>
      <c r="W61" s="4"/>
      <c r="X61" s="4"/>
      <c r="Y61" s="4"/>
      <c r="Z61" s="34"/>
      <c r="AA61" s="4"/>
      <c r="AB61" s="4"/>
      <c r="AC61" s="4"/>
      <c r="AD61" s="4"/>
      <c r="AE61" s="4"/>
      <c r="AF61" s="34"/>
      <c r="AG61" s="4"/>
      <c r="AH61" s="4"/>
      <c r="AI61" s="4"/>
    </row>
    <row r="62" spans="1:35" hidden="1" x14ac:dyDescent="0.25">
      <c r="C62" t="s">
        <v>21</v>
      </c>
      <c r="E62" s="42"/>
    </row>
    <row r="63" spans="1:35" hidden="1" x14ac:dyDescent="0.25">
      <c r="C63">
        <v>1</v>
      </c>
      <c r="E63" s="42"/>
    </row>
    <row r="64" spans="1:35" hidden="1" x14ac:dyDescent="0.25">
      <c r="C64">
        <v>0</v>
      </c>
      <c r="E64" s="42"/>
    </row>
    <row r="65" spans="1:9" hidden="1" x14ac:dyDescent="0.25">
      <c r="C65">
        <v>-1</v>
      </c>
      <c r="E65" s="42"/>
    </row>
    <row r="66" spans="1:9" hidden="1" x14ac:dyDescent="0.25">
      <c r="E66" s="42"/>
    </row>
    <row r="67" spans="1:9" hidden="1" x14ac:dyDescent="0.25">
      <c r="E67" s="42"/>
    </row>
    <row r="68" spans="1:9" hidden="1" x14ac:dyDescent="0.25">
      <c r="E68" s="42"/>
    </row>
    <row r="69" spans="1:9" hidden="1" x14ac:dyDescent="0.25">
      <c r="E69" s="42"/>
      <c r="F69" s="8"/>
      <c r="G69" s="8"/>
      <c r="H69" s="8"/>
    </row>
    <row r="70" spans="1:9" hidden="1" x14ac:dyDescent="0.25">
      <c r="A70" s="35" t="s">
        <v>77</v>
      </c>
      <c r="B70" s="46" t="s">
        <v>88</v>
      </c>
      <c r="C70" s="50" t="s">
        <v>294</v>
      </c>
      <c r="D70" s="8"/>
      <c r="E70" s="42"/>
      <c r="H70" s="12"/>
    </row>
    <row r="71" spans="1:9" hidden="1" x14ac:dyDescent="0.25">
      <c r="A71" s="12"/>
      <c r="B71" s="51" t="s">
        <v>109</v>
      </c>
      <c r="C71" s="46" t="s">
        <v>178</v>
      </c>
      <c r="D71" s="36"/>
      <c r="E71" s="42"/>
      <c r="H71" s="12"/>
    </row>
    <row r="72" spans="1:9" hidden="1" x14ac:dyDescent="0.25">
      <c r="A72" s="12"/>
      <c r="B72" s="51" t="s">
        <v>79</v>
      </c>
      <c r="C72" s="46" t="s">
        <v>179</v>
      </c>
      <c r="D72" s="36"/>
      <c r="E72" s="42"/>
      <c r="H72" s="12"/>
    </row>
    <row r="73" spans="1:9" hidden="1" x14ac:dyDescent="0.25">
      <c r="A73" s="12"/>
      <c r="B73" s="51" t="s">
        <v>80</v>
      </c>
      <c r="C73" s="46" t="s">
        <v>180</v>
      </c>
      <c r="D73" s="36"/>
      <c r="E73" s="42"/>
      <c r="H73" s="12"/>
    </row>
    <row r="74" spans="1:9" hidden="1" x14ac:dyDescent="0.25">
      <c r="A74" s="12"/>
      <c r="B74" s="51" t="s">
        <v>78</v>
      </c>
      <c r="C74" s="46" t="s">
        <v>181</v>
      </c>
      <c r="D74" s="36"/>
      <c r="E74" s="42"/>
      <c r="H74" s="12"/>
    </row>
    <row r="75" spans="1:9" hidden="1" x14ac:dyDescent="0.25">
      <c r="A75" s="12"/>
      <c r="B75" s="51" t="s">
        <v>110</v>
      </c>
      <c r="C75" s="51" t="s">
        <v>182</v>
      </c>
      <c r="D75" s="38"/>
      <c r="E75" s="42"/>
      <c r="H75" s="12"/>
    </row>
    <row r="76" spans="1:9" hidden="1" x14ac:dyDescent="0.25">
      <c r="A76" s="12"/>
      <c r="B76" s="51" t="s">
        <v>81</v>
      </c>
      <c r="C76" s="46" t="s">
        <v>183</v>
      </c>
      <c r="D76" s="36"/>
      <c r="E76" s="42"/>
      <c r="H76" s="12"/>
    </row>
    <row r="77" spans="1:9" hidden="1" x14ac:dyDescent="0.25">
      <c r="A77" s="12"/>
      <c r="B77" s="51" t="s">
        <v>146</v>
      </c>
      <c r="C77" s="46" t="s">
        <v>184</v>
      </c>
      <c r="D77" s="36"/>
      <c r="E77" s="42"/>
      <c r="H77" s="36"/>
      <c r="I77" s="36"/>
    </row>
    <row r="78" spans="1:9" hidden="1" x14ac:dyDescent="0.25">
      <c r="A78" s="36"/>
      <c r="B78" s="46"/>
      <c r="C78" s="50"/>
      <c r="D78" s="8"/>
      <c r="E78" s="42"/>
    </row>
    <row r="79" spans="1:9" hidden="1" x14ac:dyDescent="0.25">
      <c r="A79" s="35" t="s">
        <v>19</v>
      </c>
      <c r="B79" s="47" t="s">
        <v>88</v>
      </c>
      <c r="C79" s="52" t="s">
        <v>294</v>
      </c>
      <c r="D79" s="41"/>
      <c r="E79" s="42"/>
      <c r="H79" s="35"/>
      <c r="I79" s="36"/>
    </row>
    <row r="80" spans="1:9" hidden="1" x14ac:dyDescent="0.25">
      <c r="A80" s="12"/>
      <c r="B80" s="51" t="s">
        <v>111</v>
      </c>
      <c r="C80" s="46" t="s">
        <v>185</v>
      </c>
      <c r="D80" s="36"/>
      <c r="E80" s="42"/>
      <c r="H80" s="12"/>
    </row>
    <row r="81" spans="1:9" hidden="1" x14ac:dyDescent="0.25">
      <c r="A81" s="12"/>
      <c r="B81" s="51" t="s">
        <v>75</v>
      </c>
      <c r="C81" s="46" t="s">
        <v>186</v>
      </c>
      <c r="D81" s="36"/>
      <c r="E81" s="42"/>
      <c r="H81" s="12"/>
    </row>
    <row r="82" spans="1:9" hidden="1" x14ac:dyDescent="0.25">
      <c r="A82" s="12"/>
      <c r="B82" s="51" t="s">
        <v>74</v>
      </c>
      <c r="C82" s="46" t="s">
        <v>187</v>
      </c>
      <c r="D82" s="36"/>
      <c r="E82" s="42"/>
      <c r="H82" s="12"/>
    </row>
    <row r="83" spans="1:9" hidden="1" x14ac:dyDescent="0.25">
      <c r="A83" s="12"/>
      <c r="B83" s="51" t="s">
        <v>76</v>
      </c>
      <c r="C83" s="46" t="s">
        <v>188</v>
      </c>
      <c r="D83" s="36"/>
      <c r="E83" s="42"/>
      <c r="H83" s="12"/>
    </row>
    <row r="84" spans="1:9" hidden="1" x14ac:dyDescent="0.25">
      <c r="A84" s="36"/>
      <c r="B84" s="46"/>
      <c r="C84" s="50"/>
      <c r="D84" s="8"/>
      <c r="E84" s="42"/>
      <c r="H84" s="36"/>
      <c r="I84" s="36"/>
    </row>
    <row r="85" spans="1:9" hidden="1" x14ac:dyDescent="0.25">
      <c r="A85" s="35" t="s">
        <v>18</v>
      </c>
      <c r="B85" s="47" t="s">
        <v>88</v>
      </c>
      <c r="C85" s="52" t="s">
        <v>294</v>
      </c>
      <c r="D85" s="41"/>
      <c r="E85" s="42"/>
      <c r="H85" s="35"/>
      <c r="I85" s="36"/>
    </row>
    <row r="86" spans="1:9" hidden="1" x14ac:dyDescent="0.25">
      <c r="A86" s="12"/>
      <c r="B86" s="51" t="s">
        <v>61</v>
      </c>
      <c r="C86" s="46" t="s">
        <v>189</v>
      </c>
      <c r="D86" s="36"/>
      <c r="E86" s="42"/>
      <c r="H86" s="12"/>
    </row>
    <row r="87" spans="1:9" hidden="1" x14ac:dyDescent="0.25">
      <c r="A87" s="12"/>
      <c r="B87" s="51" t="s">
        <v>62</v>
      </c>
      <c r="C87" s="46" t="s">
        <v>190</v>
      </c>
      <c r="D87" s="36"/>
      <c r="E87" s="42"/>
      <c r="H87" s="12"/>
    </row>
    <row r="88" spans="1:9" hidden="1" x14ac:dyDescent="0.25">
      <c r="A88" s="12"/>
      <c r="B88" s="51" t="s">
        <v>112</v>
      </c>
      <c r="C88" s="46" t="s">
        <v>191</v>
      </c>
      <c r="D88" s="36"/>
      <c r="E88" s="42"/>
      <c r="H88" s="12"/>
    </row>
    <row r="89" spans="1:9" hidden="1" x14ac:dyDescent="0.25">
      <c r="A89" s="12"/>
      <c r="B89" s="51" t="s">
        <v>63</v>
      </c>
      <c r="C89" s="46" t="s">
        <v>192</v>
      </c>
      <c r="D89" s="36"/>
      <c r="E89" s="42"/>
      <c r="H89" s="12"/>
    </row>
    <row r="90" spans="1:9" hidden="1" x14ac:dyDescent="0.25">
      <c r="A90" s="12"/>
      <c r="B90" s="51" t="s">
        <v>113</v>
      </c>
      <c r="C90" s="46" t="s">
        <v>193</v>
      </c>
      <c r="D90" s="36"/>
      <c r="E90" s="42"/>
      <c r="H90" s="12"/>
    </row>
    <row r="91" spans="1:9" hidden="1" x14ac:dyDescent="0.25">
      <c r="A91" s="12"/>
      <c r="B91" s="51" t="s">
        <v>114</v>
      </c>
      <c r="C91" s="46" t="s">
        <v>194</v>
      </c>
      <c r="D91" s="36"/>
      <c r="E91" s="42"/>
      <c r="H91" s="12"/>
    </row>
    <row r="92" spans="1:9" hidden="1" x14ac:dyDescent="0.25">
      <c r="A92" s="12"/>
      <c r="B92" s="51" t="s">
        <v>147</v>
      </c>
      <c r="C92" s="46" t="s">
        <v>195</v>
      </c>
      <c r="D92" s="36"/>
      <c r="E92" s="42"/>
      <c r="H92" s="12"/>
    </row>
    <row r="93" spans="1:9" hidden="1" x14ac:dyDescent="0.25">
      <c r="A93" s="12"/>
      <c r="B93" s="51" t="s">
        <v>148</v>
      </c>
      <c r="C93" s="46" t="s">
        <v>196</v>
      </c>
      <c r="D93" s="36"/>
      <c r="E93" s="42"/>
      <c r="H93" s="12"/>
    </row>
    <row r="94" spans="1:9" hidden="1" x14ac:dyDescent="0.25">
      <c r="A94" s="12"/>
      <c r="B94" s="51" t="s">
        <v>115</v>
      </c>
      <c r="C94" s="51" t="s">
        <v>197</v>
      </c>
      <c r="D94" s="38"/>
      <c r="E94" s="42"/>
      <c r="H94" s="12"/>
    </row>
    <row r="95" spans="1:9" hidden="1" x14ac:dyDescent="0.25">
      <c r="A95" s="12"/>
      <c r="B95" s="51" t="s">
        <v>116</v>
      </c>
      <c r="C95" s="46" t="s">
        <v>198</v>
      </c>
      <c r="D95" s="36"/>
      <c r="E95" s="42"/>
      <c r="H95" s="12"/>
    </row>
    <row r="96" spans="1:9" hidden="1" x14ac:dyDescent="0.25">
      <c r="A96" s="12"/>
      <c r="B96" s="51" t="s">
        <v>149</v>
      </c>
      <c r="C96" s="46" t="s">
        <v>199</v>
      </c>
      <c r="D96" s="36"/>
      <c r="E96" s="42"/>
      <c r="H96" s="12"/>
    </row>
    <row r="97" spans="1:9" hidden="1" x14ac:dyDescent="0.25">
      <c r="A97" s="36"/>
      <c r="B97" s="46"/>
      <c r="C97" s="48"/>
      <c r="E97" s="42"/>
      <c r="H97" s="36"/>
      <c r="I97" s="36"/>
    </row>
    <row r="98" spans="1:9" hidden="1" x14ac:dyDescent="0.25">
      <c r="A98" s="35" t="s">
        <v>117</v>
      </c>
      <c r="B98" s="47" t="s">
        <v>88</v>
      </c>
      <c r="C98" s="52" t="s">
        <v>294</v>
      </c>
      <c r="D98" s="41"/>
      <c r="E98" s="42"/>
      <c r="H98" s="35"/>
      <c r="I98" s="36"/>
    </row>
    <row r="99" spans="1:9" hidden="1" x14ac:dyDescent="0.25">
      <c r="A99" s="12"/>
      <c r="B99" s="51" t="s">
        <v>51</v>
      </c>
      <c r="C99" s="46" t="s">
        <v>200</v>
      </c>
      <c r="D99" s="36"/>
      <c r="E99" s="42"/>
      <c r="H99" s="12"/>
    </row>
    <row r="100" spans="1:9" hidden="1" x14ac:dyDescent="0.25">
      <c r="A100" s="12"/>
      <c r="B100" s="51" t="s">
        <v>118</v>
      </c>
      <c r="C100" s="46" t="s">
        <v>201</v>
      </c>
      <c r="D100" s="36"/>
      <c r="E100" s="42"/>
      <c r="H100" s="12"/>
    </row>
    <row r="101" spans="1:9" hidden="1" x14ac:dyDescent="0.25">
      <c r="A101" s="12"/>
      <c r="B101" s="51" t="s">
        <v>150</v>
      </c>
      <c r="C101" s="46" t="s">
        <v>202</v>
      </c>
      <c r="D101" s="36"/>
      <c r="E101" s="42"/>
      <c r="H101" s="12"/>
    </row>
    <row r="102" spans="1:9" hidden="1" x14ac:dyDescent="0.25">
      <c r="A102" s="12"/>
      <c r="B102" s="51" t="s">
        <v>50</v>
      </c>
      <c r="C102" s="46" t="s">
        <v>203</v>
      </c>
      <c r="D102" s="36"/>
      <c r="E102" s="42"/>
      <c r="H102" s="12"/>
    </row>
    <row r="103" spans="1:9" hidden="1" x14ac:dyDescent="0.25">
      <c r="A103" s="36"/>
      <c r="B103" s="46"/>
      <c r="C103" s="46"/>
      <c r="D103" s="36"/>
      <c r="E103" s="42"/>
      <c r="H103" s="36"/>
    </row>
    <row r="104" spans="1:9" hidden="1" x14ac:dyDescent="0.25">
      <c r="A104" s="37" t="s">
        <v>105</v>
      </c>
      <c r="B104" s="47" t="s">
        <v>88</v>
      </c>
      <c r="C104" s="52" t="s">
        <v>294</v>
      </c>
      <c r="D104" s="41"/>
      <c r="E104" s="42"/>
      <c r="H104" s="37"/>
    </row>
    <row r="105" spans="1:9" hidden="1" x14ac:dyDescent="0.25">
      <c r="A105" s="12"/>
      <c r="B105" s="51" t="s">
        <v>46</v>
      </c>
      <c r="C105" s="46" t="s">
        <v>204</v>
      </c>
      <c r="D105" s="36"/>
      <c r="E105" s="42"/>
      <c r="H105" s="12"/>
    </row>
    <row r="106" spans="1:9" hidden="1" x14ac:dyDescent="0.25">
      <c r="A106" s="12"/>
      <c r="B106" s="51" t="s">
        <v>47</v>
      </c>
      <c r="C106" s="46" t="s">
        <v>205</v>
      </c>
      <c r="D106" s="36"/>
      <c r="E106" s="42"/>
      <c r="H106" s="12"/>
    </row>
    <row r="107" spans="1:9" hidden="1" x14ac:dyDescent="0.25">
      <c r="A107" s="12"/>
      <c r="B107" s="51" t="s">
        <v>49</v>
      </c>
      <c r="C107" s="46" t="s">
        <v>206</v>
      </c>
      <c r="D107" s="36"/>
      <c r="E107" s="42"/>
      <c r="H107" s="12"/>
    </row>
    <row r="108" spans="1:9" hidden="1" x14ac:dyDescent="0.25">
      <c r="A108" s="12"/>
      <c r="B108" s="51" t="s">
        <v>48</v>
      </c>
      <c r="C108" s="46" t="s">
        <v>207</v>
      </c>
      <c r="D108" s="36"/>
      <c r="E108" s="42"/>
      <c r="H108" s="12"/>
    </row>
    <row r="109" spans="1:9" hidden="1" x14ac:dyDescent="0.25">
      <c r="A109" s="12"/>
      <c r="B109" s="51" t="s">
        <v>119</v>
      </c>
      <c r="C109" s="46" t="s">
        <v>208</v>
      </c>
      <c r="D109" s="36"/>
      <c r="E109" s="42"/>
      <c r="H109" s="12"/>
    </row>
    <row r="110" spans="1:9" hidden="1" x14ac:dyDescent="0.25">
      <c r="A110" s="36"/>
      <c r="B110" s="46"/>
      <c r="C110" s="46"/>
      <c r="D110" s="36"/>
      <c r="E110" s="42"/>
      <c r="H110" s="36"/>
    </row>
    <row r="111" spans="1:9" hidden="1" x14ac:dyDescent="0.25">
      <c r="A111" s="37" t="s">
        <v>120</v>
      </c>
      <c r="B111" s="47" t="s">
        <v>88</v>
      </c>
      <c r="C111" s="52" t="s">
        <v>294</v>
      </c>
      <c r="D111" s="41"/>
      <c r="E111" s="42"/>
      <c r="H111" s="37"/>
    </row>
    <row r="112" spans="1:9" hidden="1" x14ac:dyDescent="0.25">
      <c r="A112" s="12"/>
      <c r="B112" s="51" t="s">
        <v>151</v>
      </c>
      <c r="C112" s="46" t="s">
        <v>209</v>
      </c>
      <c r="D112" s="36"/>
      <c r="E112" s="42"/>
      <c r="H112" s="12"/>
    </row>
    <row r="113" spans="1:8" hidden="1" x14ac:dyDescent="0.25">
      <c r="A113" s="12"/>
      <c r="B113" s="51" t="s">
        <v>121</v>
      </c>
      <c r="C113" s="46" t="s">
        <v>210</v>
      </c>
      <c r="D113" s="36"/>
      <c r="E113" s="42"/>
      <c r="H113" s="12"/>
    </row>
    <row r="114" spans="1:8" hidden="1" x14ac:dyDescent="0.25">
      <c r="A114" s="12"/>
      <c r="B114" s="51" t="s">
        <v>122</v>
      </c>
      <c r="C114" s="46" t="s">
        <v>211</v>
      </c>
      <c r="D114" s="36"/>
      <c r="E114" s="42"/>
      <c r="H114" s="12"/>
    </row>
    <row r="115" spans="1:8" hidden="1" x14ac:dyDescent="0.25">
      <c r="A115" s="12"/>
      <c r="B115" s="51" t="s">
        <v>123</v>
      </c>
      <c r="C115" s="46" t="s">
        <v>212</v>
      </c>
      <c r="D115" s="36"/>
      <c r="E115" s="42"/>
      <c r="H115" s="12"/>
    </row>
    <row r="116" spans="1:8" hidden="1" x14ac:dyDescent="0.25">
      <c r="A116" s="12"/>
      <c r="B116" s="51"/>
      <c r="C116" s="46"/>
      <c r="D116" s="36"/>
      <c r="E116" s="42"/>
      <c r="H116" s="12"/>
    </row>
    <row r="117" spans="1:8" hidden="1" x14ac:dyDescent="0.25">
      <c r="A117" s="37" t="s">
        <v>52</v>
      </c>
      <c r="B117" s="47" t="s">
        <v>88</v>
      </c>
      <c r="C117" s="52" t="s">
        <v>294</v>
      </c>
      <c r="D117" s="41"/>
      <c r="E117" s="42"/>
      <c r="H117" s="37"/>
    </row>
    <row r="118" spans="1:8" hidden="1" x14ac:dyDescent="0.25">
      <c r="A118" s="12"/>
      <c r="B118" s="51" t="s">
        <v>152</v>
      </c>
      <c r="C118" s="46" t="s">
        <v>213</v>
      </c>
      <c r="D118" s="36"/>
      <c r="E118" s="42"/>
      <c r="H118" s="12"/>
    </row>
    <row r="119" spans="1:8" hidden="1" x14ac:dyDescent="0.25">
      <c r="A119" s="12"/>
      <c r="B119" s="51" t="s">
        <v>124</v>
      </c>
      <c r="C119" s="46" t="s">
        <v>214</v>
      </c>
      <c r="D119" s="36"/>
      <c r="E119" s="42"/>
      <c r="H119" s="12"/>
    </row>
    <row r="120" spans="1:8" hidden="1" x14ac:dyDescent="0.25">
      <c r="A120" s="12"/>
      <c r="B120" s="51" t="s">
        <v>56</v>
      </c>
      <c r="C120" s="46" t="s">
        <v>215</v>
      </c>
      <c r="D120" s="36"/>
      <c r="E120" s="42"/>
      <c r="H120" s="12"/>
    </row>
    <row r="121" spans="1:8" hidden="1" x14ac:dyDescent="0.25">
      <c r="A121" s="12"/>
      <c r="B121" s="51" t="s">
        <v>55</v>
      </c>
      <c r="C121" s="46" t="s">
        <v>216</v>
      </c>
      <c r="D121" s="36"/>
      <c r="E121" s="42"/>
      <c r="H121" s="12"/>
    </row>
    <row r="122" spans="1:8" hidden="1" x14ac:dyDescent="0.25">
      <c r="A122" s="12"/>
      <c r="B122" s="51" t="s">
        <v>153</v>
      </c>
      <c r="C122" s="46" t="s">
        <v>217</v>
      </c>
      <c r="D122" s="36"/>
      <c r="E122" s="42"/>
      <c r="H122" s="12"/>
    </row>
    <row r="123" spans="1:8" hidden="1" x14ac:dyDescent="0.25">
      <c r="A123" s="12"/>
      <c r="B123" s="51" t="s">
        <v>53</v>
      </c>
      <c r="C123" s="46" t="s">
        <v>218</v>
      </c>
      <c r="D123" s="36"/>
      <c r="E123" s="42"/>
      <c r="H123" s="12"/>
    </row>
    <row r="124" spans="1:8" hidden="1" x14ac:dyDescent="0.25">
      <c r="A124" s="12"/>
      <c r="B124" s="51" t="s">
        <v>125</v>
      </c>
      <c r="C124" s="46" t="s">
        <v>219</v>
      </c>
      <c r="D124" s="36"/>
      <c r="E124" s="42"/>
      <c r="H124" s="12"/>
    </row>
    <row r="125" spans="1:8" hidden="1" x14ac:dyDescent="0.25">
      <c r="A125" s="12"/>
      <c r="B125" s="51" t="s">
        <v>54</v>
      </c>
      <c r="C125" s="46" t="s">
        <v>220</v>
      </c>
      <c r="D125" s="36"/>
      <c r="E125" s="42"/>
      <c r="H125" s="12"/>
    </row>
    <row r="126" spans="1:8" hidden="1" x14ac:dyDescent="0.25">
      <c r="A126" s="36"/>
      <c r="B126" s="46"/>
      <c r="C126" s="46"/>
      <c r="D126" s="36"/>
      <c r="E126" s="42"/>
      <c r="H126" s="36"/>
    </row>
    <row r="127" spans="1:8" hidden="1" x14ac:dyDescent="0.25">
      <c r="A127" s="37" t="s">
        <v>57</v>
      </c>
      <c r="B127" s="47" t="s">
        <v>88</v>
      </c>
      <c r="C127" s="52" t="s">
        <v>294</v>
      </c>
      <c r="D127" s="41"/>
      <c r="E127" s="42"/>
      <c r="H127" s="37"/>
    </row>
    <row r="128" spans="1:8" hidden="1" x14ac:dyDescent="0.25">
      <c r="A128" s="12"/>
      <c r="B128" s="51" t="s">
        <v>59</v>
      </c>
      <c r="C128" s="46" t="s">
        <v>221</v>
      </c>
      <c r="D128" s="36"/>
      <c r="E128" s="42"/>
      <c r="H128" s="12"/>
    </row>
    <row r="129" spans="1:8" hidden="1" x14ac:dyDescent="0.25">
      <c r="A129" s="12"/>
      <c r="B129" s="51" t="s">
        <v>58</v>
      </c>
      <c r="C129" s="46" t="s">
        <v>222</v>
      </c>
      <c r="D129" s="36"/>
      <c r="E129" s="42"/>
      <c r="H129" s="12"/>
    </row>
    <row r="130" spans="1:8" hidden="1" x14ac:dyDescent="0.25">
      <c r="A130" s="12"/>
      <c r="B130" s="51" t="s">
        <v>154</v>
      </c>
      <c r="C130" s="46" t="s">
        <v>223</v>
      </c>
      <c r="D130" s="36"/>
      <c r="E130" s="42"/>
      <c r="H130" s="12"/>
    </row>
    <row r="131" spans="1:8" hidden="1" x14ac:dyDescent="0.25">
      <c r="A131" s="12"/>
      <c r="B131" s="51" t="s">
        <v>155</v>
      </c>
      <c r="C131" s="46" t="s">
        <v>224</v>
      </c>
      <c r="D131" s="36"/>
      <c r="E131" s="42"/>
      <c r="H131" s="12"/>
    </row>
    <row r="132" spans="1:8" hidden="1" x14ac:dyDescent="0.25">
      <c r="A132" s="12"/>
      <c r="B132" s="51" t="s">
        <v>60</v>
      </c>
      <c r="C132" s="46" t="s">
        <v>225</v>
      </c>
      <c r="D132" s="36"/>
      <c r="E132" s="42"/>
      <c r="H132" s="12"/>
    </row>
    <row r="133" spans="1:8" hidden="1" x14ac:dyDescent="0.25">
      <c r="A133" s="36"/>
      <c r="B133" s="46"/>
      <c r="C133" s="46"/>
      <c r="D133" s="36"/>
      <c r="E133" s="42"/>
      <c r="H133" s="36"/>
    </row>
    <row r="134" spans="1:8" hidden="1" x14ac:dyDescent="0.25">
      <c r="A134" s="35" t="s">
        <v>126</v>
      </c>
      <c r="B134" s="47" t="s">
        <v>88</v>
      </c>
      <c r="C134" s="52" t="s">
        <v>294</v>
      </c>
      <c r="D134" s="41"/>
      <c r="E134" s="42"/>
      <c r="H134" s="35"/>
    </row>
    <row r="135" spans="1:8" hidden="1" x14ac:dyDescent="0.25">
      <c r="A135" s="12"/>
      <c r="B135" s="51" t="s">
        <v>156</v>
      </c>
      <c r="C135" s="46" t="s">
        <v>226</v>
      </c>
      <c r="D135" s="36"/>
      <c r="E135" s="42"/>
      <c r="H135" s="12"/>
    </row>
    <row r="136" spans="1:8" hidden="1" x14ac:dyDescent="0.25">
      <c r="A136" s="12"/>
      <c r="B136" s="51" t="s">
        <v>157</v>
      </c>
      <c r="C136" s="46" t="s">
        <v>227</v>
      </c>
      <c r="D136" s="36"/>
      <c r="E136" s="42"/>
      <c r="H136" s="12"/>
    </row>
    <row r="137" spans="1:8" hidden="1" x14ac:dyDescent="0.25">
      <c r="A137" s="12"/>
      <c r="B137" s="51" t="s">
        <v>158</v>
      </c>
      <c r="C137" s="46" t="s">
        <v>228</v>
      </c>
      <c r="D137" s="36"/>
      <c r="E137" s="42"/>
      <c r="H137" s="12"/>
    </row>
    <row r="138" spans="1:8" hidden="1" x14ac:dyDescent="0.25">
      <c r="A138" s="12"/>
      <c r="B138" s="51" t="s">
        <v>42</v>
      </c>
      <c r="C138" s="46" t="s">
        <v>229</v>
      </c>
      <c r="D138" s="36"/>
      <c r="E138" s="42"/>
      <c r="H138" s="12"/>
    </row>
    <row r="139" spans="1:8" hidden="1" x14ac:dyDescent="0.25">
      <c r="A139" s="12"/>
      <c r="B139" s="51" t="s">
        <v>127</v>
      </c>
      <c r="C139" s="46" t="s">
        <v>230</v>
      </c>
      <c r="D139" s="36"/>
      <c r="E139" s="42"/>
      <c r="H139" s="12"/>
    </row>
    <row r="140" spans="1:8" hidden="1" x14ac:dyDescent="0.25">
      <c r="A140" s="12"/>
      <c r="B140" s="51" t="s">
        <v>128</v>
      </c>
      <c r="C140" s="46" t="s">
        <v>231</v>
      </c>
      <c r="D140" s="36"/>
      <c r="E140" s="42"/>
      <c r="H140" s="12"/>
    </row>
    <row r="141" spans="1:8" hidden="1" x14ac:dyDescent="0.25">
      <c r="A141" s="12"/>
      <c r="B141" s="51" t="s">
        <v>41</v>
      </c>
      <c r="C141" s="46" t="s">
        <v>232</v>
      </c>
      <c r="D141" s="36"/>
      <c r="E141" s="42"/>
      <c r="H141" s="12"/>
    </row>
    <row r="142" spans="1:8" hidden="1" x14ac:dyDescent="0.25">
      <c r="A142" s="12"/>
      <c r="B142" s="51" t="s">
        <v>129</v>
      </c>
      <c r="C142" s="46" t="s">
        <v>233</v>
      </c>
      <c r="D142" s="36"/>
      <c r="E142" s="42"/>
      <c r="H142" s="12"/>
    </row>
    <row r="143" spans="1:8" hidden="1" x14ac:dyDescent="0.25">
      <c r="A143" s="36"/>
      <c r="B143" s="46"/>
      <c r="C143" s="46"/>
      <c r="D143" s="36"/>
      <c r="E143" s="42"/>
      <c r="H143" s="36"/>
    </row>
    <row r="144" spans="1:8" hidden="1" x14ac:dyDescent="0.25">
      <c r="A144" s="37" t="s">
        <v>130</v>
      </c>
      <c r="B144" s="47" t="s">
        <v>88</v>
      </c>
      <c r="C144" s="52" t="s">
        <v>294</v>
      </c>
      <c r="D144" s="41"/>
      <c r="E144" s="42"/>
      <c r="H144" s="37"/>
    </row>
    <row r="145" spans="1:8" hidden="1" x14ac:dyDescent="0.25">
      <c r="A145" s="12"/>
      <c r="B145" s="51" t="s">
        <v>131</v>
      </c>
      <c r="C145" s="46" t="s">
        <v>234</v>
      </c>
      <c r="D145" s="36"/>
      <c r="E145" s="42"/>
      <c r="H145" s="12"/>
    </row>
    <row r="146" spans="1:8" hidden="1" x14ac:dyDescent="0.25">
      <c r="A146" s="12"/>
      <c r="B146" s="51" t="s">
        <v>159</v>
      </c>
      <c r="C146" s="46" t="s">
        <v>235</v>
      </c>
      <c r="D146" s="36"/>
      <c r="E146" s="42"/>
      <c r="H146" s="12"/>
    </row>
    <row r="147" spans="1:8" hidden="1" x14ac:dyDescent="0.25">
      <c r="A147" s="12"/>
      <c r="B147" s="51" t="s">
        <v>160</v>
      </c>
      <c r="C147" s="46" t="s">
        <v>236</v>
      </c>
      <c r="D147" s="36"/>
      <c r="E147" s="42"/>
      <c r="H147" s="12"/>
    </row>
    <row r="148" spans="1:8" hidden="1" x14ac:dyDescent="0.25">
      <c r="A148" s="12"/>
      <c r="B148" s="51" t="s">
        <v>161</v>
      </c>
      <c r="C148" s="46" t="s">
        <v>237</v>
      </c>
      <c r="D148" s="36"/>
      <c r="E148" s="42"/>
      <c r="H148" s="12"/>
    </row>
    <row r="149" spans="1:8" hidden="1" x14ac:dyDescent="0.25">
      <c r="A149" s="12"/>
      <c r="B149" s="51" t="s">
        <v>162</v>
      </c>
      <c r="C149" s="46" t="s">
        <v>238</v>
      </c>
      <c r="D149" s="36"/>
      <c r="E149" s="42"/>
      <c r="H149" s="12"/>
    </row>
    <row r="150" spans="1:8" hidden="1" x14ac:dyDescent="0.25">
      <c r="A150" s="12"/>
      <c r="B150" s="51" t="s">
        <v>163</v>
      </c>
      <c r="C150" s="51" t="s">
        <v>239</v>
      </c>
      <c r="D150" s="38"/>
      <c r="E150" s="42"/>
      <c r="H150" s="12"/>
    </row>
    <row r="151" spans="1:8" hidden="1" x14ac:dyDescent="0.25">
      <c r="A151" s="12"/>
      <c r="B151" s="51" t="s">
        <v>164</v>
      </c>
      <c r="C151" s="51" t="s">
        <v>240</v>
      </c>
      <c r="D151" s="38"/>
      <c r="E151" s="42"/>
      <c r="H151" s="12"/>
    </row>
    <row r="152" spans="1:8" hidden="1" x14ac:dyDescent="0.25">
      <c r="A152" s="12"/>
      <c r="B152" s="51" t="s">
        <v>43</v>
      </c>
      <c r="C152" s="46" t="s">
        <v>241</v>
      </c>
      <c r="D152" s="36"/>
      <c r="E152" s="42"/>
      <c r="H152" s="12"/>
    </row>
    <row r="153" spans="1:8" hidden="1" x14ac:dyDescent="0.25">
      <c r="A153" s="12"/>
      <c r="B153" s="51" t="s">
        <v>165</v>
      </c>
      <c r="C153" s="51" t="s">
        <v>242</v>
      </c>
      <c r="D153" s="38"/>
      <c r="E153" s="42"/>
      <c r="H153" s="12"/>
    </row>
    <row r="154" spans="1:8" hidden="1" x14ac:dyDescent="0.25">
      <c r="A154" s="12"/>
      <c r="B154" s="51" t="s">
        <v>166</v>
      </c>
      <c r="C154" s="51" t="s">
        <v>243</v>
      </c>
      <c r="D154" s="38"/>
      <c r="E154" s="42"/>
      <c r="H154" s="12"/>
    </row>
    <row r="155" spans="1:8" hidden="1" x14ac:dyDescent="0.25">
      <c r="A155" s="12"/>
      <c r="B155" s="51" t="s">
        <v>44</v>
      </c>
      <c r="C155" s="46" t="s">
        <v>244</v>
      </c>
      <c r="D155" s="36"/>
      <c r="E155" s="42"/>
      <c r="H155" s="12"/>
    </row>
    <row r="156" spans="1:8" hidden="1" x14ac:dyDescent="0.25">
      <c r="A156" s="12"/>
      <c r="B156" s="51" t="s">
        <v>45</v>
      </c>
      <c r="C156" s="51" t="s">
        <v>245</v>
      </c>
      <c r="D156" s="38"/>
      <c r="E156" s="42"/>
      <c r="H156" s="12"/>
    </row>
    <row r="157" spans="1:8" hidden="1" x14ac:dyDescent="0.25">
      <c r="A157" s="36"/>
      <c r="B157" s="46"/>
      <c r="C157" s="46"/>
      <c r="D157" s="36"/>
      <c r="E157" s="42"/>
      <c r="H157" s="36"/>
    </row>
    <row r="158" spans="1:8" hidden="1" x14ac:dyDescent="0.25">
      <c r="A158" s="35" t="s">
        <v>20</v>
      </c>
      <c r="B158" s="47" t="s">
        <v>88</v>
      </c>
      <c r="C158" s="52" t="s">
        <v>294</v>
      </c>
      <c r="D158" s="41"/>
      <c r="E158" s="42"/>
      <c r="H158" s="35"/>
    </row>
    <row r="159" spans="1:8" hidden="1" x14ac:dyDescent="0.25">
      <c r="A159" s="12"/>
      <c r="B159" s="51" t="s">
        <v>64</v>
      </c>
      <c r="C159" s="46" t="s">
        <v>246</v>
      </c>
      <c r="D159" s="36"/>
      <c r="E159" s="42"/>
      <c r="H159" s="12"/>
    </row>
    <row r="160" spans="1:8" hidden="1" x14ac:dyDescent="0.25">
      <c r="A160" s="12"/>
      <c r="B160" s="51" t="s">
        <v>167</v>
      </c>
      <c r="C160" s="46" t="s">
        <v>247</v>
      </c>
      <c r="D160" s="36"/>
      <c r="E160" s="42"/>
      <c r="H160" s="12"/>
    </row>
    <row r="161" spans="1:8" hidden="1" x14ac:dyDescent="0.25">
      <c r="A161" s="12"/>
      <c r="B161" s="51" t="s">
        <v>168</v>
      </c>
      <c r="C161" s="46" t="s">
        <v>248</v>
      </c>
      <c r="D161" s="36"/>
      <c r="E161" s="42"/>
      <c r="H161" s="12"/>
    </row>
    <row r="162" spans="1:8" hidden="1" x14ac:dyDescent="0.25">
      <c r="A162" s="12"/>
      <c r="B162" s="51" t="s">
        <v>65</v>
      </c>
      <c r="C162" s="46" t="s">
        <v>249</v>
      </c>
      <c r="D162" s="36"/>
      <c r="E162" s="42"/>
      <c r="H162" s="12"/>
    </row>
    <row r="163" spans="1:8" hidden="1" x14ac:dyDescent="0.25">
      <c r="A163" s="12"/>
      <c r="B163" s="51" t="s">
        <v>132</v>
      </c>
      <c r="C163" s="46" t="s">
        <v>250</v>
      </c>
      <c r="D163" s="36"/>
      <c r="E163" s="42"/>
      <c r="H163" s="12"/>
    </row>
    <row r="164" spans="1:8" hidden="1" x14ac:dyDescent="0.25">
      <c r="A164" s="12"/>
      <c r="B164" s="51" t="s">
        <v>68</v>
      </c>
      <c r="C164" s="46" t="s">
        <v>251</v>
      </c>
      <c r="D164" s="36"/>
      <c r="E164" s="42"/>
      <c r="H164" s="12"/>
    </row>
    <row r="165" spans="1:8" hidden="1" x14ac:dyDescent="0.25">
      <c r="A165" s="12"/>
      <c r="B165" s="51" t="s">
        <v>169</v>
      </c>
      <c r="C165" s="46" t="s">
        <v>252</v>
      </c>
      <c r="D165" s="36"/>
      <c r="E165" s="42"/>
      <c r="H165" s="12"/>
    </row>
    <row r="166" spans="1:8" hidden="1" x14ac:dyDescent="0.25">
      <c r="A166" s="12"/>
      <c r="B166" s="51"/>
      <c r="C166" s="46"/>
      <c r="D166" s="36"/>
      <c r="E166" s="42"/>
      <c r="H166" s="12"/>
    </row>
    <row r="167" spans="1:8" hidden="1" x14ac:dyDescent="0.25">
      <c r="A167" s="37" t="s">
        <v>108</v>
      </c>
      <c r="B167" s="47" t="s">
        <v>88</v>
      </c>
      <c r="C167" s="52" t="s">
        <v>294</v>
      </c>
      <c r="D167" s="41"/>
      <c r="E167" s="42"/>
      <c r="H167" s="37"/>
    </row>
    <row r="168" spans="1:8" hidden="1" x14ac:dyDescent="0.25">
      <c r="A168" s="12"/>
      <c r="B168" s="51" t="s">
        <v>66</v>
      </c>
      <c r="C168" s="46" t="s">
        <v>253</v>
      </c>
      <c r="D168" s="36"/>
      <c r="E168" s="42"/>
      <c r="H168" s="12"/>
    </row>
    <row r="169" spans="1:8" hidden="1" x14ac:dyDescent="0.25">
      <c r="A169" s="12"/>
      <c r="B169" s="51" t="s">
        <v>67</v>
      </c>
      <c r="C169" s="46" t="s">
        <v>254</v>
      </c>
      <c r="D169" s="36"/>
      <c r="E169" s="42"/>
      <c r="H169" s="12"/>
    </row>
    <row r="170" spans="1:8" hidden="1" x14ac:dyDescent="0.25">
      <c r="A170" s="12"/>
      <c r="B170" s="51" t="s">
        <v>133</v>
      </c>
      <c r="C170" s="46" t="s">
        <v>255</v>
      </c>
      <c r="D170" s="36"/>
      <c r="E170" s="42"/>
      <c r="H170" s="12"/>
    </row>
    <row r="171" spans="1:8" hidden="1" x14ac:dyDescent="0.25">
      <c r="A171" s="12"/>
      <c r="B171" s="51" t="s">
        <v>170</v>
      </c>
      <c r="C171" s="46" t="s">
        <v>256</v>
      </c>
      <c r="D171" s="36"/>
      <c r="E171" s="42"/>
      <c r="H171" s="12"/>
    </row>
    <row r="172" spans="1:8" hidden="1" x14ac:dyDescent="0.25">
      <c r="A172" s="12"/>
      <c r="B172" s="51" t="s">
        <v>70</v>
      </c>
      <c r="C172" s="46" t="s">
        <v>257</v>
      </c>
      <c r="D172" s="36"/>
      <c r="E172" s="42"/>
      <c r="H172" s="12"/>
    </row>
    <row r="173" spans="1:8" hidden="1" x14ac:dyDescent="0.25">
      <c r="A173" s="12"/>
      <c r="B173" s="51" t="s">
        <v>69</v>
      </c>
      <c r="C173" s="46" t="s">
        <v>258</v>
      </c>
      <c r="D173" s="36"/>
      <c r="E173" s="42"/>
      <c r="H173" s="12"/>
    </row>
    <row r="174" spans="1:8" hidden="1" x14ac:dyDescent="0.25">
      <c r="A174" s="12"/>
      <c r="B174" s="51" t="s">
        <v>134</v>
      </c>
      <c r="C174" s="46" t="s">
        <v>259</v>
      </c>
      <c r="D174" s="36"/>
      <c r="E174" s="42"/>
      <c r="H174" s="12"/>
    </row>
    <row r="175" spans="1:8" hidden="1" x14ac:dyDescent="0.25">
      <c r="A175" s="12"/>
      <c r="B175" s="51" t="s">
        <v>171</v>
      </c>
      <c r="C175" s="46" t="s">
        <v>260</v>
      </c>
      <c r="D175" s="36"/>
      <c r="E175" s="42"/>
      <c r="H175" s="12"/>
    </row>
    <row r="176" spans="1:8" hidden="1" x14ac:dyDescent="0.25">
      <c r="A176" s="36"/>
      <c r="B176" s="46"/>
      <c r="C176" s="46"/>
      <c r="D176" s="36"/>
      <c r="E176" s="42"/>
      <c r="H176" s="36"/>
    </row>
    <row r="177" spans="1:8" hidden="1" x14ac:dyDescent="0.25">
      <c r="A177" s="37" t="s">
        <v>107</v>
      </c>
      <c r="B177" s="47" t="s">
        <v>88</v>
      </c>
      <c r="C177" s="52" t="s">
        <v>294</v>
      </c>
      <c r="D177" s="41"/>
      <c r="E177" s="42"/>
      <c r="H177" s="37"/>
    </row>
    <row r="178" spans="1:8" hidden="1" x14ac:dyDescent="0.25">
      <c r="A178" s="12"/>
      <c r="B178" s="51" t="s">
        <v>135</v>
      </c>
      <c r="C178" s="46" t="s">
        <v>261</v>
      </c>
      <c r="D178" s="36"/>
      <c r="E178" s="42"/>
      <c r="H178" s="12"/>
    </row>
    <row r="179" spans="1:8" hidden="1" x14ac:dyDescent="0.25">
      <c r="A179" s="12"/>
      <c r="B179" s="51" t="s">
        <v>71</v>
      </c>
      <c r="C179" s="46" t="s">
        <v>262</v>
      </c>
      <c r="D179" s="36"/>
      <c r="E179" s="42"/>
      <c r="H179" s="12"/>
    </row>
    <row r="180" spans="1:8" hidden="1" x14ac:dyDescent="0.25">
      <c r="A180" s="12"/>
      <c r="B180" s="51" t="s">
        <v>72</v>
      </c>
      <c r="C180" s="46" t="s">
        <v>263</v>
      </c>
      <c r="D180" s="36"/>
      <c r="E180" s="42"/>
      <c r="H180" s="12"/>
    </row>
    <row r="181" spans="1:8" hidden="1" x14ac:dyDescent="0.25">
      <c r="A181" s="12"/>
      <c r="B181" s="51" t="s">
        <v>136</v>
      </c>
      <c r="C181" s="46" t="s">
        <v>264</v>
      </c>
      <c r="D181" s="36"/>
      <c r="E181" s="42"/>
      <c r="H181" s="12"/>
    </row>
    <row r="182" spans="1:8" hidden="1" x14ac:dyDescent="0.25">
      <c r="A182" s="12"/>
      <c r="B182" s="46"/>
      <c r="C182" s="46"/>
      <c r="D182" s="36"/>
      <c r="E182" s="42"/>
      <c r="H182" s="12"/>
    </row>
    <row r="183" spans="1:8" hidden="1" x14ac:dyDescent="0.25">
      <c r="A183" s="37" t="s">
        <v>106</v>
      </c>
      <c r="B183" s="47" t="s">
        <v>88</v>
      </c>
      <c r="C183" s="52" t="s">
        <v>294</v>
      </c>
      <c r="D183" s="41"/>
      <c r="E183" s="42"/>
      <c r="H183" s="37"/>
    </row>
    <row r="184" spans="1:8" hidden="1" x14ac:dyDescent="0.25">
      <c r="A184" s="12"/>
      <c r="B184" s="51" t="s">
        <v>172</v>
      </c>
      <c r="C184" s="46" t="s">
        <v>265</v>
      </c>
      <c r="D184" s="36"/>
      <c r="E184" s="42"/>
      <c r="H184" s="12"/>
    </row>
    <row r="185" spans="1:8" hidden="1" x14ac:dyDescent="0.25">
      <c r="A185" s="12"/>
      <c r="B185" s="51" t="s">
        <v>73</v>
      </c>
      <c r="C185" s="46" t="s">
        <v>266</v>
      </c>
      <c r="D185" s="36"/>
      <c r="E185" s="42"/>
      <c r="H185" s="12"/>
    </row>
    <row r="186" spans="1:8" hidden="1" x14ac:dyDescent="0.25">
      <c r="A186" s="12"/>
      <c r="B186" s="51" t="s">
        <v>137</v>
      </c>
      <c r="C186" s="46" t="s">
        <v>267</v>
      </c>
      <c r="D186" s="36"/>
      <c r="E186" s="42"/>
      <c r="H186" s="12"/>
    </row>
    <row r="187" spans="1:8" hidden="1" x14ac:dyDescent="0.25">
      <c r="A187" s="36"/>
      <c r="B187" s="46"/>
      <c r="C187" s="46"/>
      <c r="D187" s="36"/>
      <c r="E187" s="42"/>
      <c r="H187" s="36"/>
    </row>
    <row r="188" spans="1:8" hidden="1" x14ac:dyDescent="0.25">
      <c r="A188" s="37" t="s">
        <v>37</v>
      </c>
      <c r="B188" s="47" t="s">
        <v>88</v>
      </c>
      <c r="C188" s="52" t="s">
        <v>294</v>
      </c>
      <c r="D188" s="41"/>
      <c r="E188" s="42"/>
      <c r="H188" s="37"/>
    </row>
    <row r="189" spans="1:8" hidden="1" x14ac:dyDescent="0.25">
      <c r="A189" s="12"/>
      <c r="B189" s="51" t="s">
        <v>138</v>
      </c>
      <c r="C189" s="46" t="s">
        <v>268</v>
      </c>
      <c r="D189" s="36"/>
      <c r="E189" s="42"/>
      <c r="H189" s="12"/>
    </row>
    <row r="190" spans="1:8" hidden="1" x14ac:dyDescent="0.25">
      <c r="A190" s="12"/>
      <c r="B190" s="51" t="s">
        <v>38</v>
      </c>
      <c r="C190" s="46" t="s">
        <v>269</v>
      </c>
      <c r="D190" s="36"/>
      <c r="E190" s="42"/>
      <c r="H190" s="12"/>
    </row>
    <row r="191" spans="1:8" hidden="1" x14ac:dyDescent="0.25">
      <c r="A191" s="12"/>
      <c r="B191" s="51" t="s">
        <v>39</v>
      </c>
      <c r="C191" s="46" t="s">
        <v>270</v>
      </c>
      <c r="D191" s="36"/>
      <c r="E191" s="42"/>
      <c r="H191" s="12"/>
    </row>
    <row r="192" spans="1:8" hidden="1" x14ac:dyDescent="0.25">
      <c r="A192" s="12"/>
      <c r="B192" s="51" t="s">
        <v>139</v>
      </c>
      <c r="C192" s="46" t="s">
        <v>271</v>
      </c>
      <c r="D192" s="36"/>
      <c r="E192" s="42"/>
      <c r="H192" s="12"/>
    </row>
    <row r="193" spans="1:8" hidden="1" x14ac:dyDescent="0.25">
      <c r="A193" s="12"/>
      <c r="B193" s="51" t="s">
        <v>40</v>
      </c>
      <c r="C193" s="46" t="s">
        <v>272</v>
      </c>
      <c r="D193" s="36"/>
      <c r="E193" s="42"/>
      <c r="H193" s="12"/>
    </row>
    <row r="194" spans="1:8" hidden="1" x14ac:dyDescent="0.25">
      <c r="A194" s="12"/>
      <c r="B194" s="51" t="s">
        <v>140</v>
      </c>
      <c r="C194" s="46" t="s">
        <v>273</v>
      </c>
      <c r="D194" s="36"/>
      <c r="E194" s="42"/>
      <c r="H194" s="12"/>
    </row>
    <row r="195" spans="1:8" hidden="1" x14ac:dyDescent="0.25">
      <c r="A195" s="12"/>
      <c r="B195" s="51" t="s">
        <v>141</v>
      </c>
      <c r="C195" s="46" t="s">
        <v>274</v>
      </c>
      <c r="D195" s="36"/>
      <c r="E195" s="42"/>
      <c r="H195" s="12"/>
    </row>
    <row r="196" spans="1:8" hidden="1" x14ac:dyDescent="0.25">
      <c r="A196" s="36"/>
      <c r="B196" s="46"/>
      <c r="C196" s="46"/>
      <c r="D196" s="36"/>
      <c r="E196" s="42"/>
      <c r="H196" s="36"/>
    </row>
    <row r="197" spans="1:8" hidden="1" x14ac:dyDescent="0.25">
      <c r="A197" s="37" t="s">
        <v>22</v>
      </c>
      <c r="B197" s="47" t="s">
        <v>88</v>
      </c>
      <c r="C197" s="52" t="s">
        <v>294</v>
      </c>
      <c r="D197" s="41"/>
      <c r="E197" s="42"/>
      <c r="H197" s="37"/>
    </row>
    <row r="198" spans="1:8" hidden="1" x14ac:dyDescent="0.25">
      <c r="A198" s="12"/>
      <c r="B198" s="51" t="s">
        <v>23</v>
      </c>
      <c r="C198" s="46" t="s">
        <v>275</v>
      </c>
      <c r="D198" s="36"/>
      <c r="E198" s="42"/>
      <c r="H198" s="12"/>
    </row>
    <row r="199" spans="1:8" hidden="1" x14ac:dyDescent="0.25">
      <c r="A199" s="12"/>
      <c r="B199" s="51" t="s">
        <v>25</v>
      </c>
      <c r="C199" s="46" t="s">
        <v>276</v>
      </c>
      <c r="D199" s="36"/>
      <c r="E199" s="42"/>
      <c r="H199" s="12"/>
    </row>
    <row r="200" spans="1:8" hidden="1" x14ac:dyDescent="0.25">
      <c r="A200" s="12"/>
      <c r="B200" s="51" t="s">
        <v>142</v>
      </c>
      <c r="C200" s="46" t="s">
        <v>277</v>
      </c>
      <c r="D200" s="36"/>
      <c r="E200" s="42"/>
      <c r="H200" s="12"/>
    </row>
    <row r="201" spans="1:8" hidden="1" x14ac:dyDescent="0.25">
      <c r="A201" s="12"/>
      <c r="B201" s="51" t="s">
        <v>24</v>
      </c>
      <c r="C201" s="46" t="s">
        <v>278</v>
      </c>
      <c r="D201" s="36"/>
      <c r="E201" s="42"/>
      <c r="H201" s="12"/>
    </row>
    <row r="202" spans="1:8" hidden="1" x14ac:dyDescent="0.25">
      <c r="A202" s="12"/>
      <c r="B202" s="53" t="s">
        <v>173</v>
      </c>
      <c r="C202" s="49" t="s">
        <v>279</v>
      </c>
      <c r="D202" s="12"/>
      <c r="E202" s="42"/>
      <c r="H202" s="12"/>
    </row>
    <row r="203" spans="1:8" hidden="1" x14ac:dyDescent="0.25">
      <c r="A203" s="12"/>
      <c r="B203" s="51" t="s">
        <v>26</v>
      </c>
      <c r="C203" s="46" t="s">
        <v>280</v>
      </c>
      <c r="D203" s="36"/>
      <c r="E203" s="42"/>
      <c r="H203" s="12"/>
    </row>
    <row r="204" spans="1:8" hidden="1" x14ac:dyDescent="0.25">
      <c r="A204" s="12"/>
      <c r="B204" s="51" t="s">
        <v>27</v>
      </c>
      <c r="C204" s="46" t="s">
        <v>281</v>
      </c>
      <c r="D204" s="36"/>
      <c r="E204" s="42"/>
      <c r="H204" s="12"/>
    </row>
    <row r="205" spans="1:8" hidden="1" x14ac:dyDescent="0.25">
      <c r="A205" s="36"/>
      <c r="B205" s="46"/>
      <c r="C205" s="46"/>
      <c r="D205" s="36"/>
      <c r="E205" s="42"/>
      <c r="H205" s="36"/>
    </row>
    <row r="206" spans="1:8" hidden="1" x14ac:dyDescent="0.25">
      <c r="A206" s="37" t="s">
        <v>143</v>
      </c>
      <c r="B206" s="47" t="s">
        <v>88</v>
      </c>
      <c r="C206" s="52" t="s">
        <v>294</v>
      </c>
      <c r="D206" s="41"/>
      <c r="E206" s="42"/>
      <c r="H206" s="37"/>
    </row>
    <row r="207" spans="1:8" hidden="1" x14ac:dyDescent="0.25">
      <c r="A207" s="12"/>
      <c r="B207" s="51" t="s">
        <v>29</v>
      </c>
      <c r="C207" s="51" t="s">
        <v>282</v>
      </c>
      <c r="D207" s="38"/>
      <c r="E207" s="42"/>
      <c r="H207" s="12"/>
    </row>
    <row r="208" spans="1:8" hidden="1" x14ac:dyDescent="0.25">
      <c r="A208" s="12"/>
      <c r="B208" s="51" t="s">
        <v>31</v>
      </c>
      <c r="C208" s="46" t="s">
        <v>283</v>
      </c>
      <c r="D208" s="36"/>
      <c r="E208" s="42"/>
      <c r="H208" s="12"/>
    </row>
    <row r="209" spans="1:9" hidden="1" x14ac:dyDescent="0.25">
      <c r="A209" s="12"/>
      <c r="B209" s="51" t="s">
        <v>28</v>
      </c>
      <c r="C209" s="46" t="s">
        <v>284</v>
      </c>
      <c r="D209" s="36"/>
      <c r="E209" s="42"/>
      <c r="H209" s="12"/>
    </row>
    <row r="210" spans="1:9" hidden="1" x14ac:dyDescent="0.25">
      <c r="A210" s="12"/>
      <c r="B210" s="51" t="s">
        <v>36</v>
      </c>
      <c r="C210" s="46" t="s">
        <v>285</v>
      </c>
      <c r="D210" s="36"/>
      <c r="E210" s="42"/>
      <c r="H210" s="12"/>
    </row>
    <row r="211" spans="1:9" hidden="1" x14ac:dyDescent="0.25">
      <c r="A211" s="12"/>
      <c r="B211" s="51" t="s">
        <v>30</v>
      </c>
      <c r="C211" s="46" t="s">
        <v>286</v>
      </c>
      <c r="D211" s="36"/>
      <c r="E211" s="42"/>
      <c r="H211" s="12"/>
    </row>
    <row r="212" spans="1:9" hidden="1" x14ac:dyDescent="0.25">
      <c r="A212" s="12"/>
      <c r="B212" s="53" t="s">
        <v>144</v>
      </c>
      <c r="C212" s="49" t="s">
        <v>287</v>
      </c>
      <c r="D212" s="12"/>
      <c r="E212" s="42"/>
      <c r="H212" s="12"/>
    </row>
    <row r="213" spans="1:9" hidden="1" x14ac:dyDescent="0.25">
      <c r="A213" s="12"/>
      <c r="B213" s="51"/>
      <c r="C213" s="46"/>
      <c r="D213" s="36"/>
      <c r="E213" s="42"/>
      <c r="H213" s="12"/>
    </row>
    <row r="214" spans="1:9" hidden="1" x14ac:dyDescent="0.25">
      <c r="A214" s="37" t="s">
        <v>104</v>
      </c>
      <c r="B214" s="47" t="s">
        <v>88</v>
      </c>
      <c r="C214" s="52" t="s">
        <v>294</v>
      </c>
      <c r="D214" s="41"/>
      <c r="E214" s="42"/>
      <c r="H214" s="37"/>
    </row>
    <row r="215" spans="1:9" hidden="1" x14ac:dyDescent="0.25">
      <c r="A215" s="12"/>
      <c r="B215" s="51" t="s">
        <v>32</v>
      </c>
      <c r="C215" s="46" t="s">
        <v>288</v>
      </c>
      <c r="D215" s="36"/>
      <c r="E215" s="42"/>
      <c r="H215" s="12"/>
    </row>
    <row r="216" spans="1:9" hidden="1" x14ac:dyDescent="0.25">
      <c r="A216" s="12"/>
      <c r="B216" s="51" t="s">
        <v>34</v>
      </c>
      <c r="C216" s="46" t="s">
        <v>289</v>
      </c>
      <c r="D216" s="36"/>
      <c r="E216" s="42"/>
      <c r="H216" s="12"/>
    </row>
    <row r="217" spans="1:9" hidden="1" x14ac:dyDescent="0.25">
      <c r="A217" s="12"/>
      <c r="B217" s="51" t="s">
        <v>35</v>
      </c>
      <c r="C217" s="46" t="s">
        <v>290</v>
      </c>
      <c r="D217" s="36"/>
      <c r="E217" s="42"/>
      <c r="H217" s="12"/>
    </row>
    <row r="218" spans="1:9" hidden="1" x14ac:dyDescent="0.25">
      <c r="A218" s="12"/>
      <c r="B218" s="51" t="s">
        <v>174</v>
      </c>
      <c r="C218" s="46" t="s">
        <v>291</v>
      </c>
      <c r="D218" s="36"/>
      <c r="E218" s="42"/>
      <c r="H218" s="12"/>
    </row>
    <row r="219" spans="1:9" hidden="1" x14ac:dyDescent="0.25">
      <c r="A219" s="12"/>
      <c r="B219" s="53" t="s">
        <v>145</v>
      </c>
      <c r="C219" s="49" t="s">
        <v>292</v>
      </c>
      <c r="D219" s="12"/>
      <c r="E219" s="42"/>
      <c r="H219" s="12"/>
    </row>
    <row r="220" spans="1:9" hidden="1" x14ac:dyDescent="0.25">
      <c r="A220" s="12"/>
      <c r="B220" s="51" t="s">
        <v>33</v>
      </c>
      <c r="C220" s="46" t="s">
        <v>293</v>
      </c>
      <c r="D220" s="36"/>
      <c r="E220" s="42"/>
      <c r="H220" s="12"/>
    </row>
    <row r="221" spans="1:9" hidden="1" x14ac:dyDescent="0.25">
      <c r="B221" s="48"/>
      <c r="C221" s="48"/>
      <c r="E221" s="42"/>
    </row>
    <row r="222" spans="1:9" hidden="1" x14ac:dyDescent="0.25">
      <c r="B222" s="48"/>
      <c r="C222" s="48"/>
      <c r="E222" s="42"/>
    </row>
    <row r="223" spans="1:9" hidden="1" x14ac:dyDescent="0.25">
      <c r="A223" s="37" t="s">
        <v>17</v>
      </c>
      <c r="B223" s="47" t="s">
        <v>88</v>
      </c>
      <c r="C223" s="52" t="s">
        <v>294</v>
      </c>
      <c r="D223" s="41"/>
      <c r="E223" s="42"/>
    </row>
    <row r="224" spans="1:9" hidden="1" x14ac:dyDescent="0.25">
      <c r="B224" s="51" t="s">
        <v>152</v>
      </c>
      <c r="C224" s="46" t="s">
        <v>213</v>
      </c>
      <c r="D224" s="36"/>
      <c r="E224" s="42"/>
      <c r="I224" s="38"/>
    </row>
    <row r="225" spans="1:11" hidden="1" x14ac:dyDescent="0.25">
      <c r="B225" s="51" t="s">
        <v>59</v>
      </c>
      <c r="C225" s="46" t="s">
        <v>221</v>
      </c>
      <c r="D225" s="36"/>
      <c r="E225" s="42"/>
      <c r="I225" s="38"/>
    </row>
    <row r="226" spans="1:11" hidden="1" x14ac:dyDescent="0.25">
      <c r="B226" s="51" t="s">
        <v>124</v>
      </c>
      <c r="C226" s="46" t="s">
        <v>214</v>
      </c>
      <c r="D226" s="36"/>
      <c r="E226" s="42"/>
      <c r="I226" s="38"/>
    </row>
    <row r="227" spans="1:11" hidden="1" x14ac:dyDescent="0.25">
      <c r="B227" s="51" t="s">
        <v>58</v>
      </c>
      <c r="C227" s="46" t="s">
        <v>222</v>
      </c>
      <c r="D227" s="36"/>
      <c r="E227" s="42"/>
      <c r="I227" s="38"/>
    </row>
    <row r="228" spans="1:11" hidden="1" x14ac:dyDescent="0.25">
      <c r="B228" s="51" t="s">
        <v>56</v>
      </c>
      <c r="C228" s="46" t="s">
        <v>215</v>
      </c>
      <c r="D228" s="36"/>
      <c r="E228" s="42"/>
      <c r="I228" s="38"/>
    </row>
    <row r="229" spans="1:11" hidden="1" x14ac:dyDescent="0.25">
      <c r="B229" s="51" t="s">
        <v>154</v>
      </c>
      <c r="C229" s="46" t="s">
        <v>223</v>
      </c>
      <c r="D229" s="36"/>
      <c r="E229" s="42"/>
      <c r="I229" s="38"/>
    </row>
    <row r="230" spans="1:11" hidden="1" x14ac:dyDescent="0.25">
      <c r="B230" s="51" t="s">
        <v>55</v>
      </c>
      <c r="C230" s="46" t="s">
        <v>216</v>
      </c>
      <c r="D230" s="36"/>
      <c r="E230" s="42"/>
      <c r="I230" s="38"/>
    </row>
    <row r="231" spans="1:11" hidden="1" x14ac:dyDescent="0.25">
      <c r="B231" s="51" t="s">
        <v>155</v>
      </c>
      <c r="C231" s="46" t="s">
        <v>224</v>
      </c>
      <c r="D231" s="36"/>
      <c r="E231" s="42"/>
      <c r="I231" s="38"/>
    </row>
    <row r="232" spans="1:11" hidden="1" x14ac:dyDescent="0.25">
      <c r="B232" s="51" t="s">
        <v>153</v>
      </c>
      <c r="C232" s="46" t="s">
        <v>217</v>
      </c>
      <c r="D232" s="36"/>
      <c r="E232" s="42"/>
      <c r="I232" s="36"/>
      <c r="K232" s="36"/>
    </row>
    <row r="233" spans="1:11" hidden="1" x14ac:dyDescent="0.25">
      <c r="B233" s="51" t="s">
        <v>60</v>
      </c>
      <c r="C233" s="46" t="s">
        <v>225</v>
      </c>
      <c r="D233" s="36"/>
      <c r="E233" s="42"/>
      <c r="I233" s="36"/>
      <c r="K233" s="36"/>
    </row>
    <row r="234" spans="1:11" hidden="1" x14ac:dyDescent="0.25">
      <c r="B234" s="51" t="s">
        <v>53</v>
      </c>
      <c r="C234" s="46" t="s">
        <v>218</v>
      </c>
      <c r="D234" s="36"/>
      <c r="E234" s="42"/>
      <c r="I234" s="38"/>
    </row>
    <row r="235" spans="1:11" hidden="1" x14ac:dyDescent="0.25">
      <c r="B235" s="51" t="s">
        <v>125</v>
      </c>
      <c r="C235" s="46" t="s">
        <v>219</v>
      </c>
      <c r="D235" s="36"/>
      <c r="E235" s="42"/>
      <c r="I235" s="38"/>
    </row>
    <row r="236" spans="1:11" hidden="1" x14ac:dyDescent="0.25">
      <c r="B236" s="51" t="s">
        <v>54</v>
      </c>
      <c r="C236" s="46" t="s">
        <v>220</v>
      </c>
      <c r="D236" s="36"/>
      <c r="E236" s="42"/>
      <c r="I236" s="38"/>
    </row>
    <row r="237" spans="1:11" hidden="1" x14ac:dyDescent="0.25">
      <c r="B237" s="47" t="s">
        <v>88</v>
      </c>
      <c r="C237" s="52" t="s">
        <v>294</v>
      </c>
      <c r="D237" s="41"/>
      <c r="E237" s="42"/>
      <c r="I237" s="38"/>
    </row>
    <row r="238" spans="1:11" hidden="1" x14ac:dyDescent="0.25">
      <c r="A238" s="37" t="s">
        <v>176</v>
      </c>
      <c r="B238" s="51" t="s">
        <v>29</v>
      </c>
      <c r="C238" s="51" t="s">
        <v>282</v>
      </c>
      <c r="D238" s="38"/>
      <c r="E238" s="42"/>
      <c r="I238" s="38"/>
    </row>
    <row r="239" spans="1:11" hidden="1" x14ac:dyDescent="0.25">
      <c r="B239" s="51" t="s">
        <v>32</v>
      </c>
      <c r="C239" s="46" t="s">
        <v>288</v>
      </c>
      <c r="D239" s="36"/>
      <c r="E239" s="42"/>
      <c r="I239" s="38"/>
    </row>
    <row r="240" spans="1:11" hidden="1" x14ac:dyDescent="0.25">
      <c r="B240" s="51" t="s">
        <v>31</v>
      </c>
      <c r="C240" s="46" t="s">
        <v>283</v>
      </c>
      <c r="D240" s="36"/>
      <c r="E240" s="42"/>
      <c r="I240" s="38"/>
    </row>
    <row r="241" spans="1:11" hidden="1" x14ac:dyDescent="0.25">
      <c r="B241" s="51" t="s">
        <v>34</v>
      </c>
      <c r="C241" s="46" t="s">
        <v>289</v>
      </c>
      <c r="D241" s="36"/>
      <c r="E241" s="43"/>
      <c r="I241" s="38"/>
    </row>
    <row r="242" spans="1:11" hidden="1" x14ac:dyDescent="0.25">
      <c r="B242" s="51" t="s">
        <v>28</v>
      </c>
      <c r="C242" s="46" t="s">
        <v>284</v>
      </c>
      <c r="D242" s="36"/>
      <c r="E242" s="44"/>
      <c r="I242" s="38"/>
    </row>
    <row r="243" spans="1:11" hidden="1" x14ac:dyDescent="0.25">
      <c r="B243" s="51" t="s">
        <v>35</v>
      </c>
      <c r="C243" s="46" t="s">
        <v>290</v>
      </c>
      <c r="D243" s="36"/>
      <c r="E243" s="43"/>
      <c r="I243" s="39"/>
    </row>
    <row r="244" spans="1:11" hidden="1" x14ac:dyDescent="0.25">
      <c r="B244" s="51" t="s">
        <v>36</v>
      </c>
      <c r="C244" s="46" t="s">
        <v>285</v>
      </c>
      <c r="D244" s="36"/>
      <c r="E244" s="44"/>
      <c r="I244" s="38"/>
      <c r="K244" s="36"/>
    </row>
    <row r="245" spans="1:11" hidden="1" x14ac:dyDescent="0.25">
      <c r="B245" s="51" t="s">
        <v>174</v>
      </c>
      <c r="C245" s="46" t="s">
        <v>291</v>
      </c>
      <c r="D245" s="36"/>
      <c r="E245" s="42"/>
      <c r="I245" s="36"/>
      <c r="K245" s="36"/>
    </row>
    <row r="246" spans="1:11" hidden="1" x14ac:dyDescent="0.25">
      <c r="B246" s="51" t="s">
        <v>30</v>
      </c>
      <c r="C246" s="46" t="s">
        <v>286</v>
      </c>
      <c r="D246" s="36"/>
      <c r="E246" s="44"/>
      <c r="I246" s="38"/>
    </row>
    <row r="247" spans="1:11" hidden="1" x14ac:dyDescent="0.25">
      <c r="B247" s="53" t="s">
        <v>145</v>
      </c>
      <c r="C247" s="49" t="s">
        <v>292</v>
      </c>
      <c r="D247" s="12"/>
      <c r="E247" s="45"/>
      <c r="I247" s="38"/>
    </row>
    <row r="248" spans="1:11" hidden="1" x14ac:dyDescent="0.25">
      <c r="B248" s="53" t="s">
        <v>144</v>
      </c>
      <c r="C248" s="49" t="s">
        <v>287</v>
      </c>
      <c r="D248" s="12"/>
      <c r="E248" s="44"/>
      <c r="I248" s="38"/>
    </row>
    <row r="249" spans="1:11" hidden="1" x14ac:dyDescent="0.25">
      <c r="B249" s="51" t="s">
        <v>33</v>
      </c>
      <c r="C249" s="46" t="s">
        <v>293</v>
      </c>
      <c r="D249" s="36"/>
      <c r="E249" s="45"/>
      <c r="I249" s="38"/>
    </row>
    <row r="250" spans="1:11" hidden="1" x14ac:dyDescent="0.25">
      <c r="B250" s="47" t="s">
        <v>88</v>
      </c>
      <c r="C250" s="52" t="s">
        <v>294</v>
      </c>
      <c r="D250" s="41"/>
      <c r="E250" s="44"/>
      <c r="I250" s="39"/>
    </row>
    <row r="251" spans="1:11" hidden="1" x14ac:dyDescent="0.25">
      <c r="A251" s="37" t="s">
        <v>175</v>
      </c>
      <c r="B251" s="51" t="s">
        <v>138</v>
      </c>
      <c r="C251" s="46" t="s">
        <v>268</v>
      </c>
      <c r="D251" s="36"/>
      <c r="E251" s="45"/>
      <c r="I251" s="38"/>
    </row>
    <row r="252" spans="1:11" hidden="1" x14ac:dyDescent="0.25">
      <c r="B252" s="51" t="s">
        <v>152</v>
      </c>
      <c r="C252" s="46" t="s">
        <v>213</v>
      </c>
      <c r="D252" s="36"/>
      <c r="E252" s="44"/>
      <c r="I252" s="38"/>
    </row>
    <row r="253" spans="1:11" hidden="1" x14ac:dyDescent="0.25">
      <c r="B253" s="51" t="s">
        <v>38</v>
      </c>
      <c r="C253" s="46" t="s">
        <v>269</v>
      </c>
      <c r="D253" s="36"/>
      <c r="E253" s="45"/>
      <c r="I253" s="38"/>
    </row>
    <row r="254" spans="1:11" hidden="1" x14ac:dyDescent="0.25">
      <c r="B254" s="51" t="s">
        <v>59</v>
      </c>
      <c r="C254" s="46" t="s">
        <v>221</v>
      </c>
      <c r="D254" s="36"/>
      <c r="E254" s="44"/>
      <c r="I254" s="38"/>
    </row>
    <row r="255" spans="1:11" hidden="1" x14ac:dyDescent="0.25">
      <c r="B255" s="51" t="s">
        <v>39</v>
      </c>
      <c r="C255" s="46" t="s">
        <v>270</v>
      </c>
      <c r="D255" s="36"/>
      <c r="E255" s="45"/>
      <c r="I255" s="38"/>
    </row>
    <row r="256" spans="1:11" hidden="1" x14ac:dyDescent="0.25">
      <c r="B256" s="51" t="s">
        <v>124</v>
      </c>
      <c r="C256" s="46" t="s">
        <v>214</v>
      </c>
      <c r="D256" s="36"/>
      <c r="E256" s="44"/>
      <c r="I256" s="38"/>
    </row>
    <row r="257" spans="2:9" hidden="1" x14ac:dyDescent="0.25">
      <c r="B257" s="51" t="s">
        <v>139</v>
      </c>
      <c r="C257" s="46" t="s">
        <v>271</v>
      </c>
      <c r="D257" s="36"/>
      <c r="E257" s="45"/>
      <c r="I257" s="38"/>
    </row>
    <row r="258" spans="2:9" hidden="1" x14ac:dyDescent="0.25">
      <c r="B258" s="51" t="s">
        <v>58</v>
      </c>
      <c r="C258" s="46" t="s">
        <v>222</v>
      </c>
      <c r="D258" s="36"/>
      <c r="E258" s="44"/>
    </row>
    <row r="259" spans="2:9" hidden="1" x14ac:dyDescent="0.25">
      <c r="B259" s="51" t="s">
        <v>40</v>
      </c>
      <c r="C259" s="46" t="s">
        <v>272</v>
      </c>
      <c r="D259" s="36"/>
      <c r="E259" s="45"/>
    </row>
    <row r="260" spans="2:9" hidden="1" x14ac:dyDescent="0.25">
      <c r="B260" s="51" t="s">
        <v>56</v>
      </c>
      <c r="C260" s="46" t="s">
        <v>215</v>
      </c>
      <c r="D260" s="36"/>
      <c r="E260" s="44"/>
      <c r="I260" s="38"/>
    </row>
    <row r="261" spans="2:9" hidden="1" x14ac:dyDescent="0.25">
      <c r="B261" s="51" t="s">
        <v>140</v>
      </c>
      <c r="C261" s="46" t="s">
        <v>273</v>
      </c>
      <c r="D261" s="36"/>
      <c r="E261" s="45"/>
      <c r="I261" s="38"/>
    </row>
    <row r="262" spans="2:9" hidden="1" x14ac:dyDescent="0.25">
      <c r="B262" s="51" t="s">
        <v>154</v>
      </c>
      <c r="C262" s="46" t="s">
        <v>223</v>
      </c>
      <c r="D262" s="36"/>
      <c r="E262" s="44"/>
      <c r="I262" s="38"/>
    </row>
    <row r="263" spans="2:9" hidden="1" x14ac:dyDescent="0.25">
      <c r="B263" s="51" t="s">
        <v>141</v>
      </c>
      <c r="C263" s="46" t="s">
        <v>274</v>
      </c>
      <c r="D263" s="36"/>
      <c r="E263" s="45"/>
      <c r="I263" s="38"/>
    </row>
    <row r="264" spans="2:9" hidden="1" x14ac:dyDescent="0.25">
      <c r="B264" s="51" t="s">
        <v>55</v>
      </c>
      <c r="C264" s="46" t="s">
        <v>216</v>
      </c>
      <c r="D264" s="36"/>
      <c r="E264" s="44"/>
      <c r="I264" s="38"/>
    </row>
    <row r="265" spans="2:9" hidden="1" x14ac:dyDescent="0.25">
      <c r="B265" s="51" t="s">
        <v>155</v>
      </c>
      <c r="C265" s="46" t="s">
        <v>224</v>
      </c>
      <c r="D265" s="36"/>
      <c r="E265" s="45"/>
      <c r="I265" s="38"/>
    </row>
    <row r="266" spans="2:9" hidden="1" x14ac:dyDescent="0.25">
      <c r="B266" s="51" t="s">
        <v>153</v>
      </c>
      <c r="C266" s="46" t="s">
        <v>217</v>
      </c>
      <c r="D266" s="36"/>
      <c r="E266" s="44"/>
      <c r="I266" s="38"/>
    </row>
    <row r="267" spans="2:9" hidden="1" x14ac:dyDescent="0.25">
      <c r="B267" s="51" t="s">
        <v>60</v>
      </c>
      <c r="C267" s="46" t="s">
        <v>225</v>
      </c>
      <c r="D267" s="36"/>
      <c r="E267" s="45"/>
      <c r="I267" s="38"/>
    </row>
    <row r="268" spans="2:9" hidden="1" x14ac:dyDescent="0.25">
      <c r="B268" s="51" t="s">
        <v>53</v>
      </c>
      <c r="C268" s="46" t="s">
        <v>218</v>
      </c>
      <c r="D268" s="36"/>
      <c r="E268" s="44"/>
      <c r="I268" s="38"/>
    </row>
    <row r="269" spans="2:9" hidden="1" x14ac:dyDescent="0.25">
      <c r="B269" s="51" t="s">
        <v>125</v>
      </c>
      <c r="C269" s="46" t="s">
        <v>219</v>
      </c>
      <c r="D269" s="36"/>
      <c r="E269" s="45"/>
      <c r="I269" s="38"/>
    </row>
    <row r="270" spans="2:9" hidden="1" x14ac:dyDescent="0.25">
      <c r="B270" s="51" t="s">
        <v>54</v>
      </c>
      <c r="C270" s="46" t="s">
        <v>220</v>
      </c>
      <c r="D270" s="36"/>
      <c r="E270" s="44"/>
      <c r="I270" s="38"/>
    </row>
    <row r="271" spans="2:9" hidden="1" x14ac:dyDescent="0.25">
      <c r="B271" s="51"/>
      <c r="C271" s="46"/>
      <c r="D271" s="36"/>
      <c r="E271" s="44"/>
      <c r="I271" s="38"/>
    </row>
    <row r="272" spans="2:9" hidden="1" x14ac:dyDescent="0.25">
      <c r="B272" s="47" t="s">
        <v>88</v>
      </c>
      <c r="C272" s="52" t="s">
        <v>294</v>
      </c>
      <c r="D272" s="41"/>
      <c r="E272" s="45"/>
      <c r="I272" s="38"/>
    </row>
    <row r="273" spans="1:11" hidden="1" x14ac:dyDescent="0.25">
      <c r="A273" s="37" t="s">
        <v>177</v>
      </c>
      <c r="B273" s="51" t="s">
        <v>51</v>
      </c>
      <c r="C273" s="46" t="s">
        <v>200</v>
      </c>
      <c r="D273" s="36"/>
      <c r="E273" s="44"/>
      <c r="I273" s="36"/>
    </row>
    <row r="274" spans="1:11" hidden="1" x14ac:dyDescent="0.25">
      <c r="B274" s="51" t="s">
        <v>46</v>
      </c>
      <c r="C274" s="46" t="s">
        <v>204</v>
      </c>
      <c r="D274" s="36"/>
      <c r="E274" s="45"/>
      <c r="I274" s="38"/>
    </row>
    <row r="275" spans="1:11" hidden="1" x14ac:dyDescent="0.25">
      <c r="B275" s="51" t="s">
        <v>118</v>
      </c>
      <c r="C275" s="46" t="s">
        <v>201</v>
      </c>
      <c r="D275" s="36"/>
      <c r="E275" s="44"/>
      <c r="I275" s="38"/>
    </row>
    <row r="276" spans="1:11" hidden="1" x14ac:dyDescent="0.25">
      <c r="B276" s="51" t="s">
        <v>47</v>
      </c>
      <c r="C276" s="46" t="s">
        <v>205</v>
      </c>
      <c r="D276" s="36"/>
      <c r="E276" s="42"/>
      <c r="I276" s="38"/>
    </row>
    <row r="277" spans="1:11" hidden="1" x14ac:dyDescent="0.25">
      <c r="B277" s="51" t="s">
        <v>150</v>
      </c>
      <c r="C277" s="46" t="s">
        <v>202</v>
      </c>
      <c r="D277" s="36"/>
      <c r="E277" s="42"/>
      <c r="I277" s="38"/>
    </row>
    <row r="278" spans="1:11" hidden="1" x14ac:dyDescent="0.25">
      <c r="B278" s="51" t="s">
        <v>49</v>
      </c>
      <c r="C278" s="46" t="s">
        <v>206</v>
      </c>
      <c r="D278" s="36"/>
      <c r="E278" s="44"/>
      <c r="I278" s="36"/>
      <c r="K278" s="36"/>
    </row>
    <row r="279" spans="1:11" hidden="1" x14ac:dyDescent="0.25">
      <c r="B279" s="51" t="s">
        <v>50</v>
      </c>
      <c r="C279" s="46" t="s">
        <v>203</v>
      </c>
      <c r="D279" s="36"/>
      <c r="E279" s="44"/>
      <c r="I279" s="38"/>
      <c r="K279" s="36"/>
    </row>
    <row r="280" spans="1:11" hidden="1" x14ac:dyDescent="0.25">
      <c r="B280" s="51" t="s">
        <v>48</v>
      </c>
      <c r="C280" s="46" t="s">
        <v>207</v>
      </c>
      <c r="D280" s="36"/>
      <c r="E280" s="44"/>
      <c r="I280" s="38"/>
    </row>
    <row r="281" spans="1:11" hidden="1" x14ac:dyDescent="0.25">
      <c r="B281" s="51" t="s">
        <v>119</v>
      </c>
      <c r="C281" s="46" t="s">
        <v>208</v>
      </c>
      <c r="D281" s="36"/>
      <c r="E281" s="44"/>
      <c r="I281" s="38"/>
    </row>
    <row r="282" spans="1:11" hidden="1" x14ac:dyDescent="0.25"/>
    <row r="283" spans="1:11" hidden="1" x14ac:dyDescent="0.25">
      <c r="B283" t="s">
        <v>295</v>
      </c>
      <c r="C283" t="s">
        <v>296</v>
      </c>
      <c r="D283" t="s">
        <v>333</v>
      </c>
      <c r="E283" t="s">
        <v>335</v>
      </c>
    </row>
    <row r="284" spans="1:11" hidden="1" x14ac:dyDescent="0.25">
      <c r="B284" t="s">
        <v>77</v>
      </c>
      <c r="C284" s="36" t="s">
        <v>77</v>
      </c>
      <c r="D284" s="36" t="s">
        <v>312</v>
      </c>
      <c r="E284" s="36" t="str">
        <f>CONCATENATE(Table_Name28[[#This Row],[Table name]],"[Link]")</f>
        <v>Abs[Link]</v>
      </c>
    </row>
    <row r="285" spans="1:11" hidden="1" x14ac:dyDescent="0.25">
      <c r="B285" t="s">
        <v>19</v>
      </c>
      <c r="C285" s="36" t="s">
        <v>19</v>
      </c>
      <c r="D285" s="36" t="s">
        <v>313</v>
      </c>
      <c r="E285" s="36" t="str">
        <f>CONCATENATE(Table_Name28[[#This Row],[Table name]],"[Link]")</f>
        <v>Calves[Link]</v>
      </c>
    </row>
    <row r="286" spans="1:11" hidden="1" x14ac:dyDescent="0.25">
      <c r="B286" t="s">
        <v>18</v>
      </c>
      <c r="C286" s="36" t="s">
        <v>18</v>
      </c>
      <c r="D286" s="36" t="s">
        <v>314</v>
      </c>
      <c r="E286" s="36" t="str">
        <f>CONCATENATE(Table_Name28[[#This Row],[Table name]],"[Link]")</f>
        <v>Biceps[Link]</v>
      </c>
    </row>
    <row r="287" spans="1:11" hidden="1" x14ac:dyDescent="0.25">
      <c r="B287" t="s">
        <v>117</v>
      </c>
      <c r="C287" s="36" t="s">
        <v>297</v>
      </c>
      <c r="D287" s="36" t="s">
        <v>315</v>
      </c>
      <c r="E287" s="36" t="str">
        <f>CONCATENATE(Table_Name28[[#This Row],[Table name]],"[Link]")</f>
        <v>Rear_Delts[Link]</v>
      </c>
    </row>
    <row r="288" spans="1:11" hidden="1" x14ac:dyDescent="0.25">
      <c r="B288" t="s">
        <v>105</v>
      </c>
      <c r="C288" s="36" t="s">
        <v>298</v>
      </c>
      <c r="D288" s="36" t="s">
        <v>316</v>
      </c>
      <c r="E288" s="36" t="str">
        <f>CONCATENATE(Table_Name28[[#This Row],[Table name]],"[Link]")</f>
        <v>Side_Delts[Link]</v>
      </c>
    </row>
    <row r="289" spans="2:5" hidden="1" x14ac:dyDescent="0.25">
      <c r="B289" t="s">
        <v>120</v>
      </c>
      <c r="C289" s="36" t="s">
        <v>120</v>
      </c>
      <c r="D289" s="36" t="s">
        <v>317</v>
      </c>
      <c r="E289" s="36" t="str">
        <f>CONCATENATE(Table_Name28[[#This Row],[Table name]],"[Link]")</f>
        <v>Traps[Link]</v>
      </c>
    </row>
    <row r="290" spans="2:5" hidden="1" x14ac:dyDescent="0.25">
      <c r="B290" t="s">
        <v>52</v>
      </c>
      <c r="C290" s="36" t="s">
        <v>299</v>
      </c>
      <c r="D290" s="36" t="s">
        <v>318</v>
      </c>
      <c r="E290" s="36" t="str">
        <f>CONCATENATE(Table_Name28[[#This Row],[Table name]],"[Link]")</f>
        <v>Horizontal_Triceps[Link]</v>
      </c>
    </row>
    <row r="291" spans="2:5" hidden="1" x14ac:dyDescent="0.25">
      <c r="B291" t="s">
        <v>57</v>
      </c>
      <c r="C291" s="36" t="s">
        <v>300</v>
      </c>
      <c r="D291" s="36" t="s">
        <v>319</v>
      </c>
      <c r="E291" s="36" t="str">
        <f>CONCATENATE(Table_Name28[[#This Row],[Table name]],"[Link]")</f>
        <v>Vertical_Triceps[Link]</v>
      </c>
    </row>
    <row r="292" spans="2:5" hidden="1" x14ac:dyDescent="0.25">
      <c r="B292" t="s">
        <v>338</v>
      </c>
      <c r="C292" s="36" t="s">
        <v>301</v>
      </c>
      <c r="D292" s="36" t="s">
        <v>334</v>
      </c>
      <c r="E292" s="36" t="str">
        <f>CONCATENATE(Table_Name28[[#This Row],[Table name]],"[Link]")</f>
        <v>Horizonal_Back[Link]</v>
      </c>
    </row>
    <row r="293" spans="2:5" hidden="1" x14ac:dyDescent="0.25">
      <c r="B293" t="s">
        <v>339</v>
      </c>
      <c r="C293" s="36" t="s">
        <v>302</v>
      </c>
      <c r="D293" s="36" t="s">
        <v>320</v>
      </c>
      <c r="E293" s="36" t="str">
        <f>CONCATENATE(Table_Name28[[#This Row],[Table name]],"[Link]")</f>
        <v>Vertical_Back[Link]</v>
      </c>
    </row>
    <row r="294" spans="2:5" hidden="1" x14ac:dyDescent="0.25">
      <c r="B294" t="s">
        <v>20</v>
      </c>
      <c r="C294" s="36" t="s">
        <v>20</v>
      </c>
      <c r="D294" s="36" t="s">
        <v>321</v>
      </c>
      <c r="E294" s="36" t="str">
        <f>CONCATENATE(Table_Name28[[#This Row],[Table name]],"[Link]")</f>
        <v>Quads[Link]</v>
      </c>
    </row>
    <row r="295" spans="2:5" hidden="1" x14ac:dyDescent="0.25">
      <c r="B295" t="s">
        <v>108</v>
      </c>
      <c r="C295" s="36" t="s">
        <v>108</v>
      </c>
      <c r="D295" s="36" t="s">
        <v>322</v>
      </c>
      <c r="E295" s="36" t="str">
        <f>CONCATENATE(Table_Name28[[#This Row],[Table name]],"[Link]")</f>
        <v>Glutes[Link]</v>
      </c>
    </row>
    <row r="296" spans="2:5" hidden="1" x14ac:dyDescent="0.25">
      <c r="B296" t="s">
        <v>351</v>
      </c>
      <c r="C296" s="36" t="s">
        <v>303</v>
      </c>
      <c r="D296" s="36" t="s">
        <v>323</v>
      </c>
      <c r="E296" s="36" t="str">
        <f>CONCATENATE(Table_Name28[[#This Row],[Table name]],"[Link]")</f>
        <v>Hamstrings_Hip_Hinge[Link]</v>
      </c>
    </row>
    <row r="297" spans="2:5" hidden="1" x14ac:dyDescent="0.25">
      <c r="B297" t="s">
        <v>346</v>
      </c>
      <c r="C297" s="36" t="s">
        <v>304</v>
      </c>
      <c r="D297" s="36" t="s">
        <v>324</v>
      </c>
      <c r="E297" s="36" t="str">
        <f>CONCATENATE(Table_Name28[[#This Row],[Table name]],"[Link]")</f>
        <v>Hamstrings_Isolation[Link]</v>
      </c>
    </row>
    <row r="298" spans="2:5" hidden="1" x14ac:dyDescent="0.25">
      <c r="B298" t="s">
        <v>37</v>
      </c>
      <c r="C298" s="36" t="s">
        <v>305</v>
      </c>
      <c r="D298" s="36" t="s">
        <v>325</v>
      </c>
      <c r="E298" s="36" t="str">
        <f>CONCATENATE(Table_Name28[[#This Row],[Table name]],"[Link]")</f>
        <v>Chest_Isolation[Link]</v>
      </c>
    </row>
    <row r="299" spans="2:5" hidden="1" x14ac:dyDescent="0.25">
      <c r="B299" t="s">
        <v>344</v>
      </c>
      <c r="C299" s="36" t="s">
        <v>306</v>
      </c>
      <c r="D299" s="36" t="s">
        <v>326</v>
      </c>
      <c r="E299" s="36" t="str">
        <f>CONCATENATE(Table_Name28[[#This Row],[Table name]],"[Link]")</f>
        <v>Horizontal_Push[Link]</v>
      </c>
    </row>
    <row r="300" spans="2:5" hidden="1" x14ac:dyDescent="0.25">
      <c r="B300" t="s">
        <v>343</v>
      </c>
      <c r="C300" s="36" t="s">
        <v>307</v>
      </c>
      <c r="D300" s="36" t="s">
        <v>327</v>
      </c>
      <c r="E300" s="36" t="str">
        <f>CONCATENATE(Table_Name28[[#This Row],[Table name]],"[Link]")</f>
        <v>Incline_Push[Link]</v>
      </c>
    </row>
    <row r="301" spans="2:5" hidden="1" x14ac:dyDescent="0.25">
      <c r="B301" t="s">
        <v>104</v>
      </c>
      <c r="C301" s="36" t="s">
        <v>308</v>
      </c>
      <c r="D301" s="36" t="s">
        <v>328</v>
      </c>
      <c r="E301" s="36" t="str">
        <f>CONCATENATE(Table_Name28[[#This Row],[Table name]],"[Link]")</f>
        <v>Front_Delts[Link]</v>
      </c>
    </row>
    <row r="302" spans="2:5" hidden="1" x14ac:dyDescent="0.25">
      <c r="B302" t="s">
        <v>17</v>
      </c>
      <c r="C302" s="36" t="s">
        <v>17</v>
      </c>
      <c r="D302" s="36" t="s">
        <v>329</v>
      </c>
      <c r="E302" s="36" t="str">
        <f>CONCATENATE(Table_Name28[[#This Row],[Table name]],"[Link]")</f>
        <v>Triceps[Link]</v>
      </c>
    </row>
    <row r="303" spans="2:5" hidden="1" x14ac:dyDescent="0.25">
      <c r="B303" t="s">
        <v>176</v>
      </c>
      <c r="C303" s="36" t="s">
        <v>309</v>
      </c>
      <c r="D303" s="36" t="s">
        <v>330</v>
      </c>
      <c r="E303" s="36" t="str">
        <f>CONCATENATE(Table_Name28[[#This Row],[Table name]],"[Link]")</f>
        <v>Incline_Push_or_Front_Delts[Link]</v>
      </c>
    </row>
    <row r="304" spans="2:5" hidden="1" x14ac:dyDescent="0.25">
      <c r="B304" t="s">
        <v>175</v>
      </c>
      <c r="C304" s="36" t="s">
        <v>310</v>
      </c>
      <c r="D304" s="36" t="s">
        <v>331</v>
      </c>
      <c r="E304" s="36" t="str">
        <f>CONCATENATE(Table_Name28[[#This Row],[Table name]],"[Link]")</f>
        <v>Chest_Isolation_or_Triceps[Link]</v>
      </c>
    </row>
    <row r="305" spans="2:5" hidden="1" x14ac:dyDescent="0.25">
      <c r="B305" t="s">
        <v>340</v>
      </c>
      <c r="C305" s="36" t="s">
        <v>311</v>
      </c>
      <c r="D305" s="36" t="s">
        <v>332</v>
      </c>
      <c r="E305" s="36" t="str">
        <f>CONCATENATE(Table_Name28[[#This Row],[Table name]],"[Link]")</f>
        <v>Rear_or_Side_Delts[Link]</v>
      </c>
    </row>
    <row r="306" spans="2:5" hidden="1" x14ac:dyDescent="0.25"/>
    <row r="307" spans="2:5" hidden="1" x14ac:dyDescent="0.25">
      <c r="B307" s="8" t="s">
        <v>88</v>
      </c>
      <c r="C307" t="s">
        <v>294</v>
      </c>
      <c r="D307" s="8" t="s">
        <v>295</v>
      </c>
    </row>
    <row r="308" spans="2:5" hidden="1" x14ac:dyDescent="0.25">
      <c r="B308" s="36" t="s">
        <v>109</v>
      </c>
      <c r="C308" t="s">
        <v>178</v>
      </c>
      <c r="D308" t="s">
        <v>77</v>
      </c>
    </row>
    <row r="309" spans="2:5" hidden="1" x14ac:dyDescent="0.25">
      <c r="B309" s="36" t="s">
        <v>79</v>
      </c>
      <c r="C309" t="s">
        <v>179</v>
      </c>
      <c r="D309" t="s">
        <v>77</v>
      </c>
    </row>
    <row r="310" spans="2:5" hidden="1" x14ac:dyDescent="0.25">
      <c r="B310" s="36" t="s">
        <v>80</v>
      </c>
      <c r="C310" t="s">
        <v>180</v>
      </c>
      <c r="D310" t="s">
        <v>77</v>
      </c>
    </row>
    <row r="311" spans="2:5" hidden="1" x14ac:dyDescent="0.25">
      <c r="B311" s="36" t="s">
        <v>78</v>
      </c>
      <c r="C311" t="s">
        <v>181</v>
      </c>
      <c r="D311" t="s">
        <v>77</v>
      </c>
    </row>
    <row r="312" spans="2:5" hidden="1" x14ac:dyDescent="0.25">
      <c r="B312" s="38" t="s">
        <v>110</v>
      </c>
      <c r="C312" t="s">
        <v>182</v>
      </c>
      <c r="D312" t="s">
        <v>77</v>
      </c>
    </row>
    <row r="313" spans="2:5" hidden="1" x14ac:dyDescent="0.25">
      <c r="B313" s="36" t="s">
        <v>81</v>
      </c>
      <c r="C313" t="s">
        <v>183</v>
      </c>
      <c r="D313" t="s">
        <v>77</v>
      </c>
    </row>
    <row r="314" spans="2:5" hidden="1" x14ac:dyDescent="0.25">
      <c r="B314" s="36" t="s">
        <v>146</v>
      </c>
      <c r="C314" t="s">
        <v>184</v>
      </c>
      <c r="D314" t="s">
        <v>77</v>
      </c>
    </row>
    <row r="315" spans="2:5" hidden="1" x14ac:dyDescent="0.25">
      <c r="B315" s="36" t="s">
        <v>61</v>
      </c>
      <c r="C315" t="s">
        <v>189</v>
      </c>
      <c r="D315" t="s">
        <v>18</v>
      </c>
    </row>
    <row r="316" spans="2:5" hidden="1" x14ac:dyDescent="0.25">
      <c r="B316" s="36" t="s">
        <v>62</v>
      </c>
      <c r="C316" t="s">
        <v>190</v>
      </c>
      <c r="D316" t="s">
        <v>18</v>
      </c>
    </row>
    <row r="317" spans="2:5" hidden="1" x14ac:dyDescent="0.25">
      <c r="B317" s="36" t="s">
        <v>112</v>
      </c>
      <c r="C317" t="s">
        <v>191</v>
      </c>
      <c r="D317" t="s">
        <v>18</v>
      </c>
    </row>
    <row r="318" spans="2:5" hidden="1" x14ac:dyDescent="0.25">
      <c r="B318" s="36" t="s">
        <v>63</v>
      </c>
      <c r="C318" t="s">
        <v>192</v>
      </c>
      <c r="D318" t="s">
        <v>18</v>
      </c>
    </row>
    <row r="319" spans="2:5" hidden="1" x14ac:dyDescent="0.25">
      <c r="B319" s="36" t="s">
        <v>113</v>
      </c>
      <c r="C319" t="s">
        <v>193</v>
      </c>
      <c r="D319" t="s">
        <v>18</v>
      </c>
    </row>
    <row r="320" spans="2:5" hidden="1" x14ac:dyDescent="0.25">
      <c r="B320" s="36" t="s">
        <v>114</v>
      </c>
      <c r="C320" t="s">
        <v>194</v>
      </c>
      <c r="D320" t="s">
        <v>18</v>
      </c>
    </row>
    <row r="321" spans="2:4" hidden="1" x14ac:dyDescent="0.25">
      <c r="B321" s="36" t="s">
        <v>147</v>
      </c>
      <c r="C321" t="s">
        <v>195</v>
      </c>
      <c r="D321" t="s">
        <v>18</v>
      </c>
    </row>
    <row r="322" spans="2:4" hidden="1" x14ac:dyDescent="0.25">
      <c r="B322" s="36" t="s">
        <v>148</v>
      </c>
      <c r="C322" t="s">
        <v>196</v>
      </c>
      <c r="D322" t="s">
        <v>18</v>
      </c>
    </row>
    <row r="323" spans="2:4" hidden="1" x14ac:dyDescent="0.25">
      <c r="B323" s="38" t="s">
        <v>115</v>
      </c>
      <c r="C323" t="s">
        <v>197</v>
      </c>
      <c r="D323" t="s">
        <v>18</v>
      </c>
    </row>
    <row r="324" spans="2:4" hidden="1" x14ac:dyDescent="0.25">
      <c r="B324" s="36" t="s">
        <v>116</v>
      </c>
      <c r="C324" t="s">
        <v>198</v>
      </c>
      <c r="D324" t="s">
        <v>18</v>
      </c>
    </row>
    <row r="325" spans="2:4" hidden="1" x14ac:dyDescent="0.25">
      <c r="B325" s="36" t="s">
        <v>149</v>
      </c>
      <c r="C325" t="s">
        <v>199</v>
      </c>
      <c r="D325" t="s">
        <v>18</v>
      </c>
    </row>
    <row r="326" spans="2:4" hidden="1" x14ac:dyDescent="0.25">
      <c r="B326" s="36" t="s">
        <v>111</v>
      </c>
      <c r="C326" t="s">
        <v>185</v>
      </c>
      <c r="D326" t="s">
        <v>19</v>
      </c>
    </row>
    <row r="327" spans="2:4" hidden="1" x14ac:dyDescent="0.25">
      <c r="B327" s="36" t="s">
        <v>75</v>
      </c>
      <c r="C327" t="s">
        <v>186</v>
      </c>
      <c r="D327" t="s">
        <v>19</v>
      </c>
    </row>
    <row r="328" spans="2:4" hidden="1" x14ac:dyDescent="0.25">
      <c r="B328" s="36" t="s">
        <v>74</v>
      </c>
      <c r="C328" t="s">
        <v>187</v>
      </c>
      <c r="D328" t="s">
        <v>19</v>
      </c>
    </row>
    <row r="329" spans="2:4" hidden="1" x14ac:dyDescent="0.25">
      <c r="B329" s="36" t="s">
        <v>76</v>
      </c>
      <c r="C329" t="s">
        <v>188</v>
      </c>
      <c r="D329" t="s">
        <v>19</v>
      </c>
    </row>
    <row r="330" spans="2:4" hidden="1" x14ac:dyDescent="0.25">
      <c r="B330" s="36" t="s">
        <v>138</v>
      </c>
      <c r="C330" t="s">
        <v>268</v>
      </c>
      <c r="D330" t="s">
        <v>37</v>
      </c>
    </row>
    <row r="331" spans="2:4" hidden="1" x14ac:dyDescent="0.25">
      <c r="B331" s="36" t="s">
        <v>38</v>
      </c>
      <c r="C331" t="s">
        <v>269</v>
      </c>
      <c r="D331" t="s">
        <v>37</v>
      </c>
    </row>
    <row r="332" spans="2:4" hidden="1" x14ac:dyDescent="0.25">
      <c r="B332" s="36" t="s">
        <v>39</v>
      </c>
      <c r="C332" t="s">
        <v>270</v>
      </c>
      <c r="D332" t="s">
        <v>37</v>
      </c>
    </row>
    <row r="333" spans="2:4" hidden="1" x14ac:dyDescent="0.25">
      <c r="B333" s="36" t="s">
        <v>139</v>
      </c>
      <c r="C333" t="s">
        <v>271</v>
      </c>
      <c r="D333" t="s">
        <v>37</v>
      </c>
    </row>
    <row r="334" spans="2:4" hidden="1" x14ac:dyDescent="0.25">
      <c r="B334" s="36" t="s">
        <v>40</v>
      </c>
      <c r="C334" t="s">
        <v>272</v>
      </c>
      <c r="D334" t="s">
        <v>37</v>
      </c>
    </row>
    <row r="335" spans="2:4" hidden="1" x14ac:dyDescent="0.25">
      <c r="B335" s="36" t="s">
        <v>140</v>
      </c>
      <c r="C335" t="s">
        <v>273</v>
      </c>
      <c r="D335" t="s">
        <v>37</v>
      </c>
    </row>
    <row r="336" spans="2:4" hidden="1" x14ac:dyDescent="0.25">
      <c r="B336" s="36" t="s">
        <v>141</v>
      </c>
      <c r="C336" t="s">
        <v>274</v>
      </c>
      <c r="D336" t="s">
        <v>37</v>
      </c>
    </row>
    <row r="337" spans="2:4" hidden="1" x14ac:dyDescent="0.25">
      <c r="B337" s="36" t="s">
        <v>138</v>
      </c>
      <c r="C337" t="s">
        <v>268</v>
      </c>
      <c r="D337" t="s">
        <v>175</v>
      </c>
    </row>
    <row r="338" spans="2:4" hidden="1" x14ac:dyDescent="0.25">
      <c r="B338" s="36" t="s">
        <v>152</v>
      </c>
      <c r="C338" t="s">
        <v>213</v>
      </c>
      <c r="D338" t="s">
        <v>175</v>
      </c>
    </row>
    <row r="339" spans="2:4" hidden="1" x14ac:dyDescent="0.25">
      <c r="B339" s="36" t="s">
        <v>38</v>
      </c>
      <c r="C339" t="s">
        <v>269</v>
      </c>
      <c r="D339" t="s">
        <v>175</v>
      </c>
    </row>
    <row r="340" spans="2:4" hidden="1" x14ac:dyDescent="0.25">
      <c r="B340" s="36" t="s">
        <v>59</v>
      </c>
      <c r="C340" t="s">
        <v>221</v>
      </c>
      <c r="D340" t="s">
        <v>175</v>
      </c>
    </row>
    <row r="341" spans="2:4" hidden="1" x14ac:dyDescent="0.25">
      <c r="B341" s="36" t="s">
        <v>39</v>
      </c>
      <c r="C341" t="s">
        <v>270</v>
      </c>
      <c r="D341" t="s">
        <v>175</v>
      </c>
    </row>
    <row r="342" spans="2:4" hidden="1" x14ac:dyDescent="0.25">
      <c r="B342" s="36" t="s">
        <v>124</v>
      </c>
      <c r="C342" t="s">
        <v>214</v>
      </c>
      <c r="D342" t="s">
        <v>175</v>
      </c>
    </row>
    <row r="343" spans="2:4" hidden="1" x14ac:dyDescent="0.25">
      <c r="B343" s="36" t="s">
        <v>139</v>
      </c>
      <c r="C343" t="s">
        <v>271</v>
      </c>
      <c r="D343" t="s">
        <v>175</v>
      </c>
    </row>
    <row r="344" spans="2:4" hidden="1" x14ac:dyDescent="0.25">
      <c r="B344" s="36" t="s">
        <v>58</v>
      </c>
      <c r="C344" t="s">
        <v>222</v>
      </c>
      <c r="D344" t="s">
        <v>175</v>
      </c>
    </row>
    <row r="345" spans="2:4" hidden="1" x14ac:dyDescent="0.25">
      <c r="B345" s="36" t="s">
        <v>40</v>
      </c>
      <c r="C345" t="s">
        <v>272</v>
      </c>
      <c r="D345" t="s">
        <v>175</v>
      </c>
    </row>
    <row r="346" spans="2:4" hidden="1" x14ac:dyDescent="0.25">
      <c r="B346" s="36" t="s">
        <v>56</v>
      </c>
      <c r="C346" t="s">
        <v>215</v>
      </c>
      <c r="D346" t="s">
        <v>175</v>
      </c>
    </row>
    <row r="347" spans="2:4" hidden="1" x14ac:dyDescent="0.25">
      <c r="B347" s="36" t="s">
        <v>140</v>
      </c>
      <c r="C347" t="s">
        <v>273</v>
      </c>
      <c r="D347" t="s">
        <v>175</v>
      </c>
    </row>
    <row r="348" spans="2:4" hidden="1" x14ac:dyDescent="0.25">
      <c r="B348" s="36" t="s">
        <v>154</v>
      </c>
      <c r="C348" t="s">
        <v>223</v>
      </c>
      <c r="D348" t="s">
        <v>175</v>
      </c>
    </row>
    <row r="349" spans="2:4" hidden="1" x14ac:dyDescent="0.25">
      <c r="B349" s="36" t="s">
        <v>141</v>
      </c>
      <c r="C349" t="s">
        <v>274</v>
      </c>
      <c r="D349" t="s">
        <v>175</v>
      </c>
    </row>
    <row r="350" spans="2:4" hidden="1" x14ac:dyDescent="0.25">
      <c r="B350" s="36" t="s">
        <v>55</v>
      </c>
      <c r="C350" t="s">
        <v>216</v>
      </c>
      <c r="D350" t="s">
        <v>175</v>
      </c>
    </row>
    <row r="351" spans="2:4" hidden="1" x14ac:dyDescent="0.25">
      <c r="B351" s="36" t="s">
        <v>155</v>
      </c>
      <c r="C351" t="s">
        <v>224</v>
      </c>
      <c r="D351" t="s">
        <v>175</v>
      </c>
    </row>
    <row r="352" spans="2:4" hidden="1" x14ac:dyDescent="0.25">
      <c r="B352" s="36" t="s">
        <v>153</v>
      </c>
      <c r="C352" t="s">
        <v>217</v>
      </c>
      <c r="D352" t="s">
        <v>175</v>
      </c>
    </row>
    <row r="353" spans="2:4" hidden="1" x14ac:dyDescent="0.25">
      <c r="B353" s="36" t="s">
        <v>60</v>
      </c>
      <c r="C353" t="s">
        <v>225</v>
      </c>
      <c r="D353" t="s">
        <v>175</v>
      </c>
    </row>
    <row r="354" spans="2:4" hidden="1" x14ac:dyDescent="0.25">
      <c r="B354" s="36" t="s">
        <v>53</v>
      </c>
      <c r="C354" t="s">
        <v>218</v>
      </c>
      <c r="D354" t="s">
        <v>175</v>
      </c>
    </row>
    <row r="355" spans="2:4" hidden="1" x14ac:dyDescent="0.25">
      <c r="B355" s="36" t="s">
        <v>125</v>
      </c>
      <c r="C355" t="s">
        <v>219</v>
      </c>
      <c r="D355" t="s">
        <v>175</v>
      </c>
    </row>
    <row r="356" spans="2:4" hidden="1" x14ac:dyDescent="0.25">
      <c r="B356" s="36" t="s">
        <v>54</v>
      </c>
      <c r="C356" t="s">
        <v>220</v>
      </c>
      <c r="D356" t="s">
        <v>175</v>
      </c>
    </row>
    <row r="357" spans="2:4" hidden="1" x14ac:dyDescent="0.25">
      <c r="B357" s="36" t="s">
        <v>32</v>
      </c>
      <c r="C357" t="s">
        <v>288</v>
      </c>
      <c r="D357" t="s">
        <v>104</v>
      </c>
    </row>
    <row r="358" spans="2:4" hidden="1" x14ac:dyDescent="0.25">
      <c r="B358" s="36" t="s">
        <v>34</v>
      </c>
      <c r="C358" t="s">
        <v>289</v>
      </c>
      <c r="D358" t="s">
        <v>104</v>
      </c>
    </row>
    <row r="359" spans="2:4" hidden="1" x14ac:dyDescent="0.25">
      <c r="B359" s="36" t="s">
        <v>35</v>
      </c>
      <c r="C359" t="s">
        <v>290</v>
      </c>
      <c r="D359" t="s">
        <v>104</v>
      </c>
    </row>
    <row r="360" spans="2:4" hidden="1" x14ac:dyDescent="0.25">
      <c r="B360" s="36" t="s">
        <v>174</v>
      </c>
      <c r="C360" t="s">
        <v>291</v>
      </c>
      <c r="D360" t="s">
        <v>104</v>
      </c>
    </row>
    <row r="361" spans="2:4" hidden="1" x14ac:dyDescent="0.25">
      <c r="B361" s="12" t="s">
        <v>145</v>
      </c>
      <c r="C361" t="s">
        <v>292</v>
      </c>
      <c r="D361" t="s">
        <v>104</v>
      </c>
    </row>
    <row r="362" spans="2:4" hidden="1" x14ac:dyDescent="0.25">
      <c r="B362" s="36" t="s">
        <v>33</v>
      </c>
      <c r="C362" t="s">
        <v>293</v>
      </c>
      <c r="D362" t="s">
        <v>104</v>
      </c>
    </row>
    <row r="363" spans="2:4" hidden="1" x14ac:dyDescent="0.25">
      <c r="B363" s="36" t="s">
        <v>66</v>
      </c>
      <c r="C363" t="s">
        <v>253</v>
      </c>
      <c r="D363" t="s">
        <v>108</v>
      </c>
    </row>
    <row r="364" spans="2:4" hidden="1" x14ac:dyDescent="0.25">
      <c r="B364" s="36" t="s">
        <v>67</v>
      </c>
      <c r="C364" t="s">
        <v>254</v>
      </c>
      <c r="D364" t="s">
        <v>108</v>
      </c>
    </row>
    <row r="365" spans="2:4" hidden="1" x14ac:dyDescent="0.25">
      <c r="B365" s="36" t="s">
        <v>133</v>
      </c>
      <c r="C365" t="s">
        <v>255</v>
      </c>
      <c r="D365" t="s">
        <v>108</v>
      </c>
    </row>
    <row r="366" spans="2:4" hidden="1" x14ac:dyDescent="0.25">
      <c r="B366" s="36" t="s">
        <v>170</v>
      </c>
      <c r="C366" t="s">
        <v>256</v>
      </c>
      <c r="D366" t="s">
        <v>108</v>
      </c>
    </row>
    <row r="367" spans="2:4" hidden="1" x14ac:dyDescent="0.25">
      <c r="B367" s="36" t="s">
        <v>70</v>
      </c>
      <c r="C367" t="s">
        <v>257</v>
      </c>
      <c r="D367" t="s">
        <v>108</v>
      </c>
    </row>
    <row r="368" spans="2:4" hidden="1" x14ac:dyDescent="0.25">
      <c r="B368" s="36" t="s">
        <v>69</v>
      </c>
      <c r="C368" t="s">
        <v>258</v>
      </c>
      <c r="D368" t="s">
        <v>108</v>
      </c>
    </row>
    <row r="369" spans="2:4" hidden="1" x14ac:dyDescent="0.25">
      <c r="B369" s="36" t="s">
        <v>134</v>
      </c>
      <c r="C369" t="s">
        <v>259</v>
      </c>
      <c r="D369" t="s">
        <v>108</v>
      </c>
    </row>
    <row r="370" spans="2:4" hidden="1" x14ac:dyDescent="0.25">
      <c r="B370" s="36" t="s">
        <v>171</v>
      </c>
      <c r="C370" t="s">
        <v>260</v>
      </c>
      <c r="D370" t="s">
        <v>108</v>
      </c>
    </row>
    <row r="371" spans="2:4" hidden="1" x14ac:dyDescent="0.25">
      <c r="B371" s="36" t="s">
        <v>135</v>
      </c>
      <c r="C371" t="s">
        <v>261</v>
      </c>
      <c r="D371" t="s">
        <v>107</v>
      </c>
    </row>
    <row r="372" spans="2:4" hidden="1" x14ac:dyDescent="0.25">
      <c r="B372" s="36" t="s">
        <v>71</v>
      </c>
      <c r="C372" t="s">
        <v>262</v>
      </c>
      <c r="D372" t="s">
        <v>107</v>
      </c>
    </row>
    <row r="373" spans="2:4" hidden="1" x14ac:dyDescent="0.25">
      <c r="B373" s="36" t="s">
        <v>72</v>
      </c>
      <c r="C373" t="s">
        <v>263</v>
      </c>
      <c r="D373" t="s">
        <v>107</v>
      </c>
    </row>
    <row r="374" spans="2:4" hidden="1" x14ac:dyDescent="0.25">
      <c r="B374" s="36" t="s">
        <v>136</v>
      </c>
      <c r="C374" t="s">
        <v>264</v>
      </c>
      <c r="D374" t="s">
        <v>107</v>
      </c>
    </row>
    <row r="375" spans="2:4" hidden="1" x14ac:dyDescent="0.25">
      <c r="B375" s="36" t="s">
        <v>172</v>
      </c>
      <c r="C375" t="s">
        <v>265</v>
      </c>
      <c r="D375" t="s">
        <v>106</v>
      </c>
    </row>
    <row r="376" spans="2:4" hidden="1" x14ac:dyDescent="0.25">
      <c r="B376" s="36" t="s">
        <v>73</v>
      </c>
      <c r="C376" t="s">
        <v>266</v>
      </c>
      <c r="D376" t="s">
        <v>106</v>
      </c>
    </row>
    <row r="377" spans="2:4" hidden="1" x14ac:dyDescent="0.25">
      <c r="B377" s="36" t="s">
        <v>137</v>
      </c>
      <c r="C377" t="s">
        <v>267</v>
      </c>
      <c r="D377" t="s">
        <v>106</v>
      </c>
    </row>
    <row r="378" spans="2:4" hidden="1" x14ac:dyDescent="0.25">
      <c r="B378" s="36" t="s">
        <v>156</v>
      </c>
      <c r="C378" t="s">
        <v>226</v>
      </c>
      <c r="D378" t="s">
        <v>126</v>
      </c>
    </row>
    <row r="379" spans="2:4" hidden="1" x14ac:dyDescent="0.25">
      <c r="B379" s="36" t="s">
        <v>157</v>
      </c>
      <c r="C379" t="s">
        <v>227</v>
      </c>
      <c r="D379" t="s">
        <v>126</v>
      </c>
    </row>
    <row r="380" spans="2:4" hidden="1" x14ac:dyDescent="0.25">
      <c r="B380" s="36" t="s">
        <v>158</v>
      </c>
      <c r="C380" t="s">
        <v>228</v>
      </c>
      <c r="D380" t="s">
        <v>126</v>
      </c>
    </row>
    <row r="381" spans="2:4" hidden="1" x14ac:dyDescent="0.25">
      <c r="B381" s="36" t="s">
        <v>42</v>
      </c>
      <c r="C381" t="s">
        <v>229</v>
      </c>
      <c r="D381" t="s">
        <v>126</v>
      </c>
    </row>
    <row r="382" spans="2:4" hidden="1" x14ac:dyDescent="0.25">
      <c r="B382" s="36" t="s">
        <v>127</v>
      </c>
      <c r="C382" t="s">
        <v>230</v>
      </c>
      <c r="D382" t="s">
        <v>126</v>
      </c>
    </row>
    <row r="383" spans="2:4" hidden="1" x14ac:dyDescent="0.25">
      <c r="B383" s="36" t="s">
        <v>128</v>
      </c>
      <c r="C383" t="s">
        <v>231</v>
      </c>
      <c r="D383" t="s">
        <v>126</v>
      </c>
    </row>
    <row r="384" spans="2:4" hidden="1" x14ac:dyDescent="0.25">
      <c r="B384" s="36" t="s">
        <v>41</v>
      </c>
      <c r="C384" t="s">
        <v>232</v>
      </c>
      <c r="D384" t="s">
        <v>126</v>
      </c>
    </row>
    <row r="385" spans="2:4" hidden="1" x14ac:dyDescent="0.25">
      <c r="B385" s="36" t="s">
        <v>129</v>
      </c>
      <c r="C385" t="s">
        <v>233</v>
      </c>
      <c r="D385" t="s">
        <v>126</v>
      </c>
    </row>
    <row r="386" spans="2:4" hidden="1" x14ac:dyDescent="0.25">
      <c r="B386" s="36" t="s">
        <v>23</v>
      </c>
      <c r="C386" t="s">
        <v>275</v>
      </c>
      <c r="D386" t="s">
        <v>22</v>
      </c>
    </row>
    <row r="387" spans="2:4" hidden="1" x14ac:dyDescent="0.25">
      <c r="B387" s="36" t="s">
        <v>25</v>
      </c>
      <c r="C387" t="s">
        <v>276</v>
      </c>
      <c r="D387" t="s">
        <v>22</v>
      </c>
    </row>
    <row r="388" spans="2:4" hidden="1" x14ac:dyDescent="0.25">
      <c r="B388" s="36" t="s">
        <v>142</v>
      </c>
      <c r="C388" t="s">
        <v>277</v>
      </c>
      <c r="D388" t="s">
        <v>22</v>
      </c>
    </row>
    <row r="389" spans="2:4" hidden="1" x14ac:dyDescent="0.25">
      <c r="B389" s="36" t="s">
        <v>24</v>
      </c>
      <c r="C389" t="s">
        <v>278</v>
      </c>
      <c r="D389" t="s">
        <v>22</v>
      </c>
    </row>
    <row r="390" spans="2:4" hidden="1" x14ac:dyDescent="0.25">
      <c r="B390" s="12" t="s">
        <v>173</v>
      </c>
      <c r="C390" t="s">
        <v>279</v>
      </c>
      <c r="D390" t="s">
        <v>22</v>
      </c>
    </row>
    <row r="391" spans="2:4" hidden="1" x14ac:dyDescent="0.25">
      <c r="B391" s="36" t="s">
        <v>26</v>
      </c>
      <c r="C391" t="s">
        <v>280</v>
      </c>
      <c r="D391" t="s">
        <v>22</v>
      </c>
    </row>
    <row r="392" spans="2:4" hidden="1" x14ac:dyDescent="0.25">
      <c r="B392" s="36" t="s">
        <v>27</v>
      </c>
      <c r="C392" t="s">
        <v>281</v>
      </c>
      <c r="D392" t="s">
        <v>22</v>
      </c>
    </row>
    <row r="393" spans="2:4" hidden="1" x14ac:dyDescent="0.25">
      <c r="B393" s="36" t="s">
        <v>152</v>
      </c>
      <c r="C393" t="s">
        <v>213</v>
      </c>
      <c r="D393" t="s">
        <v>52</v>
      </c>
    </row>
    <row r="394" spans="2:4" hidden="1" x14ac:dyDescent="0.25">
      <c r="B394" s="36" t="s">
        <v>124</v>
      </c>
      <c r="C394" t="s">
        <v>214</v>
      </c>
      <c r="D394" t="s">
        <v>52</v>
      </c>
    </row>
    <row r="395" spans="2:4" hidden="1" x14ac:dyDescent="0.25">
      <c r="B395" s="36" t="s">
        <v>56</v>
      </c>
      <c r="C395" t="s">
        <v>215</v>
      </c>
      <c r="D395" t="s">
        <v>52</v>
      </c>
    </row>
    <row r="396" spans="2:4" hidden="1" x14ac:dyDescent="0.25">
      <c r="B396" s="36" t="s">
        <v>55</v>
      </c>
      <c r="C396" t="s">
        <v>216</v>
      </c>
      <c r="D396" t="s">
        <v>52</v>
      </c>
    </row>
    <row r="397" spans="2:4" hidden="1" x14ac:dyDescent="0.25">
      <c r="B397" s="36" t="s">
        <v>153</v>
      </c>
      <c r="C397" t="s">
        <v>217</v>
      </c>
      <c r="D397" t="s">
        <v>52</v>
      </c>
    </row>
    <row r="398" spans="2:4" hidden="1" x14ac:dyDescent="0.25">
      <c r="B398" s="36" t="s">
        <v>53</v>
      </c>
      <c r="C398" t="s">
        <v>218</v>
      </c>
      <c r="D398" t="s">
        <v>52</v>
      </c>
    </row>
    <row r="399" spans="2:4" hidden="1" x14ac:dyDescent="0.25">
      <c r="B399" s="36" t="s">
        <v>125</v>
      </c>
      <c r="C399" t="s">
        <v>219</v>
      </c>
      <c r="D399" t="s">
        <v>52</v>
      </c>
    </row>
    <row r="400" spans="2:4" hidden="1" x14ac:dyDescent="0.25">
      <c r="B400" s="36" t="s">
        <v>54</v>
      </c>
      <c r="C400" t="s">
        <v>220</v>
      </c>
      <c r="D400" t="s">
        <v>52</v>
      </c>
    </row>
    <row r="401" spans="2:4" hidden="1" x14ac:dyDescent="0.25">
      <c r="B401" s="38" t="s">
        <v>29</v>
      </c>
      <c r="C401" t="s">
        <v>282</v>
      </c>
      <c r="D401" t="s">
        <v>143</v>
      </c>
    </row>
    <row r="402" spans="2:4" hidden="1" x14ac:dyDescent="0.25">
      <c r="B402" s="36" t="s">
        <v>31</v>
      </c>
      <c r="C402" t="s">
        <v>283</v>
      </c>
      <c r="D402" t="s">
        <v>143</v>
      </c>
    </row>
    <row r="403" spans="2:4" hidden="1" x14ac:dyDescent="0.25">
      <c r="B403" s="36" t="s">
        <v>28</v>
      </c>
      <c r="C403" t="s">
        <v>284</v>
      </c>
      <c r="D403" t="s">
        <v>143</v>
      </c>
    </row>
    <row r="404" spans="2:4" hidden="1" x14ac:dyDescent="0.25">
      <c r="B404" s="36" t="s">
        <v>36</v>
      </c>
      <c r="C404" t="s">
        <v>285</v>
      </c>
      <c r="D404" t="s">
        <v>143</v>
      </c>
    </row>
    <row r="405" spans="2:4" hidden="1" x14ac:dyDescent="0.25">
      <c r="B405" s="36" t="s">
        <v>30</v>
      </c>
      <c r="C405" t="s">
        <v>286</v>
      </c>
      <c r="D405" t="s">
        <v>143</v>
      </c>
    </row>
    <row r="406" spans="2:4" hidden="1" x14ac:dyDescent="0.25">
      <c r="B406" s="12" t="s">
        <v>144</v>
      </c>
      <c r="C406" t="s">
        <v>287</v>
      </c>
      <c r="D406" t="s">
        <v>143</v>
      </c>
    </row>
    <row r="407" spans="2:4" hidden="1" x14ac:dyDescent="0.25">
      <c r="B407" s="38" t="s">
        <v>29</v>
      </c>
      <c r="C407" t="s">
        <v>282</v>
      </c>
      <c r="D407" t="s">
        <v>176</v>
      </c>
    </row>
    <row r="408" spans="2:4" hidden="1" x14ac:dyDescent="0.25">
      <c r="B408" s="36" t="s">
        <v>32</v>
      </c>
      <c r="C408" t="s">
        <v>288</v>
      </c>
      <c r="D408" t="s">
        <v>176</v>
      </c>
    </row>
    <row r="409" spans="2:4" hidden="1" x14ac:dyDescent="0.25">
      <c r="B409" s="36" t="s">
        <v>31</v>
      </c>
      <c r="C409" t="s">
        <v>283</v>
      </c>
      <c r="D409" t="s">
        <v>176</v>
      </c>
    </row>
    <row r="410" spans="2:4" hidden="1" x14ac:dyDescent="0.25">
      <c r="B410" s="36" t="s">
        <v>34</v>
      </c>
      <c r="C410" t="s">
        <v>289</v>
      </c>
      <c r="D410" t="s">
        <v>176</v>
      </c>
    </row>
    <row r="411" spans="2:4" hidden="1" x14ac:dyDescent="0.25">
      <c r="B411" s="36" t="s">
        <v>28</v>
      </c>
      <c r="C411" t="s">
        <v>284</v>
      </c>
      <c r="D411" t="s">
        <v>176</v>
      </c>
    </row>
    <row r="412" spans="2:4" hidden="1" x14ac:dyDescent="0.25">
      <c r="B412" s="36" t="s">
        <v>35</v>
      </c>
      <c r="C412" t="s">
        <v>290</v>
      </c>
      <c r="D412" t="s">
        <v>176</v>
      </c>
    </row>
    <row r="413" spans="2:4" hidden="1" x14ac:dyDescent="0.25">
      <c r="B413" s="36" t="s">
        <v>36</v>
      </c>
      <c r="C413" t="s">
        <v>285</v>
      </c>
      <c r="D413" t="s">
        <v>176</v>
      </c>
    </row>
    <row r="414" spans="2:4" hidden="1" x14ac:dyDescent="0.25">
      <c r="B414" s="36" t="s">
        <v>174</v>
      </c>
      <c r="C414" t="s">
        <v>291</v>
      </c>
      <c r="D414" t="s">
        <v>176</v>
      </c>
    </row>
    <row r="415" spans="2:4" hidden="1" x14ac:dyDescent="0.25">
      <c r="B415" s="36" t="s">
        <v>30</v>
      </c>
      <c r="C415" t="s">
        <v>286</v>
      </c>
      <c r="D415" t="s">
        <v>176</v>
      </c>
    </row>
    <row r="416" spans="2:4" hidden="1" x14ac:dyDescent="0.25">
      <c r="B416" s="12" t="s">
        <v>145</v>
      </c>
      <c r="C416" t="s">
        <v>292</v>
      </c>
      <c r="D416" t="s">
        <v>176</v>
      </c>
    </row>
    <row r="417" spans="2:4" hidden="1" x14ac:dyDescent="0.25">
      <c r="B417" s="12" t="s">
        <v>144</v>
      </c>
      <c r="C417" t="s">
        <v>287</v>
      </c>
      <c r="D417" t="s">
        <v>176</v>
      </c>
    </row>
    <row r="418" spans="2:4" hidden="1" x14ac:dyDescent="0.25">
      <c r="B418" s="36" t="s">
        <v>33</v>
      </c>
      <c r="C418" t="s">
        <v>293</v>
      </c>
      <c r="D418" t="s">
        <v>176</v>
      </c>
    </row>
    <row r="419" spans="2:4" hidden="1" x14ac:dyDescent="0.25">
      <c r="B419" s="36" t="s">
        <v>64</v>
      </c>
      <c r="C419" t="s">
        <v>246</v>
      </c>
      <c r="D419" t="s">
        <v>20</v>
      </c>
    </row>
    <row r="420" spans="2:4" hidden="1" x14ac:dyDescent="0.25">
      <c r="B420" s="36" t="s">
        <v>167</v>
      </c>
      <c r="C420" t="s">
        <v>247</v>
      </c>
      <c r="D420" t="s">
        <v>20</v>
      </c>
    </row>
    <row r="421" spans="2:4" hidden="1" x14ac:dyDescent="0.25">
      <c r="B421" s="36" t="s">
        <v>168</v>
      </c>
      <c r="C421" t="s">
        <v>248</v>
      </c>
      <c r="D421" t="s">
        <v>20</v>
      </c>
    </row>
    <row r="422" spans="2:4" hidden="1" x14ac:dyDescent="0.25">
      <c r="B422" s="36" t="s">
        <v>65</v>
      </c>
      <c r="C422" t="s">
        <v>249</v>
      </c>
      <c r="D422" t="s">
        <v>20</v>
      </c>
    </row>
    <row r="423" spans="2:4" hidden="1" x14ac:dyDescent="0.25">
      <c r="B423" s="36" t="s">
        <v>132</v>
      </c>
      <c r="C423" t="s">
        <v>250</v>
      </c>
      <c r="D423" t="s">
        <v>20</v>
      </c>
    </row>
    <row r="424" spans="2:4" hidden="1" x14ac:dyDescent="0.25">
      <c r="B424" s="36" t="s">
        <v>68</v>
      </c>
      <c r="C424" t="s">
        <v>251</v>
      </c>
      <c r="D424" t="s">
        <v>20</v>
      </c>
    </row>
    <row r="425" spans="2:4" hidden="1" x14ac:dyDescent="0.25">
      <c r="B425" s="36" t="s">
        <v>169</v>
      </c>
      <c r="C425" t="s">
        <v>252</v>
      </c>
      <c r="D425" t="s">
        <v>20</v>
      </c>
    </row>
    <row r="426" spans="2:4" hidden="1" x14ac:dyDescent="0.25">
      <c r="B426" s="36" t="s">
        <v>51</v>
      </c>
      <c r="C426" t="s">
        <v>200</v>
      </c>
      <c r="D426" t="s">
        <v>117</v>
      </c>
    </row>
    <row r="427" spans="2:4" hidden="1" x14ac:dyDescent="0.25">
      <c r="B427" s="36" t="s">
        <v>118</v>
      </c>
      <c r="C427" t="s">
        <v>201</v>
      </c>
      <c r="D427" t="s">
        <v>117</v>
      </c>
    </row>
    <row r="428" spans="2:4" hidden="1" x14ac:dyDescent="0.25">
      <c r="B428" s="36" t="s">
        <v>150</v>
      </c>
      <c r="C428" t="s">
        <v>202</v>
      </c>
      <c r="D428" t="s">
        <v>117</v>
      </c>
    </row>
    <row r="429" spans="2:4" hidden="1" x14ac:dyDescent="0.25">
      <c r="B429" s="36" t="s">
        <v>50</v>
      </c>
      <c r="C429" t="s">
        <v>203</v>
      </c>
      <c r="D429" t="s">
        <v>117</v>
      </c>
    </row>
    <row r="430" spans="2:4" hidden="1" x14ac:dyDescent="0.25">
      <c r="B430" s="36" t="s">
        <v>51</v>
      </c>
      <c r="C430" t="s">
        <v>200</v>
      </c>
      <c r="D430" t="s">
        <v>177</v>
      </c>
    </row>
    <row r="431" spans="2:4" hidden="1" x14ac:dyDescent="0.25">
      <c r="B431" s="36" t="s">
        <v>46</v>
      </c>
      <c r="C431" t="s">
        <v>204</v>
      </c>
      <c r="D431" t="s">
        <v>177</v>
      </c>
    </row>
    <row r="432" spans="2:4" hidden="1" x14ac:dyDescent="0.25">
      <c r="B432" s="36" t="s">
        <v>118</v>
      </c>
      <c r="C432" t="s">
        <v>201</v>
      </c>
      <c r="D432" t="s">
        <v>177</v>
      </c>
    </row>
    <row r="433" spans="2:4" hidden="1" x14ac:dyDescent="0.25">
      <c r="B433" s="36" t="s">
        <v>47</v>
      </c>
      <c r="C433" t="s">
        <v>205</v>
      </c>
      <c r="D433" t="s">
        <v>177</v>
      </c>
    </row>
    <row r="434" spans="2:4" hidden="1" x14ac:dyDescent="0.25">
      <c r="B434" s="36" t="s">
        <v>150</v>
      </c>
      <c r="C434" t="s">
        <v>202</v>
      </c>
      <c r="D434" t="s">
        <v>177</v>
      </c>
    </row>
    <row r="435" spans="2:4" hidden="1" x14ac:dyDescent="0.25">
      <c r="B435" s="36" t="s">
        <v>49</v>
      </c>
      <c r="C435" t="s">
        <v>206</v>
      </c>
      <c r="D435" t="s">
        <v>177</v>
      </c>
    </row>
    <row r="436" spans="2:4" hidden="1" x14ac:dyDescent="0.25">
      <c r="B436" s="36" t="s">
        <v>50</v>
      </c>
      <c r="C436" t="s">
        <v>203</v>
      </c>
      <c r="D436" t="s">
        <v>177</v>
      </c>
    </row>
    <row r="437" spans="2:4" hidden="1" x14ac:dyDescent="0.25">
      <c r="B437" s="36" t="s">
        <v>48</v>
      </c>
      <c r="C437" t="s">
        <v>207</v>
      </c>
      <c r="D437" t="s">
        <v>177</v>
      </c>
    </row>
    <row r="438" spans="2:4" hidden="1" x14ac:dyDescent="0.25">
      <c r="B438" s="36" t="s">
        <v>119</v>
      </c>
      <c r="C438" t="s">
        <v>208</v>
      </c>
      <c r="D438" t="s">
        <v>177</v>
      </c>
    </row>
    <row r="439" spans="2:4" hidden="1" x14ac:dyDescent="0.25">
      <c r="B439" s="36" t="s">
        <v>46</v>
      </c>
      <c r="C439" t="s">
        <v>204</v>
      </c>
      <c r="D439" s="37" t="s">
        <v>105</v>
      </c>
    </row>
    <row r="440" spans="2:4" hidden="1" x14ac:dyDescent="0.25">
      <c r="B440" s="36" t="s">
        <v>47</v>
      </c>
      <c r="C440" t="s">
        <v>205</v>
      </c>
      <c r="D440" s="37" t="s">
        <v>105</v>
      </c>
    </row>
    <row r="441" spans="2:4" hidden="1" x14ac:dyDescent="0.25">
      <c r="B441" s="36" t="s">
        <v>49</v>
      </c>
      <c r="C441" t="s">
        <v>206</v>
      </c>
      <c r="D441" s="37" t="s">
        <v>105</v>
      </c>
    </row>
    <row r="442" spans="2:4" hidden="1" x14ac:dyDescent="0.25">
      <c r="B442" s="36" t="s">
        <v>48</v>
      </c>
      <c r="C442" t="s">
        <v>207</v>
      </c>
      <c r="D442" s="37" t="s">
        <v>105</v>
      </c>
    </row>
    <row r="443" spans="2:4" hidden="1" x14ac:dyDescent="0.25">
      <c r="B443" s="36" t="s">
        <v>119</v>
      </c>
      <c r="C443" t="s">
        <v>208</v>
      </c>
      <c r="D443" s="37" t="s">
        <v>105</v>
      </c>
    </row>
    <row r="444" spans="2:4" hidden="1" x14ac:dyDescent="0.25">
      <c r="B444" s="36" t="s">
        <v>151</v>
      </c>
      <c r="C444" t="s">
        <v>209</v>
      </c>
      <c r="D444" t="s">
        <v>120</v>
      </c>
    </row>
    <row r="445" spans="2:4" hidden="1" x14ac:dyDescent="0.25">
      <c r="B445" s="36" t="s">
        <v>121</v>
      </c>
      <c r="C445" t="s">
        <v>210</v>
      </c>
      <c r="D445" t="s">
        <v>120</v>
      </c>
    </row>
    <row r="446" spans="2:4" hidden="1" x14ac:dyDescent="0.25">
      <c r="B446" s="36" t="s">
        <v>122</v>
      </c>
      <c r="C446" t="s">
        <v>211</v>
      </c>
      <c r="D446" t="s">
        <v>120</v>
      </c>
    </row>
    <row r="447" spans="2:4" hidden="1" x14ac:dyDescent="0.25">
      <c r="B447" s="36" t="s">
        <v>123</v>
      </c>
      <c r="C447" t="s">
        <v>212</v>
      </c>
      <c r="D447" t="s">
        <v>120</v>
      </c>
    </row>
    <row r="448" spans="2:4" hidden="1" x14ac:dyDescent="0.25">
      <c r="B448" s="36" t="s">
        <v>152</v>
      </c>
      <c r="C448" t="s">
        <v>213</v>
      </c>
      <c r="D448" t="s">
        <v>17</v>
      </c>
    </row>
    <row r="449" spans="2:4" hidden="1" x14ac:dyDescent="0.25">
      <c r="B449" s="36" t="s">
        <v>59</v>
      </c>
      <c r="C449" t="s">
        <v>221</v>
      </c>
      <c r="D449" t="s">
        <v>17</v>
      </c>
    </row>
    <row r="450" spans="2:4" hidden="1" x14ac:dyDescent="0.25">
      <c r="B450" s="36" t="s">
        <v>124</v>
      </c>
      <c r="C450" t="s">
        <v>214</v>
      </c>
      <c r="D450" t="s">
        <v>17</v>
      </c>
    </row>
    <row r="451" spans="2:4" hidden="1" x14ac:dyDescent="0.25">
      <c r="B451" s="36" t="s">
        <v>58</v>
      </c>
      <c r="C451" t="s">
        <v>222</v>
      </c>
      <c r="D451" t="s">
        <v>17</v>
      </c>
    </row>
    <row r="452" spans="2:4" hidden="1" x14ac:dyDescent="0.25">
      <c r="B452" s="36" t="s">
        <v>56</v>
      </c>
      <c r="C452" t="s">
        <v>215</v>
      </c>
      <c r="D452" t="s">
        <v>17</v>
      </c>
    </row>
    <row r="453" spans="2:4" hidden="1" x14ac:dyDescent="0.25">
      <c r="B453" s="36" t="s">
        <v>154</v>
      </c>
      <c r="C453" t="s">
        <v>223</v>
      </c>
      <c r="D453" t="s">
        <v>17</v>
      </c>
    </row>
    <row r="454" spans="2:4" hidden="1" x14ac:dyDescent="0.25">
      <c r="B454" s="36" t="s">
        <v>55</v>
      </c>
      <c r="C454" t="s">
        <v>216</v>
      </c>
      <c r="D454" t="s">
        <v>17</v>
      </c>
    </row>
    <row r="455" spans="2:4" hidden="1" x14ac:dyDescent="0.25">
      <c r="B455" s="36" t="s">
        <v>155</v>
      </c>
      <c r="C455" t="s">
        <v>224</v>
      </c>
      <c r="D455" t="s">
        <v>17</v>
      </c>
    </row>
    <row r="456" spans="2:4" hidden="1" x14ac:dyDescent="0.25">
      <c r="B456" s="36" t="s">
        <v>153</v>
      </c>
      <c r="C456" t="s">
        <v>217</v>
      </c>
      <c r="D456" t="s">
        <v>17</v>
      </c>
    </row>
    <row r="457" spans="2:4" hidden="1" x14ac:dyDescent="0.25">
      <c r="B457" s="36" t="s">
        <v>60</v>
      </c>
      <c r="C457" t="s">
        <v>225</v>
      </c>
      <c r="D457" t="s">
        <v>17</v>
      </c>
    </row>
    <row r="458" spans="2:4" hidden="1" x14ac:dyDescent="0.25">
      <c r="B458" s="36" t="s">
        <v>53</v>
      </c>
      <c r="C458" t="s">
        <v>218</v>
      </c>
      <c r="D458" t="s">
        <v>17</v>
      </c>
    </row>
    <row r="459" spans="2:4" hidden="1" x14ac:dyDescent="0.25">
      <c r="B459" s="36" t="s">
        <v>125</v>
      </c>
      <c r="C459" t="s">
        <v>219</v>
      </c>
      <c r="D459" t="s">
        <v>17</v>
      </c>
    </row>
    <row r="460" spans="2:4" hidden="1" x14ac:dyDescent="0.25">
      <c r="B460" s="36" t="s">
        <v>54</v>
      </c>
      <c r="C460" t="s">
        <v>220</v>
      </c>
      <c r="D460" t="s">
        <v>17</v>
      </c>
    </row>
    <row r="461" spans="2:4" hidden="1" x14ac:dyDescent="0.25">
      <c r="B461" s="36" t="s">
        <v>131</v>
      </c>
      <c r="C461" t="s">
        <v>234</v>
      </c>
      <c r="D461" t="s">
        <v>130</v>
      </c>
    </row>
    <row r="462" spans="2:4" hidden="1" x14ac:dyDescent="0.25">
      <c r="B462" s="36" t="s">
        <v>159</v>
      </c>
      <c r="C462" t="s">
        <v>235</v>
      </c>
      <c r="D462" t="s">
        <v>130</v>
      </c>
    </row>
    <row r="463" spans="2:4" hidden="1" x14ac:dyDescent="0.25">
      <c r="B463" s="36" t="s">
        <v>160</v>
      </c>
      <c r="C463" t="s">
        <v>236</v>
      </c>
      <c r="D463" t="s">
        <v>130</v>
      </c>
    </row>
    <row r="464" spans="2:4" hidden="1" x14ac:dyDescent="0.25">
      <c r="B464" s="36" t="s">
        <v>161</v>
      </c>
      <c r="C464" t="s">
        <v>237</v>
      </c>
      <c r="D464" t="s">
        <v>130</v>
      </c>
    </row>
    <row r="465" spans="2:4" hidden="1" x14ac:dyDescent="0.25">
      <c r="B465" s="36" t="s">
        <v>162</v>
      </c>
      <c r="C465" t="s">
        <v>238</v>
      </c>
      <c r="D465" t="s">
        <v>130</v>
      </c>
    </row>
    <row r="466" spans="2:4" hidden="1" x14ac:dyDescent="0.25">
      <c r="B466" s="38" t="s">
        <v>163</v>
      </c>
      <c r="C466" t="s">
        <v>239</v>
      </c>
      <c r="D466" t="s">
        <v>130</v>
      </c>
    </row>
    <row r="467" spans="2:4" hidden="1" x14ac:dyDescent="0.25">
      <c r="B467" s="38" t="s">
        <v>164</v>
      </c>
      <c r="C467" t="s">
        <v>240</v>
      </c>
      <c r="D467" t="s">
        <v>130</v>
      </c>
    </row>
    <row r="468" spans="2:4" hidden="1" x14ac:dyDescent="0.25">
      <c r="B468" s="36" t="s">
        <v>43</v>
      </c>
      <c r="C468" t="s">
        <v>241</v>
      </c>
      <c r="D468" t="s">
        <v>130</v>
      </c>
    </row>
    <row r="469" spans="2:4" hidden="1" x14ac:dyDescent="0.25">
      <c r="B469" s="38" t="s">
        <v>165</v>
      </c>
      <c r="C469" t="s">
        <v>242</v>
      </c>
      <c r="D469" t="s">
        <v>130</v>
      </c>
    </row>
    <row r="470" spans="2:4" hidden="1" x14ac:dyDescent="0.25">
      <c r="B470" s="38" t="s">
        <v>166</v>
      </c>
      <c r="C470" t="s">
        <v>243</v>
      </c>
      <c r="D470" t="s">
        <v>130</v>
      </c>
    </row>
    <row r="471" spans="2:4" hidden="1" x14ac:dyDescent="0.25">
      <c r="B471" s="36" t="s">
        <v>44</v>
      </c>
      <c r="C471" t="s">
        <v>244</v>
      </c>
      <c r="D471" t="s">
        <v>130</v>
      </c>
    </row>
    <row r="472" spans="2:4" hidden="1" x14ac:dyDescent="0.25">
      <c r="B472" s="38" t="s">
        <v>45</v>
      </c>
      <c r="C472" t="s">
        <v>245</v>
      </c>
      <c r="D472" t="s">
        <v>130</v>
      </c>
    </row>
    <row r="473" spans="2:4" hidden="1" x14ac:dyDescent="0.25">
      <c r="B473" s="36" t="s">
        <v>59</v>
      </c>
      <c r="C473" t="s">
        <v>221</v>
      </c>
      <c r="D473" t="s">
        <v>57</v>
      </c>
    </row>
    <row r="474" spans="2:4" hidden="1" x14ac:dyDescent="0.25">
      <c r="B474" s="36" t="s">
        <v>58</v>
      </c>
      <c r="C474" t="s">
        <v>222</v>
      </c>
      <c r="D474" t="s">
        <v>57</v>
      </c>
    </row>
    <row r="475" spans="2:4" hidden="1" x14ac:dyDescent="0.25">
      <c r="B475" s="36" t="s">
        <v>154</v>
      </c>
      <c r="C475" t="s">
        <v>223</v>
      </c>
      <c r="D475" t="s">
        <v>57</v>
      </c>
    </row>
    <row r="476" spans="2:4" hidden="1" x14ac:dyDescent="0.25">
      <c r="B476" s="36" t="s">
        <v>155</v>
      </c>
      <c r="C476" t="s">
        <v>224</v>
      </c>
      <c r="D476" t="s">
        <v>57</v>
      </c>
    </row>
    <row r="477" spans="2:4" hidden="1" x14ac:dyDescent="0.25">
      <c r="B477" s="36" t="s">
        <v>60</v>
      </c>
      <c r="C477" t="s">
        <v>225</v>
      </c>
      <c r="D477" t="s">
        <v>57</v>
      </c>
    </row>
  </sheetData>
  <mergeCells count="25">
    <mergeCell ref="AF18:AI18"/>
    <mergeCell ref="AF25:AI25"/>
    <mergeCell ref="AF35:AI35"/>
    <mergeCell ref="AF43:AI43"/>
    <mergeCell ref="T18:Y18"/>
    <mergeCell ref="T25:Y25"/>
    <mergeCell ref="T35:Y35"/>
    <mergeCell ref="T43:Y43"/>
    <mergeCell ref="Z18:AE18"/>
    <mergeCell ref="Z25:AE25"/>
    <mergeCell ref="Z35:AE35"/>
    <mergeCell ref="Z43:AE43"/>
    <mergeCell ref="H18:M18"/>
    <mergeCell ref="H25:M25"/>
    <mergeCell ref="H35:M35"/>
    <mergeCell ref="H43:M43"/>
    <mergeCell ref="N18:S18"/>
    <mergeCell ref="N25:S25"/>
    <mergeCell ref="N35:S35"/>
    <mergeCell ref="N43:S43"/>
    <mergeCell ref="H8:M8"/>
    <mergeCell ref="N8:S8"/>
    <mergeCell ref="T8:Y8"/>
    <mergeCell ref="Z8:AE8"/>
    <mergeCell ref="AF8:AI8"/>
  </mergeCells>
  <dataValidations count="2">
    <dataValidation type="list" allowBlank="1" showInputMessage="1" showErrorMessage="1" sqref="Y28:Y34 M28:M34 AE11:AE17 Y11:Y17 S11:T17 AE38:AE42 Y38:Y42 S38:T42 Y21:Y24 M38:M42 AE21:AE24 S21:T24 AE28:AE34 S28:T34 S46:T54 Y46:Y54 M46:M54" xr:uid="{00000000-0002-0000-0100-000000000000}">
      <formula1>$C$63:$C$65</formula1>
    </dataValidation>
    <dataValidation type="list" allowBlank="1" showInputMessage="1" showErrorMessage="1" sqref="C46:C54 C11:C19 C21:C26 C28:C36 C38:C44" xr:uid="{00000000-0002-0000-0100-000001000000}">
      <formula1>INDIRECT(D11)</formula1>
    </dataValidation>
  </dataValidations>
  <hyperlinks>
    <hyperlink ref="B207" r:id="rId1" xr:uid="{00000000-0004-0000-0100-000000000000}"/>
    <hyperlink ref="B156" r:id="rId2" xr:uid="{00000000-0004-0000-0100-000001000000}"/>
    <hyperlink ref="B154" r:id="rId3" xr:uid="{00000000-0004-0000-0100-000002000000}"/>
    <hyperlink ref="B153" r:id="rId4" xr:uid="{00000000-0004-0000-0100-000003000000}"/>
    <hyperlink ref="B150" r:id="rId5" xr:uid="{00000000-0004-0000-0100-000004000000}"/>
    <hyperlink ref="B151" r:id="rId6" xr:uid="{00000000-0004-0000-0100-000005000000}"/>
    <hyperlink ref="B94" r:id="rId7" xr:uid="{00000000-0004-0000-0100-000006000000}"/>
    <hyperlink ref="B75" r:id="rId8" xr:uid="{00000000-0004-0000-0100-000007000000}"/>
    <hyperlink ref="B74" r:id="rId9" xr:uid="{00000000-0004-0000-0100-000008000000}"/>
    <hyperlink ref="B72" r:id="rId10" xr:uid="{00000000-0004-0000-0100-000009000000}"/>
    <hyperlink ref="B73" r:id="rId11" xr:uid="{00000000-0004-0000-0100-00000A000000}"/>
    <hyperlink ref="B76" r:id="rId12" xr:uid="{00000000-0004-0000-0100-00000B000000}"/>
    <hyperlink ref="B77" r:id="rId13" xr:uid="{00000000-0004-0000-0100-00000C000000}"/>
    <hyperlink ref="B71" r:id="rId14" xr:uid="{00000000-0004-0000-0100-00000D000000}"/>
    <hyperlink ref="B82" r:id="rId15" xr:uid="{00000000-0004-0000-0100-00000E000000}"/>
    <hyperlink ref="B80" r:id="rId16" xr:uid="{00000000-0004-0000-0100-00000F000000}"/>
    <hyperlink ref="B81" r:id="rId17" xr:uid="{00000000-0004-0000-0100-000010000000}"/>
    <hyperlink ref="B83" r:id="rId18" xr:uid="{00000000-0004-0000-0100-000011000000}"/>
    <hyperlink ref="B86" r:id="rId19" xr:uid="{00000000-0004-0000-0100-000012000000}"/>
    <hyperlink ref="B87" r:id="rId20" xr:uid="{00000000-0004-0000-0100-000013000000}"/>
    <hyperlink ref="B89" r:id="rId21" xr:uid="{00000000-0004-0000-0100-000014000000}"/>
    <hyperlink ref="B88" r:id="rId22" xr:uid="{00000000-0004-0000-0100-000015000000}"/>
    <hyperlink ref="B90" r:id="rId23" xr:uid="{00000000-0004-0000-0100-000016000000}"/>
    <hyperlink ref="B91" r:id="rId24" xr:uid="{00000000-0004-0000-0100-000017000000}"/>
    <hyperlink ref="B92" r:id="rId25" xr:uid="{00000000-0004-0000-0100-000018000000}"/>
    <hyperlink ref="B93" r:id="rId26" xr:uid="{00000000-0004-0000-0100-000019000000}"/>
    <hyperlink ref="B96" r:id="rId27" xr:uid="{00000000-0004-0000-0100-00001A000000}"/>
    <hyperlink ref="B95" r:id="rId28" xr:uid="{00000000-0004-0000-0100-00001B000000}"/>
    <hyperlink ref="B105" r:id="rId29" xr:uid="{00000000-0004-0000-0100-00001C000000}"/>
    <hyperlink ref="B108" r:id="rId30" xr:uid="{00000000-0004-0000-0100-00001D000000}"/>
    <hyperlink ref="B109" r:id="rId31" xr:uid="{00000000-0004-0000-0100-00001E000000}"/>
    <hyperlink ref="B107" r:id="rId32" xr:uid="{00000000-0004-0000-0100-00001F000000}"/>
    <hyperlink ref="B106" r:id="rId33" xr:uid="{00000000-0004-0000-0100-000020000000}"/>
    <hyperlink ref="B101" r:id="rId34" xr:uid="{00000000-0004-0000-0100-000021000000}"/>
    <hyperlink ref="B102" r:id="rId35" xr:uid="{00000000-0004-0000-0100-000022000000}"/>
    <hyperlink ref="B100" r:id="rId36" xr:uid="{00000000-0004-0000-0100-000023000000}"/>
    <hyperlink ref="B99" r:id="rId37" xr:uid="{00000000-0004-0000-0100-000024000000}"/>
    <hyperlink ref="B136" r:id="rId38" xr:uid="{00000000-0004-0000-0100-000025000000}"/>
    <hyperlink ref="B135" r:id="rId39" xr:uid="{00000000-0004-0000-0100-000026000000}"/>
    <hyperlink ref="B138" r:id="rId40" xr:uid="{00000000-0004-0000-0100-000027000000}"/>
    <hyperlink ref="B141" r:id="rId41" xr:uid="{00000000-0004-0000-0100-000028000000}"/>
    <hyperlink ref="B148" r:id="rId42" xr:uid="{00000000-0004-0000-0100-000029000000}"/>
    <hyperlink ref="B145" r:id="rId43" xr:uid="{00000000-0004-0000-0100-00002A000000}"/>
    <hyperlink ref="B146" r:id="rId44" xr:uid="{00000000-0004-0000-0100-00002B000000}"/>
    <hyperlink ref="B147" r:id="rId45" xr:uid="{00000000-0004-0000-0100-00002C000000}"/>
    <hyperlink ref="B155" r:id="rId46" xr:uid="{00000000-0004-0000-0100-00002D000000}"/>
    <hyperlink ref="B149" r:id="rId47" xr:uid="{00000000-0004-0000-0100-00002E000000}"/>
    <hyperlink ref="B152" r:id="rId48" xr:uid="{00000000-0004-0000-0100-00002F000000}"/>
    <hyperlink ref="B139" r:id="rId49" xr:uid="{00000000-0004-0000-0100-000030000000}"/>
    <hyperlink ref="B137" r:id="rId50" xr:uid="{00000000-0004-0000-0100-000031000000}"/>
    <hyperlink ref="B113" r:id="rId51" xr:uid="{00000000-0004-0000-0100-000032000000}"/>
    <hyperlink ref="B112" r:id="rId52" xr:uid="{00000000-0004-0000-0100-000033000000}"/>
    <hyperlink ref="B114" r:id="rId53" xr:uid="{00000000-0004-0000-0100-000034000000}"/>
    <hyperlink ref="B140" r:id="rId54" xr:uid="{00000000-0004-0000-0100-000035000000}"/>
    <hyperlink ref="B115" r:id="rId55" xr:uid="{00000000-0004-0000-0100-000036000000}"/>
    <hyperlink ref="B142" r:id="rId56" xr:uid="{00000000-0004-0000-0100-000037000000}"/>
    <hyperlink ref="B159" r:id="rId57" xr:uid="{00000000-0004-0000-0100-000038000000}"/>
    <hyperlink ref="B164" r:id="rId58" xr:uid="{00000000-0004-0000-0100-000039000000}"/>
    <hyperlink ref="B165" r:id="rId59" xr:uid="{00000000-0004-0000-0100-00003A000000}"/>
    <hyperlink ref="B161" r:id="rId60" xr:uid="{00000000-0004-0000-0100-00003B000000}"/>
    <hyperlink ref="B170" r:id="rId61" xr:uid="{00000000-0004-0000-0100-00003C000000}"/>
    <hyperlink ref="B160" r:id="rId62" xr:uid="{00000000-0004-0000-0100-00003D000000}"/>
    <hyperlink ref="B171" r:id="rId63" xr:uid="{00000000-0004-0000-0100-00003E000000}"/>
    <hyperlink ref="B178" r:id="rId64" xr:uid="{00000000-0004-0000-0100-00003F000000}"/>
    <hyperlink ref="B174" r:id="rId65" xr:uid="{00000000-0004-0000-0100-000040000000}"/>
    <hyperlink ref="B172" r:id="rId66" xr:uid="{00000000-0004-0000-0100-000041000000}"/>
    <hyperlink ref="B173" r:id="rId67" xr:uid="{00000000-0004-0000-0100-000042000000}"/>
    <hyperlink ref="B162" r:id="rId68" xr:uid="{00000000-0004-0000-0100-000043000000}"/>
    <hyperlink ref="B163" r:id="rId69" xr:uid="{00000000-0004-0000-0100-000044000000}"/>
    <hyperlink ref="B168" r:id="rId70" xr:uid="{00000000-0004-0000-0100-000045000000}"/>
    <hyperlink ref="B169" r:id="rId71" xr:uid="{00000000-0004-0000-0100-000046000000}"/>
    <hyperlink ref="B179" r:id="rId72" xr:uid="{00000000-0004-0000-0100-000047000000}"/>
    <hyperlink ref="B180" r:id="rId73" xr:uid="{00000000-0004-0000-0100-000048000000}"/>
    <hyperlink ref="B181" r:id="rId74" xr:uid="{00000000-0004-0000-0100-000049000000}"/>
    <hyperlink ref="B175" r:id="rId75" xr:uid="{00000000-0004-0000-0100-00004A000000}"/>
    <hyperlink ref="B185" r:id="rId76" xr:uid="{00000000-0004-0000-0100-00004B000000}"/>
    <hyperlink ref="B184" r:id="rId77" xr:uid="{00000000-0004-0000-0100-00004C000000}"/>
    <hyperlink ref="B186" r:id="rId78" xr:uid="{00000000-0004-0000-0100-00004D000000}"/>
    <hyperlink ref="B198" r:id="rId79" xr:uid="{00000000-0004-0000-0100-00004E000000}"/>
    <hyperlink ref="B201" r:id="rId80" xr:uid="{00000000-0004-0000-0100-00004F000000}"/>
    <hyperlink ref="B199" r:id="rId81" xr:uid="{00000000-0004-0000-0100-000050000000}"/>
    <hyperlink ref="B211" r:id="rId82" xr:uid="{00000000-0004-0000-0100-000051000000}"/>
    <hyperlink ref="B208" r:id="rId83" xr:uid="{00000000-0004-0000-0100-000052000000}"/>
    <hyperlink ref="B215" r:id="rId84" xr:uid="{00000000-0004-0000-0100-000053000000}"/>
    <hyperlink ref="B220" r:id="rId85" xr:uid="{00000000-0004-0000-0100-000054000000}"/>
    <hyperlink ref="B203" r:id="rId86" xr:uid="{00000000-0004-0000-0100-000055000000}"/>
    <hyperlink ref="B204" r:id="rId87" xr:uid="{00000000-0004-0000-0100-000056000000}"/>
    <hyperlink ref="B209" r:id="rId88" xr:uid="{00000000-0004-0000-0100-000057000000}"/>
    <hyperlink ref="B210" r:id="rId89" xr:uid="{00000000-0004-0000-0100-000058000000}"/>
    <hyperlink ref="B218" r:id="rId90" xr:uid="{00000000-0004-0000-0100-000059000000}"/>
    <hyperlink ref="B200" r:id="rId91" xr:uid="{00000000-0004-0000-0100-00005A000000}"/>
    <hyperlink ref="B190" r:id="rId92" xr:uid="{00000000-0004-0000-0100-00005B000000}"/>
    <hyperlink ref="B189" r:id="rId93" xr:uid="{00000000-0004-0000-0100-00005C000000}"/>
    <hyperlink ref="B193" r:id="rId94" xr:uid="{00000000-0004-0000-0100-00005D000000}"/>
    <hyperlink ref="B191" r:id="rId95" xr:uid="{00000000-0004-0000-0100-00005E000000}"/>
    <hyperlink ref="B192" r:id="rId96" xr:uid="{00000000-0004-0000-0100-00005F000000}"/>
    <hyperlink ref="B194" r:id="rId97" xr:uid="{00000000-0004-0000-0100-000060000000}"/>
    <hyperlink ref="B195" r:id="rId98" xr:uid="{00000000-0004-0000-0100-000061000000}"/>
    <hyperlink ref="B120" r:id="rId99" xr:uid="{00000000-0004-0000-0100-000062000000}"/>
    <hyperlink ref="B121" r:id="rId100" xr:uid="{00000000-0004-0000-0100-000063000000}"/>
    <hyperlink ref="B216" r:id="rId101" xr:uid="{00000000-0004-0000-0100-000064000000}"/>
    <hyperlink ref="B217" r:id="rId102" xr:uid="{00000000-0004-0000-0100-000065000000}"/>
    <hyperlink ref="B202" r:id="rId103" xr:uid="{00000000-0004-0000-0100-000066000000}"/>
    <hyperlink ref="B219" r:id="rId104" xr:uid="{00000000-0004-0000-0100-000067000000}"/>
    <hyperlink ref="B212" r:id="rId105" xr:uid="{00000000-0004-0000-0100-000068000000}"/>
    <hyperlink ref="B123" r:id="rId106" xr:uid="{00000000-0004-0000-0100-000069000000}"/>
    <hyperlink ref="B124" r:id="rId107" xr:uid="{00000000-0004-0000-0100-00006A000000}"/>
    <hyperlink ref="B125" r:id="rId108" xr:uid="{00000000-0004-0000-0100-00006B000000}"/>
    <hyperlink ref="B118" r:id="rId109" xr:uid="{00000000-0004-0000-0100-00006C000000}"/>
    <hyperlink ref="B122" r:id="rId110" xr:uid="{00000000-0004-0000-0100-00006D000000}"/>
    <hyperlink ref="B132" r:id="rId111" xr:uid="{00000000-0004-0000-0100-00006E000000}"/>
    <hyperlink ref="B128" r:id="rId112" xr:uid="{00000000-0004-0000-0100-00006F000000}"/>
    <hyperlink ref="B129" r:id="rId113" xr:uid="{00000000-0004-0000-0100-000070000000}"/>
    <hyperlink ref="B130" r:id="rId114" xr:uid="{00000000-0004-0000-0100-000071000000}"/>
    <hyperlink ref="B131" r:id="rId115" xr:uid="{00000000-0004-0000-0100-000072000000}"/>
    <hyperlink ref="B119" r:id="rId116" xr:uid="{00000000-0004-0000-0100-000073000000}"/>
    <hyperlink ref="B228" r:id="rId117" xr:uid="{00000000-0004-0000-0100-000074000000}"/>
    <hyperlink ref="B230" r:id="rId118" xr:uid="{00000000-0004-0000-0100-000075000000}"/>
    <hyperlink ref="B234" r:id="rId119" xr:uid="{00000000-0004-0000-0100-000076000000}"/>
    <hyperlink ref="B235" r:id="rId120" xr:uid="{00000000-0004-0000-0100-000077000000}"/>
    <hyperlink ref="B236" r:id="rId121" xr:uid="{00000000-0004-0000-0100-000078000000}"/>
    <hyperlink ref="B224" r:id="rId122" xr:uid="{00000000-0004-0000-0100-000079000000}"/>
    <hyperlink ref="B232" r:id="rId123" xr:uid="{00000000-0004-0000-0100-00007A000000}"/>
    <hyperlink ref="B233" r:id="rId124" xr:uid="{00000000-0004-0000-0100-00007B000000}"/>
    <hyperlink ref="B225" r:id="rId125" xr:uid="{00000000-0004-0000-0100-00007C000000}"/>
    <hyperlink ref="B227" r:id="rId126" xr:uid="{00000000-0004-0000-0100-00007D000000}"/>
    <hyperlink ref="B229" r:id="rId127" xr:uid="{00000000-0004-0000-0100-00007E000000}"/>
    <hyperlink ref="B231" r:id="rId128" xr:uid="{00000000-0004-0000-0100-00007F000000}"/>
    <hyperlink ref="B226" r:id="rId129" xr:uid="{00000000-0004-0000-0100-000080000000}"/>
    <hyperlink ref="B238" r:id="rId130" xr:uid="{00000000-0004-0000-0100-000081000000}"/>
    <hyperlink ref="B246" r:id="rId131" xr:uid="{00000000-0004-0000-0100-000082000000}"/>
    <hyperlink ref="B240" r:id="rId132" xr:uid="{00000000-0004-0000-0100-000083000000}"/>
    <hyperlink ref="B242" r:id="rId133" xr:uid="{00000000-0004-0000-0100-000084000000}"/>
    <hyperlink ref="B244" r:id="rId134" xr:uid="{00000000-0004-0000-0100-000085000000}"/>
    <hyperlink ref="B248" r:id="rId135" xr:uid="{00000000-0004-0000-0100-000086000000}"/>
    <hyperlink ref="B239" r:id="rId136" xr:uid="{00000000-0004-0000-0100-000087000000}"/>
    <hyperlink ref="B249" r:id="rId137" xr:uid="{00000000-0004-0000-0100-000088000000}"/>
    <hyperlink ref="B245" r:id="rId138" xr:uid="{00000000-0004-0000-0100-000089000000}"/>
    <hyperlink ref="B241" r:id="rId139" xr:uid="{00000000-0004-0000-0100-00008A000000}"/>
    <hyperlink ref="B243" r:id="rId140" xr:uid="{00000000-0004-0000-0100-00008B000000}"/>
    <hyperlink ref="B247" r:id="rId141" xr:uid="{00000000-0004-0000-0100-00008C000000}"/>
    <hyperlink ref="B260" r:id="rId142" xr:uid="{00000000-0004-0000-0100-00008D000000}"/>
    <hyperlink ref="B264" r:id="rId143" xr:uid="{00000000-0004-0000-0100-00008E000000}"/>
    <hyperlink ref="B268" r:id="rId144" xr:uid="{00000000-0004-0000-0100-00008F000000}"/>
    <hyperlink ref="B269" r:id="rId145" xr:uid="{00000000-0004-0000-0100-000090000000}"/>
    <hyperlink ref="B270" r:id="rId146" xr:uid="{00000000-0004-0000-0100-000091000000}"/>
    <hyperlink ref="B252" r:id="rId147" xr:uid="{00000000-0004-0000-0100-000092000000}"/>
    <hyperlink ref="B266" r:id="rId148" xr:uid="{00000000-0004-0000-0100-000093000000}"/>
    <hyperlink ref="B267" r:id="rId149" xr:uid="{00000000-0004-0000-0100-000094000000}"/>
    <hyperlink ref="B254" r:id="rId150" xr:uid="{00000000-0004-0000-0100-000095000000}"/>
    <hyperlink ref="B258" r:id="rId151" xr:uid="{00000000-0004-0000-0100-000096000000}"/>
    <hyperlink ref="B262" r:id="rId152" xr:uid="{00000000-0004-0000-0100-000097000000}"/>
    <hyperlink ref="B265" r:id="rId153" xr:uid="{00000000-0004-0000-0100-000098000000}"/>
    <hyperlink ref="B256" r:id="rId154" xr:uid="{00000000-0004-0000-0100-000099000000}"/>
    <hyperlink ref="B253" r:id="rId155" xr:uid="{00000000-0004-0000-0100-00009A000000}"/>
    <hyperlink ref="B251" r:id="rId156" xr:uid="{00000000-0004-0000-0100-00009B000000}"/>
    <hyperlink ref="B259" r:id="rId157" xr:uid="{00000000-0004-0000-0100-00009C000000}"/>
    <hyperlink ref="B255" r:id="rId158" xr:uid="{00000000-0004-0000-0100-00009D000000}"/>
    <hyperlink ref="B257" r:id="rId159" xr:uid="{00000000-0004-0000-0100-00009E000000}"/>
    <hyperlink ref="B261" r:id="rId160" xr:uid="{00000000-0004-0000-0100-00009F000000}"/>
    <hyperlink ref="B263" r:id="rId161" xr:uid="{00000000-0004-0000-0100-0000A0000000}"/>
    <hyperlink ref="B274" r:id="rId162" xr:uid="{00000000-0004-0000-0100-0000A1000000}"/>
    <hyperlink ref="B280" r:id="rId163" xr:uid="{00000000-0004-0000-0100-0000A2000000}"/>
    <hyperlink ref="B281" r:id="rId164" xr:uid="{00000000-0004-0000-0100-0000A3000000}"/>
    <hyperlink ref="B278" r:id="rId165" xr:uid="{00000000-0004-0000-0100-0000A4000000}"/>
    <hyperlink ref="B276" r:id="rId166" xr:uid="{00000000-0004-0000-0100-0000A5000000}"/>
    <hyperlink ref="B277" r:id="rId167" xr:uid="{00000000-0004-0000-0100-0000A6000000}"/>
    <hyperlink ref="B279" r:id="rId168" xr:uid="{00000000-0004-0000-0100-0000A7000000}"/>
    <hyperlink ref="B275" r:id="rId169" xr:uid="{00000000-0004-0000-0100-0000A8000000}"/>
    <hyperlink ref="B273" r:id="rId170" xr:uid="{00000000-0004-0000-0100-0000A9000000}"/>
    <hyperlink ref="C207" r:id="rId171" xr:uid="{00000000-0004-0000-0100-0000AA000000}"/>
    <hyperlink ref="C156" r:id="rId172" xr:uid="{00000000-0004-0000-0100-0000AB000000}"/>
    <hyperlink ref="C154" r:id="rId173" xr:uid="{00000000-0004-0000-0100-0000AC000000}"/>
    <hyperlink ref="C153" r:id="rId174" xr:uid="{00000000-0004-0000-0100-0000AD000000}"/>
    <hyperlink ref="C150" r:id="rId175" xr:uid="{00000000-0004-0000-0100-0000AE000000}"/>
    <hyperlink ref="C151" r:id="rId176" xr:uid="{00000000-0004-0000-0100-0000AF000000}"/>
    <hyperlink ref="C94" r:id="rId177" xr:uid="{00000000-0004-0000-0100-0000B0000000}"/>
    <hyperlink ref="C75" r:id="rId178" xr:uid="{00000000-0004-0000-0100-0000B1000000}"/>
    <hyperlink ref="C238" r:id="rId179" xr:uid="{00000000-0004-0000-01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69"/>
  <sheetViews>
    <sheetView showGridLines="0" topLeftCell="A7" workbookViewId="0">
      <selection activeCell="G11" sqref="G11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36.140625" bestFit="1" customWidth="1"/>
    <col min="9" max="9" width="7.710937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5.710937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5.7109375" customWidth="1"/>
    <col min="21" max="21" width="7.28515625" customWidth="1"/>
    <col min="22" max="22" width="7.5703125" bestFit="1" customWidth="1"/>
    <col min="23" max="23" width="9" bestFit="1" customWidth="1"/>
    <col min="24" max="24" width="13.42578125" customWidth="1"/>
    <col min="25" max="25" width="7.5703125" bestFit="1" customWidth="1"/>
    <col min="26" max="26" width="37.7109375" customWidth="1"/>
    <col min="27" max="27" width="4.7109375" bestFit="1" customWidth="1"/>
    <col min="28" max="28" width="7.5703125" bestFit="1" customWidth="1"/>
    <col min="29" max="30" width="17.7109375" bestFit="1" customWidth="1"/>
    <col min="31" max="31" width="15.140625" bestFit="1" customWidth="1"/>
    <col min="32" max="32" width="17.7109375" bestFit="1" customWidth="1"/>
  </cols>
  <sheetData>
    <row r="1" spans="2:29" ht="19.5" thickBot="1" x14ac:dyDescent="0.35">
      <c r="C1" s="30" t="s">
        <v>87</v>
      </c>
      <c r="D1" s="40"/>
      <c r="E1" s="23"/>
      <c r="F1" s="28" t="s">
        <v>97</v>
      </c>
      <c r="G1" s="29" t="s">
        <v>100</v>
      </c>
      <c r="H1" s="31" t="s">
        <v>89</v>
      </c>
      <c r="I1" s="7" t="s">
        <v>92</v>
      </c>
      <c r="J1" s="9"/>
      <c r="K1" s="9"/>
      <c r="L1" s="9"/>
      <c r="M1" s="9"/>
      <c r="N1" s="9"/>
      <c r="O1" s="9"/>
      <c r="P1" s="9"/>
      <c r="Q1" s="9"/>
      <c r="R1" s="9"/>
      <c r="S1" s="9"/>
      <c r="T1" s="13"/>
      <c r="U1" s="18" t="s">
        <v>93</v>
      </c>
      <c r="V1" s="17"/>
      <c r="W1" s="19"/>
      <c r="X1" s="19"/>
      <c r="Y1" s="19"/>
      <c r="Z1" s="19"/>
      <c r="AA1" s="11"/>
      <c r="AB1" s="1"/>
    </row>
    <row r="2" spans="2:29" ht="19.5" thickBot="1" x14ac:dyDescent="0.35">
      <c r="F2" s="24" t="s">
        <v>95</v>
      </c>
      <c r="G2" s="26" t="s">
        <v>98</v>
      </c>
      <c r="H2" s="32" t="s">
        <v>90</v>
      </c>
      <c r="I2" s="57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1" t="s">
        <v>94</v>
      </c>
      <c r="V2" s="22"/>
      <c r="W2" s="20"/>
      <c r="X2" s="20"/>
      <c r="Y2" s="20"/>
      <c r="Z2" s="20"/>
    </row>
    <row r="3" spans="2:29" ht="19.5" thickBot="1" x14ac:dyDescent="0.3">
      <c r="C3" t="s">
        <v>0</v>
      </c>
      <c r="F3" s="25" t="s">
        <v>96</v>
      </c>
      <c r="G3" s="27" t="s">
        <v>99</v>
      </c>
      <c r="H3" s="33" t="s">
        <v>91</v>
      </c>
      <c r="I3" s="57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</row>
    <row r="4" spans="2:29" ht="15.75" thickBot="1" x14ac:dyDescent="0.3">
      <c r="G4" t="s">
        <v>0</v>
      </c>
      <c r="I4" s="58" t="s">
        <v>82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0"/>
      <c r="U4" s="4"/>
      <c r="V4" s="4"/>
      <c r="W4" s="4"/>
      <c r="X4" s="4"/>
      <c r="Y4" s="4"/>
    </row>
    <row r="7" spans="2:29" ht="15.75" thickBot="1" x14ac:dyDescent="0.3"/>
    <row r="8" spans="2:29" ht="19.5" thickBot="1" x14ac:dyDescent="0.3">
      <c r="G8" s="5" t="s">
        <v>101</v>
      </c>
      <c r="H8" s="171" t="s">
        <v>1</v>
      </c>
      <c r="I8" s="172"/>
      <c r="J8" s="172"/>
      <c r="K8" s="172"/>
      <c r="L8" s="172"/>
      <c r="M8" s="173"/>
      <c r="N8" s="174" t="s">
        <v>2</v>
      </c>
      <c r="O8" s="175"/>
      <c r="P8" s="175"/>
      <c r="Q8" s="175"/>
      <c r="R8" s="175"/>
      <c r="S8" s="176"/>
      <c r="T8" s="177" t="s">
        <v>3</v>
      </c>
      <c r="U8" s="178"/>
      <c r="V8" s="178"/>
      <c r="W8" s="178"/>
      <c r="X8" s="178"/>
      <c r="Y8" s="179"/>
      <c r="Z8" s="183" t="s">
        <v>357</v>
      </c>
      <c r="AA8" s="184"/>
      <c r="AB8" s="184"/>
      <c r="AC8" s="185"/>
    </row>
    <row r="9" spans="2:29" ht="15.75" thickBot="1" x14ac:dyDescent="0.3">
      <c r="B9" s="36"/>
      <c r="C9" s="36" t="s">
        <v>16</v>
      </c>
      <c r="D9" s="36"/>
      <c r="E9" s="36"/>
      <c r="F9" s="36"/>
      <c r="G9" s="71" t="s">
        <v>102</v>
      </c>
      <c r="H9" s="62" t="s">
        <v>88</v>
      </c>
      <c r="I9" s="89" t="s">
        <v>6</v>
      </c>
      <c r="J9" s="90" t="s">
        <v>7</v>
      </c>
      <c r="K9" s="63" t="s">
        <v>8</v>
      </c>
      <c r="L9" s="63" t="s">
        <v>9</v>
      </c>
      <c r="M9" s="91" t="s">
        <v>10</v>
      </c>
      <c r="N9" s="92" t="s">
        <v>88</v>
      </c>
      <c r="O9" s="92" t="s">
        <v>6</v>
      </c>
      <c r="P9" s="90" t="s">
        <v>7</v>
      </c>
      <c r="Q9" s="63" t="s">
        <v>8</v>
      </c>
      <c r="R9" s="63" t="s">
        <v>9</v>
      </c>
      <c r="S9" s="91" t="s">
        <v>10</v>
      </c>
      <c r="T9" s="92" t="s">
        <v>88</v>
      </c>
      <c r="U9" s="92" t="s">
        <v>6</v>
      </c>
      <c r="V9" s="90" t="s">
        <v>7</v>
      </c>
      <c r="W9" s="63" t="s">
        <v>8</v>
      </c>
      <c r="X9" s="63" t="s">
        <v>9</v>
      </c>
      <c r="Y9" s="91" t="s">
        <v>10</v>
      </c>
      <c r="Z9" s="92" t="s">
        <v>88</v>
      </c>
      <c r="AA9" s="92" t="s">
        <v>6</v>
      </c>
      <c r="AB9" s="90" t="s">
        <v>7</v>
      </c>
      <c r="AC9" s="93" t="s">
        <v>8</v>
      </c>
    </row>
    <row r="10" spans="2:29" ht="15.75" thickBot="1" x14ac:dyDescent="0.3">
      <c r="B10" s="75" t="s">
        <v>342</v>
      </c>
      <c r="C10" s="79" t="s">
        <v>85</v>
      </c>
      <c r="D10" s="74"/>
      <c r="E10" s="74"/>
      <c r="F10" s="79" t="s">
        <v>358</v>
      </c>
      <c r="G10" s="79" t="s">
        <v>359</v>
      </c>
      <c r="H10" s="63" t="s">
        <v>85</v>
      </c>
      <c r="I10" s="94"/>
      <c r="J10" s="94" t="s">
        <v>0</v>
      </c>
      <c r="K10" s="94"/>
      <c r="L10" s="94"/>
      <c r="M10" s="95"/>
      <c r="N10" s="62" t="s">
        <v>85</v>
      </c>
      <c r="O10" s="94"/>
      <c r="P10" s="94"/>
      <c r="Q10" s="94"/>
      <c r="R10" s="94"/>
      <c r="S10" s="95"/>
      <c r="T10" s="62" t="s">
        <v>85</v>
      </c>
      <c r="U10" s="94"/>
      <c r="V10" s="94"/>
      <c r="W10" s="94"/>
      <c r="X10" s="94"/>
      <c r="Y10" s="95"/>
      <c r="Z10" s="62" t="s">
        <v>85</v>
      </c>
      <c r="AA10" s="94"/>
      <c r="AB10" s="94"/>
      <c r="AC10" s="95"/>
    </row>
    <row r="11" spans="2:29" ht="15.75" thickBot="1" x14ac:dyDescent="0.3">
      <c r="B11" s="76" t="s">
        <v>343</v>
      </c>
      <c r="C11" s="80" t="s">
        <v>29</v>
      </c>
      <c r="D11" s="72" t="str">
        <f t="array" ref="D11">INDEX(Table_Name52[Name List],MATCH(B11,Table_Name52[Category],0))</f>
        <v>Incline_Push[Exercise]</v>
      </c>
      <c r="E11" s="73" t="str">
        <f t="array" ref="E11">INDEX(Links73[Link],MATCH(C11,Links73[Exercise],0))</f>
        <v>https://youtu.be/zWRCV_td3I8</v>
      </c>
      <c r="F11" s="83" t="str">
        <f t="shared" ref="F11:F15" si="0">HYPERLINK(E11,"Video")</f>
        <v>Video</v>
      </c>
      <c r="G11" s="86"/>
      <c r="H11" s="96" t="str">
        <f t="shared" ref="H11:H15" si="1">C11</f>
        <v>Incline Medium Grip Bench Press</v>
      </c>
      <c r="I11" s="97">
        <v>2</v>
      </c>
      <c r="J11" s="97">
        <f>MROUND(((G11)),2.5)</f>
        <v>0</v>
      </c>
      <c r="K11" s="97" t="s">
        <v>11</v>
      </c>
      <c r="L11" s="97"/>
      <c r="M11" s="71"/>
      <c r="N11" s="98" t="str">
        <f t="shared" ref="N11:N15" si="2">C11</f>
        <v>Incline Medium Grip Bench Press</v>
      </c>
      <c r="O11" s="97">
        <f>I11+(M27)</f>
        <v>2</v>
      </c>
      <c r="P11" s="97">
        <f>MROUND((J11*1.05),2.5)</f>
        <v>0</v>
      </c>
      <c r="Q11" s="97" t="s">
        <v>11</v>
      </c>
      <c r="R11" s="97"/>
      <c r="S11" s="99"/>
      <c r="T11" s="56" t="str">
        <f t="shared" ref="T11:T15" si="3">C11</f>
        <v>Incline Medium Grip Bench Press</v>
      </c>
      <c r="U11" s="97">
        <f>O11+(S27)</f>
        <v>2</v>
      </c>
      <c r="V11" s="97">
        <f>MROUND((J11*1.075),2.5)</f>
        <v>0</v>
      </c>
      <c r="W11" s="97" t="s">
        <v>12</v>
      </c>
      <c r="X11" s="97"/>
      <c r="Y11" s="99"/>
      <c r="Z11" s="98" t="str">
        <f>C11</f>
        <v>Incline Medium Grip Bench Press</v>
      </c>
      <c r="AA11" s="97">
        <v>2</v>
      </c>
      <c r="AB11" s="100">
        <f>J11</f>
        <v>0</v>
      </c>
      <c r="AC11" s="71" t="s">
        <v>14</v>
      </c>
    </row>
    <row r="12" spans="2:29" ht="15.75" thickBot="1" x14ac:dyDescent="0.3">
      <c r="B12" s="77" t="s">
        <v>344</v>
      </c>
      <c r="C12" s="81" t="s">
        <v>24</v>
      </c>
      <c r="D12" s="69" t="str">
        <f t="array" ref="D12">INDEX(Table_Name52[Name List],MATCH(B12,Table_Name52[Category],0))</f>
        <v>Horizontal_Push[Exercise]</v>
      </c>
      <c r="E12" s="64" t="str">
        <f t="array" ref="E12">INDEX(Links73[Link],MATCH(C12,Links73[Exercise],0))</f>
        <v>https://youtu.be/3s_QUA4HcxI</v>
      </c>
      <c r="F12" s="84" t="str">
        <f t="shared" si="0"/>
        <v>Video</v>
      </c>
      <c r="G12" s="87"/>
      <c r="H12" s="96" t="str">
        <f t="shared" si="1"/>
        <v>Close Grip Bench Press</v>
      </c>
      <c r="I12" s="97">
        <v>2</v>
      </c>
      <c r="J12" s="97">
        <f>MROUND(((G12)),2.5)</f>
        <v>0</v>
      </c>
      <c r="K12" s="97" t="s">
        <v>11</v>
      </c>
      <c r="L12" s="97"/>
      <c r="M12" s="71"/>
      <c r="N12" s="98" t="str">
        <f t="shared" si="2"/>
        <v>Close Grip Bench Press</v>
      </c>
      <c r="O12" s="97">
        <f>I12+(M27)</f>
        <v>2</v>
      </c>
      <c r="P12" s="97">
        <f>MROUND((J12*1.05),2.5)</f>
        <v>0</v>
      </c>
      <c r="Q12" s="97" t="s">
        <v>11</v>
      </c>
      <c r="R12" s="97"/>
      <c r="S12" s="99"/>
      <c r="T12" s="56" t="str">
        <f t="shared" si="3"/>
        <v>Close Grip Bench Press</v>
      </c>
      <c r="U12" s="97">
        <f>O12+(S27)</f>
        <v>2</v>
      </c>
      <c r="V12" s="97">
        <f>MROUND((J12*1.075),2.5)</f>
        <v>0</v>
      </c>
      <c r="W12" s="97" t="s">
        <v>12</v>
      </c>
      <c r="X12" s="97"/>
      <c r="Y12" s="99"/>
      <c r="Z12" s="98" t="str">
        <f>C12</f>
        <v>Close Grip Bench Press</v>
      </c>
      <c r="AA12" s="97">
        <v>2</v>
      </c>
      <c r="AB12" s="100">
        <f>J12</f>
        <v>0</v>
      </c>
      <c r="AC12" s="71" t="s">
        <v>14</v>
      </c>
    </row>
    <row r="13" spans="2:29" ht="15.75" thickBot="1" x14ac:dyDescent="0.3">
      <c r="B13" s="77" t="s">
        <v>338</v>
      </c>
      <c r="C13" s="81"/>
      <c r="D13" s="69" t="str">
        <f t="array" ref="D13">INDEX(Table_Name52[Name List],MATCH(B13,Table_Name52[Category],0))</f>
        <v>Horizontal_Back[Exercise]</v>
      </c>
      <c r="E13" s="64" t="e">
        <f t="array" ref="E13">INDEX(Links73[Link],MATCH(C13,Links73[Exercise],0))</f>
        <v>#N/A</v>
      </c>
      <c r="F13" s="84" t="e">
        <f t="shared" si="0"/>
        <v>#N/A</v>
      </c>
      <c r="G13" s="87"/>
      <c r="H13" s="96">
        <f t="shared" si="1"/>
        <v>0</v>
      </c>
      <c r="I13" s="97">
        <v>1</v>
      </c>
      <c r="J13" s="97">
        <f>MROUND(((G13)),2.5)</f>
        <v>0</v>
      </c>
      <c r="K13" s="97" t="s">
        <v>11</v>
      </c>
      <c r="L13" s="97" t="s">
        <v>0</v>
      </c>
      <c r="M13" s="71"/>
      <c r="N13" s="98">
        <f t="shared" si="2"/>
        <v>0</v>
      </c>
      <c r="O13" s="97">
        <f>I13+(M26)</f>
        <v>1</v>
      </c>
      <c r="P13" s="97">
        <f>MROUND((J13*1.05),2.5)</f>
        <v>0</v>
      </c>
      <c r="Q13" s="97" t="s">
        <v>11</v>
      </c>
      <c r="R13" s="97"/>
      <c r="S13" s="99"/>
      <c r="T13" s="56">
        <f t="shared" si="3"/>
        <v>0</v>
      </c>
      <c r="U13" s="97">
        <f>O13+(S26)</f>
        <v>1</v>
      </c>
      <c r="V13" s="97">
        <f>MROUND((J13*1.075),2.5)</f>
        <v>0</v>
      </c>
      <c r="W13" s="97" t="s">
        <v>12</v>
      </c>
      <c r="X13" s="97"/>
      <c r="Y13" s="99"/>
      <c r="Z13" s="98">
        <f>C13</f>
        <v>0</v>
      </c>
      <c r="AA13" s="97">
        <v>2</v>
      </c>
      <c r="AB13" s="100">
        <f>J13</f>
        <v>0</v>
      </c>
      <c r="AC13" s="71" t="s">
        <v>14</v>
      </c>
    </row>
    <row r="14" spans="2:29" ht="15.75" thickBot="1" x14ac:dyDescent="0.3">
      <c r="B14" s="77" t="s">
        <v>340</v>
      </c>
      <c r="C14" s="81"/>
      <c r="D14" s="69" t="str">
        <f t="array" ref="D14">INDEX(Table_Name52[Name List],MATCH(B14,Table_Name52[Category],0))</f>
        <v>Rear_or_Side_Delts[Exercise]</v>
      </c>
      <c r="E14" s="64" t="e">
        <f t="array" ref="E14">INDEX(Links73[Link],MATCH(C14,Links73[Exercise],0))</f>
        <v>#N/A</v>
      </c>
      <c r="F14" s="84" t="e">
        <f t="shared" si="0"/>
        <v>#N/A</v>
      </c>
      <c r="G14" s="87"/>
      <c r="H14" s="96">
        <f t="shared" si="1"/>
        <v>0</v>
      </c>
      <c r="I14" s="97">
        <v>1</v>
      </c>
      <c r="J14" s="97">
        <f>MROUND(((G14)),2.5)</f>
        <v>0</v>
      </c>
      <c r="K14" s="97" t="s">
        <v>11</v>
      </c>
      <c r="L14" s="97" t="s">
        <v>0</v>
      </c>
      <c r="M14" s="71"/>
      <c r="N14" s="98">
        <f t="shared" si="2"/>
        <v>0</v>
      </c>
      <c r="O14" s="97">
        <f>I14+(M28)</f>
        <v>1</v>
      </c>
      <c r="P14" s="97">
        <f>MROUND((J14*1.05),2.5)</f>
        <v>0</v>
      </c>
      <c r="Q14" s="97" t="s">
        <v>11</v>
      </c>
      <c r="R14" s="97"/>
      <c r="S14" s="99"/>
      <c r="T14" s="56">
        <f t="shared" si="3"/>
        <v>0</v>
      </c>
      <c r="U14" s="97">
        <f>O14+(S28)</f>
        <v>1</v>
      </c>
      <c r="V14" s="97">
        <f>MROUND((J14*1.075),2.5)</f>
        <v>0</v>
      </c>
      <c r="W14" s="97" t="s">
        <v>12</v>
      </c>
      <c r="X14" s="97"/>
      <c r="Y14" s="99"/>
      <c r="Z14" s="98">
        <f>C14</f>
        <v>0</v>
      </c>
      <c r="AA14" s="97">
        <v>2</v>
      </c>
      <c r="AB14" s="100">
        <f>J14</f>
        <v>0</v>
      </c>
      <c r="AC14" s="71" t="s">
        <v>14</v>
      </c>
    </row>
    <row r="15" spans="2:29" ht="15.75" thickBot="1" x14ac:dyDescent="0.3">
      <c r="B15" s="78" t="s">
        <v>77</v>
      </c>
      <c r="C15" s="82"/>
      <c r="D15" s="70" t="str">
        <f t="array" ref="D15">INDEX(Table_Name52[Name List],MATCH(B15,Table_Name52[Category],0))</f>
        <v>Abs[Exercise]</v>
      </c>
      <c r="E15" s="66" t="e">
        <f t="array" ref="E15">INDEX(Links73[Link],MATCH(C15,Links73[Exercise],0))</f>
        <v>#N/A</v>
      </c>
      <c r="F15" s="85" t="e">
        <f t="shared" si="0"/>
        <v>#N/A</v>
      </c>
      <c r="G15" s="88"/>
      <c r="H15" s="101">
        <f t="shared" si="1"/>
        <v>0</v>
      </c>
      <c r="I15" s="102">
        <v>1</v>
      </c>
      <c r="J15" s="102">
        <f>MROUND(((G15)),2.5)</f>
        <v>0</v>
      </c>
      <c r="K15" s="102" t="s">
        <v>11</v>
      </c>
      <c r="L15" s="102"/>
      <c r="M15" s="61"/>
      <c r="N15" s="103">
        <f t="shared" si="2"/>
        <v>0</v>
      </c>
      <c r="O15" s="102">
        <f>I15+(M29)</f>
        <v>1</v>
      </c>
      <c r="P15" s="102">
        <f>MROUND((J15*1.05),2.5)</f>
        <v>0</v>
      </c>
      <c r="Q15" s="102" t="s">
        <v>11</v>
      </c>
      <c r="R15" s="102"/>
      <c r="S15" s="99"/>
      <c r="T15" s="104">
        <f t="shared" si="3"/>
        <v>0</v>
      </c>
      <c r="U15" s="102">
        <f>O15+(S29)</f>
        <v>1</v>
      </c>
      <c r="V15" s="102">
        <f>MROUND((J15*1.075),2.5)</f>
        <v>0</v>
      </c>
      <c r="W15" s="102" t="s">
        <v>12</v>
      </c>
      <c r="X15" s="102"/>
      <c r="Y15" s="99"/>
      <c r="Z15" s="103">
        <f>C15</f>
        <v>0</v>
      </c>
      <c r="AA15" s="102">
        <v>2</v>
      </c>
      <c r="AB15" s="105">
        <f>J15</f>
        <v>0</v>
      </c>
      <c r="AC15" s="61" t="s">
        <v>14</v>
      </c>
    </row>
    <row r="16" spans="2:29" s="42" customFormat="1" ht="19.5" thickBot="1" x14ac:dyDescent="0.3">
      <c r="B16" s="68" t="s">
        <v>337</v>
      </c>
      <c r="C16" s="56"/>
      <c r="D16" s="56"/>
      <c r="E16" s="67"/>
      <c r="F16" s="55"/>
      <c r="G16" s="59"/>
      <c r="H16" s="171" t="s">
        <v>1</v>
      </c>
      <c r="I16" s="172"/>
      <c r="J16" s="172"/>
      <c r="K16" s="172"/>
      <c r="L16" s="172"/>
      <c r="M16" s="173"/>
      <c r="N16" s="174" t="s">
        <v>2</v>
      </c>
      <c r="O16" s="175"/>
      <c r="P16" s="175"/>
      <c r="Q16" s="175"/>
      <c r="R16" s="175"/>
      <c r="S16" s="176"/>
      <c r="T16" s="177" t="s">
        <v>3</v>
      </c>
      <c r="U16" s="178"/>
      <c r="V16" s="178"/>
      <c r="W16" s="178"/>
      <c r="X16" s="178"/>
      <c r="Y16" s="179"/>
      <c r="Z16" s="183" t="s">
        <v>357</v>
      </c>
      <c r="AA16" s="184"/>
      <c r="AB16" s="184"/>
      <c r="AC16" s="185"/>
    </row>
    <row r="17" spans="2:29" s="42" customFormat="1" ht="15.75" thickBot="1" x14ac:dyDescent="0.3">
      <c r="B17" s="36"/>
      <c r="C17" s="56"/>
      <c r="D17" s="56"/>
      <c r="E17" s="67"/>
      <c r="F17" s="55"/>
      <c r="G17" s="56"/>
      <c r="H17" s="106" t="s">
        <v>88</v>
      </c>
      <c r="I17" s="92" t="s">
        <v>6</v>
      </c>
      <c r="J17" s="90" t="s">
        <v>7</v>
      </c>
      <c r="K17" s="63" t="s">
        <v>8</v>
      </c>
      <c r="L17" s="63" t="s">
        <v>9</v>
      </c>
      <c r="M17" s="91" t="s">
        <v>10</v>
      </c>
      <c r="N17" s="92" t="s">
        <v>88</v>
      </c>
      <c r="O17" s="92" t="s">
        <v>6</v>
      </c>
      <c r="P17" s="90" t="s">
        <v>7</v>
      </c>
      <c r="Q17" s="63" t="s">
        <v>8</v>
      </c>
      <c r="R17" s="63" t="s">
        <v>9</v>
      </c>
      <c r="S17" s="91" t="s">
        <v>10</v>
      </c>
      <c r="T17" s="92" t="s">
        <v>88</v>
      </c>
      <c r="U17" s="92" t="s">
        <v>6</v>
      </c>
      <c r="V17" s="90" t="s">
        <v>7</v>
      </c>
      <c r="W17" s="63" t="s">
        <v>8</v>
      </c>
      <c r="X17" s="63" t="s">
        <v>9</v>
      </c>
      <c r="Y17" s="91" t="s">
        <v>10</v>
      </c>
      <c r="Z17" s="92" t="s">
        <v>88</v>
      </c>
      <c r="AA17" s="92" t="s">
        <v>6</v>
      </c>
      <c r="AB17" s="90" t="s">
        <v>7</v>
      </c>
      <c r="AC17" s="93" t="s">
        <v>8</v>
      </c>
    </row>
    <row r="18" spans="2:29" s="42" customFormat="1" ht="15.75" thickBot="1" x14ac:dyDescent="0.3">
      <c r="B18" s="75" t="s">
        <v>345</v>
      </c>
      <c r="C18" s="79" t="s">
        <v>86</v>
      </c>
      <c r="D18" s="74"/>
      <c r="E18" s="74"/>
      <c r="F18" s="79" t="s">
        <v>358</v>
      </c>
      <c r="G18" s="79" t="s">
        <v>359</v>
      </c>
      <c r="H18" s="63" t="s">
        <v>86</v>
      </c>
      <c r="I18" s="94"/>
      <c r="J18" s="94"/>
      <c r="K18" s="94"/>
      <c r="L18" s="94"/>
      <c r="M18" s="95"/>
      <c r="N18" s="62" t="s">
        <v>86</v>
      </c>
      <c r="O18" s="94"/>
      <c r="P18" s="94"/>
      <c r="Q18" s="94"/>
      <c r="R18" s="94"/>
      <c r="S18" s="95"/>
      <c r="T18" s="62" t="s">
        <v>86</v>
      </c>
      <c r="U18" s="94"/>
      <c r="V18" s="94"/>
      <c r="W18" s="94"/>
      <c r="X18" s="94"/>
      <c r="Y18" s="94"/>
      <c r="Z18" s="62" t="s">
        <v>86</v>
      </c>
      <c r="AA18" s="94"/>
      <c r="AB18" s="94"/>
      <c r="AC18" s="95"/>
    </row>
    <row r="19" spans="2:29" s="42" customFormat="1" ht="15.75" thickBot="1" x14ac:dyDescent="0.3">
      <c r="B19" s="76" t="s">
        <v>20</v>
      </c>
      <c r="C19" s="80"/>
      <c r="D19" s="72" t="str">
        <f t="array" ref="D19">INDEX(Table_Name52[Name List],MATCH(B19,Table_Name52[Category],0))</f>
        <v>Quads[Exercise]</v>
      </c>
      <c r="E19" s="73" t="e">
        <f t="array" ref="E19">INDEX(Links73[Link],MATCH(C19,Links73[Exercise],0))</f>
        <v>#N/A</v>
      </c>
      <c r="F19" s="83" t="e">
        <f t="shared" ref="F19:F21" si="4">HYPERLINK(E19,"Video")</f>
        <v>#N/A</v>
      </c>
      <c r="G19" s="86"/>
      <c r="H19" s="96">
        <f t="shared" ref="H19:H21" si="5">C19</f>
        <v>0</v>
      </c>
      <c r="I19" s="97">
        <v>3</v>
      </c>
      <c r="J19" s="97">
        <f>MROUND(((G19)),2.5)</f>
        <v>0</v>
      </c>
      <c r="K19" s="97" t="s">
        <v>11</v>
      </c>
      <c r="L19" s="97"/>
      <c r="M19" s="71"/>
      <c r="N19" s="96">
        <f t="shared" ref="N19:N21" si="6">C19</f>
        <v>0</v>
      </c>
      <c r="O19" s="97">
        <f>I19+(M35)</f>
        <v>3</v>
      </c>
      <c r="P19" s="97">
        <f>MROUND((J19*1.05),2.5)</f>
        <v>0</v>
      </c>
      <c r="Q19" s="97" t="s">
        <v>11</v>
      </c>
      <c r="R19" s="97"/>
      <c r="S19" s="99"/>
      <c r="T19" s="56">
        <f t="shared" ref="T19:T21" si="7">C19</f>
        <v>0</v>
      </c>
      <c r="U19" s="97">
        <f>O19+(S35)</f>
        <v>3</v>
      </c>
      <c r="V19" s="97">
        <f>MROUND((J19*1.075),2.5)</f>
        <v>0</v>
      </c>
      <c r="W19" s="97" t="s">
        <v>12</v>
      </c>
      <c r="X19" s="97"/>
      <c r="Y19" s="99"/>
      <c r="Z19" s="98">
        <f>C19</f>
        <v>0</v>
      </c>
      <c r="AA19" s="97">
        <v>2</v>
      </c>
      <c r="AB19" s="100">
        <f>J19</f>
        <v>0</v>
      </c>
      <c r="AC19" s="71" t="s">
        <v>14</v>
      </c>
    </row>
    <row r="20" spans="2:29" s="42" customFormat="1" ht="15.75" thickBot="1" x14ac:dyDescent="0.3">
      <c r="B20" s="77" t="s">
        <v>346</v>
      </c>
      <c r="C20" s="81"/>
      <c r="D20" s="69" t="str">
        <f t="array" ref="D20">INDEX(Table_Name52[Name List],MATCH(B20,Table_Name52[Category],0))</f>
        <v>Hamstrings_Isolation[Exercise]</v>
      </c>
      <c r="E20" s="64" t="e">
        <f t="array" ref="E20">INDEX(Links73[Link],MATCH(C20,Links73[Exercise],0))</f>
        <v>#N/A</v>
      </c>
      <c r="F20" s="84" t="e">
        <f t="shared" si="4"/>
        <v>#N/A</v>
      </c>
      <c r="G20" s="87"/>
      <c r="H20" s="96">
        <f t="shared" si="5"/>
        <v>0</v>
      </c>
      <c r="I20" s="97">
        <v>3</v>
      </c>
      <c r="J20" s="97">
        <f>MROUND(((G20)),2.5)</f>
        <v>0</v>
      </c>
      <c r="K20" s="97" t="s">
        <v>11</v>
      </c>
      <c r="L20" s="97"/>
      <c r="M20" s="71"/>
      <c r="N20" s="96">
        <f t="shared" si="6"/>
        <v>0</v>
      </c>
      <c r="O20" s="97">
        <f>I20+(M34)</f>
        <v>3</v>
      </c>
      <c r="P20" s="97">
        <f>MROUND((J20*1.05),2.5)</f>
        <v>0</v>
      </c>
      <c r="Q20" s="97" t="s">
        <v>11</v>
      </c>
      <c r="R20" s="97"/>
      <c r="S20" s="99"/>
      <c r="T20" s="56">
        <f t="shared" si="7"/>
        <v>0</v>
      </c>
      <c r="U20" s="97">
        <f>O20+(S34)</f>
        <v>3</v>
      </c>
      <c r="V20" s="97">
        <f>MROUND((J20*1.075),2.5)</f>
        <v>0</v>
      </c>
      <c r="W20" s="97" t="s">
        <v>12</v>
      </c>
      <c r="X20" s="97"/>
      <c r="Y20" s="99"/>
      <c r="Z20" s="98">
        <f>C20</f>
        <v>0</v>
      </c>
      <c r="AA20" s="97">
        <v>2</v>
      </c>
      <c r="AB20" s="100">
        <f>J20</f>
        <v>0</v>
      </c>
      <c r="AC20" s="71" t="s">
        <v>14</v>
      </c>
    </row>
    <row r="21" spans="2:29" s="42" customFormat="1" ht="15.75" thickBot="1" x14ac:dyDescent="0.3">
      <c r="B21" s="78" t="s">
        <v>19</v>
      </c>
      <c r="C21" s="82"/>
      <c r="D21" s="70" t="str">
        <f t="array" ref="D21">INDEX(Table_Name52[Name List],MATCH(B21,Table_Name52[Category],0))</f>
        <v>Calves[Exercise]</v>
      </c>
      <c r="E21" s="66" t="e">
        <f t="array" ref="E21">INDEX(Links73[Link],MATCH(C21,Links73[Exercise],0))</f>
        <v>#N/A</v>
      </c>
      <c r="F21" s="85" t="e">
        <f t="shared" si="4"/>
        <v>#N/A</v>
      </c>
      <c r="G21" s="88"/>
      <c r="H21" s="101">
        <f t="shared" si="5"/>
        <v>0</v>
      </c>
      <c r="I21" s="102">
        <v>3</v>
      </c>
      <c r="J21" s="102">
        <f>MROUND(((G21)),2.5)</f>
        <v>0</v>
      </c>
      <c r="K21" s="102" t="s">
        <v>11</v>
      </c>
      <c r="L21" s="102"/>
      <c r="M21" s="61"/>
      <c r="N21" s="103">
        <f t="shared" si="6"/>
        <v>0</v>
      </c>
      <c r="O21" s="102">
        <f>I21+(M36)</f>
        <v>3</v>
      </c>
      <c r="P21" s="102">
        <f>MROUND((J21*1.05),2.5)</f>
        <v>0</v>
      </c>
      <c r="Q21" s="102" t="s">
        <v>11</v>
      </c>
      <c r="R21" s="102"/>
      <c r="S21" s="99"/>
      <c r="T21" s="104">
        <f t="shared" si="7"/>
        <v>0</v>
      </c>
      <c r="U21" s="102">
        <f>O21+(S36)</f>
        <v>3</v>
      </c>
      <c r="V21" s="102">
        <f>MROUND((J21*1.075),2.5)</f>
        <v>0</v>
      </c>
      <c r="W21" s="102" t="s">
        <v>12</v>
      </c>
      <c r="X21" s="102"/>
      <c r="Y21" s="99"/>
      <c r="Z21" s="103">
        <f>C21</f>
        <v>0</v>
      </c>
      <c r="AA21" s="102">
        <v>2</v>
      </c>
      <c r="AB21" s="105">
        <f>J21</f>
        <v>0</v>
      </c>
      <c r="AC21" s="61" t="s">
        <v>14</v>
      </c>
    </row>
    <row r="22" spans="2:29" s="42" customFormat="1" ht="19.5" thickBot="1" x14ac:dyDescent="0.3">
      <c r="B22" s="68" t="s">
        <v>347</v>
      </c>
      <c r="C22" s="56"/>
      <c r="D22" s="56"/>
      <c r="E22" s="67"/>
      <c r="F22" s="55"/>
      <c r="G22" s="59"/>
      <c r="H22" s="171" t="s">
        <v>1</v>
      </c>
      <c r="I22" s="172"/>
      <c r="J22" s="172"/>
      <c r="K22" s="172"/>
      <c r="L22" s="172"/>
      <c r="M22" s="173"/>
      <c r="N22" s="174" t="s">
        <v>2</v>
      </c>
      <c r="O22" s="175"/>
      <c r="P22" s="175"/>
      <c r="Q22" s="175"/>
      <c r="R22" s="175"/>
      <c r="S22" s="176"/>
      <c r="T22" s="177" t="s">
        <v>3</v>
      </c>
      <c r="U22" s="178"/>
      <c r="V22" s="178"/>
      <c r="W22" s="178"/>
      <c r="X22" s="178"/>
      <c r="Y22" s="179"/>
      <c r="Z22" s="183" t="s">
        <v>357</v>
      </c>
      <c r="AA22" s="184"/>
      <c r="AB22" s="184"/>
      <c r="AC22" s="185"/>
    </row>
    <row r="23" spans="2:29" s="42" customFormat="1" ht="15.75" thickBot="1" x14ac:dyDescent="0.3">
      <c r="B23" s="36"/>
      <c r="C23" s="56"/>
      <c r="D23" s="56"/>
      <c r="E23" s="67"/>
      <c r="F23" s="55"/>
      <c r="G23" s="56"/>
      <c r="H23" s="62" t="s">
        <v>88</v>
      </c>
      <c r="I23" s="89" t="s">
        <v>6</v>
      </c>
      <c r="J23" s="90" t="s">
        <v>7</v>
      </c>
      <c r="K23" s="63" t="s">
        <v>8</v>
      </c>
      <c r="L23" s="63" t="s">
        <v>9</v>
      </c>
      <c r="M23" s="91" t="s">
        <v>10</v>
      </c>
      <c r="N23" s="92" t="s">
        <v>88</v>
      </c>
      <c r="O23" s="92" t="s">
        <v>6</v>
      </c>
      <c r="P23" s="90" t="s">
        <v>7</v>
      </c>
      <c r="Q23" s="63" t="s">
        <v>8</v>
      </c>
      <c r="R23" s="63" t="s">
        <v>9</v>
      </c>
      <c r="S23" s="91" t="s">
        <v>10</v>
      </c>
      <c r="T23" s="92" t="s">
        <v>88</v>
      </c>
      <c r="U23" s="92" t="s">
        <v>6</v>
      </c>
      <c r="V23" s="90" t="s">
        <v>7</v>
      </c>
      <c r="W23" s="63" t="s">
        <v>8</v>
      </c>
      <c r="X23" s="63" t="s">
        <v>9</v>
      </c>
      <c r="Y23" s="91" t="s">
        <v>10</v>
      </c>
      <c r="Z23" s="92" t="s">
        <v>88</v>
      </c>
      <c r="AA23" s="92" t="s">
        <v>6</v>
      </c>
      <c r="AB23" s="90" t="s">
        <v>7</v>
      </c>
      <c r="AC23" s="93" t="s">
        <v>8</v>
      </c>
    </row>
    <row r="24" spans="2:29" s="42" customFormat="1" ht="15.75" thickBot="1" x14ac:dyDescent="0.3">
      <c r="B24" s="75" t="s">
        <v>348</v>
      </c>
      <c r="C24" s="79" t="s">
        <v>103</v>
      </c>
      <c r="D24" s="74"/>
      <c r="E24" s="74"/>
      <c r="F24" s="79" t="s">
        <v>358</v>
      </c>
      <c r="G24" s="79" t="s">
        <v>359</v>
      </c>
      <c r="H24" s="63" t="s">
        <v>103</v>
      </c>
      <c r="I24" s="94"/>
      <c r="J24" s="94"/>
      <c r="K24" s="94"/>
      <c r="L24" s="94"/>
      <c r="M24" s="95"/>
      <c r="N24" s="62" t="s">
        <v>103</v>
      </c>
      <c r="O24" s="94"/>
      <c r="P24" s="94"/>
      <c r="Q24" s="94"/>
      <c r="R24" s="94"/>
      <c r="S24" s="95"/>
      <c r="T24" s="62" t="s">
        <v>103</v>
      </c>
      <c r="U24" s="94"/>
      <c r="V24" s="94"/>
      <c r="W24" s="94"/>
      <c r="X24" s="94"/>
      <c r="Y24" s="94"/>
      <c r="Z24" s="62" t="s">
        <v>103</v>
      </c>
      <c r="AA24" s="94"/>
      <c r="AB24" s="94"/>
      <c r="AC24" s="95"/>
    </row>
    <row r="25" spans="2:29" s="42" customFormat="1" ht="15.75" thickBot="1" x14ac:dyDescent="0.3">
      <c r="B25" s="76" t="s">
        <v>339</v>
      </c>
      <c r="C25" s="80"/>
      <c r="D25" s="72" t="str">
        <f t="array" ref="D25">INDEX(Table_Name52[Name List],MATCH(B25,Table_Name52[Category],0))</f>
        <v>Vertical_Back[Exercise]</v>
      </c>
      <c r="E25" s="73" t="e">
        <f t="array" ref="E25">INDEX(Links73[Link],MATCH(C25,Links73[Exercise],0))</f>
        <v>#N/A</v>
      </c>
      <c r="F25" s="83" t="e">
        <f t="shared" ref="F25:F29" si="8">HYPERLINK(E25,"Video")</f>
        <v>#N/A</v>
      </c>
      <c r="G25" s="86"/>
      <c r="H25" s="96">
        <f t="shared" ref="H25:H29" si="9">C25</f>
        <v>0</v>
      </c>
      <c r="I25" s="97">
        <v>3</v>
      </c>
      <c r="J25" s="97">
        <f>MROUND(((G25)),2.5)</f>
        <v>0</v>
      </c>
      <c r="K25" s="97" t="s">
        <v>11</v>
      </c>
      <c r="L25" s="97"/>
      <c r="M25" s="99"/>
      <c r="N25" s="96">
        <f t="shared" ref="N25:N29" si="10">C25</f>
        <v>0</v>
      </c>
      <c r="O25" s="97">
        <f>I25+(M44)</f>
        <v>3</v>
      </c>
      <c r="P25" s="97">
        <f>MROUND((J25*1.05),2.5)</f>
        <v>0</v>
      </c>
      <c r="Q25" s="97" t="s">
        <v>11</v>
      </c>
      <c r="R25" s="97"/>
      <c r="S25" s="99"/>
      <c r="T25" s="56">
        <f t="shared" ref="T25:T29" si="11">C25</f>
        <v>0</v>
      </c>
      <c r="U25" s="97">
        <f>O25+(S44)</f>
        <v>3</v>
      </c>
      <c r="V25" s="97">
        <f>MROUND((J25*1.075),2.5)</f>
        <v>0</v>
      </c>
      <c r="W25" s="97" t="s">
        <v>12</v>
      </c>
      <c r="X25" s="97"/>
      <c r="Y25" s="99"/>
      <c r="Z25" s="98">
        <f>C25</f>
        <v>0</v>
      </c>
      <c r="AA25" s="97">
        <v>2</v>
      </c>
      <c r="AB25" s="100">
        <f>J25</f>
        <v>0</v>
      </c>
      <c r="AC25" s="71" t="s">
        <v>14</v>
      </c>
    </row>
    <row r="26" spans="2:29" s="42" customFormat="1" ht="15.75" thickBot="1" x14ac:dyDescent="0.3">
      <c r="B26" s="77" t="s">
        <v>338</v>
      </c>
      <c r="C26" s="81"/>
      <c r="D26" s="69" t="str">
        <f t="array" ref="D26">INDEX(Table_Name52[Name List],MATCH(B26,Table_Name52[Category],0))</f>
        <v>Horizontal_Back[Exercise]</v>
      </c>
      <c r="E26" s="64" t="e">
        <f t="array" ref="E26">INDEX(Links73[Link],MATCH(C26,Links73[Exercise],0))</f>
        <v>#N/A</v>
      </c>
      <c r="F26" s="84" t="e">
        <f t="shared" si="8"/>
        <v>#N/A</v>
      </c>
      <c r="G26" s="87"/>
      <c r="H26" s="96">
        <f t="shared" si="9"/>
        <v>0</v>
      </c>
      <c r="I26" s="97">
        <v>2</v>
      </c>
      <c r="J26" s="97">
        <f>MROUND(((G26)),2.5)</f>
        <v>0</v>
      </c>
      <c r="K26" s="97" t="s">
        <v>11</v>
      </c>
      <c r="L26" s="97"/>
      <c r="M26" s="99"/>
      <c r="N26" s="96">
        <f t="shared" si="10"/>
        <v>0</v>
      </c>
      <c r="O26" s="97">
        <f>I26+(M44)</f>
        <v>2</v>
      </c>
      <c r="P26" s="97">
        <f>MROUND((J26*1.05),2.5)</f>
        <v>0</v>
      </c>
      <c r="Q26" s="97" t="s">
        <v>11</v>
      </c>
      <c r="R26" s="97"/>
      <c r="S26" s="99"/>
      <c r="T26" s="56">
        <f t="shared" si="11"/>
        <v>0</v>
      </c>
      <c r="U26" s="97">
        <f>O26+(S44)</f>
        <v>2</v>
      </c>
      <c r="V26" s="97">
        <f>MROUND((J26*1.075),2.5)</f>
        <v>0</v>
      </c>
      <c r="W26" s="97" t="s">
        <v>12</v>
      </c>
      <c r="X26" s="97"/>
      <c r="Y26" s="99"/>
      <c r="Z26" s="98">
        <f>C26</f>
        <v>0</v>
      </c>
      <c r="AA26" s="97">
        <v>2</v>
      </c>
      <c r="AB26" s="100">
        <f>J26</f>
        <v>0</v>
      </c>
      <c r="AC26" s="71" t="s">
        <v>14</v>
      </c>
    </row>
    <row r="27" spans="2:29" s="42" customFormat="1" ht="15.75" thickBot="1" x14ac:dyDescent="0.3">
      <c r="B27" s="77" t="s">
        <v>344</v>
      </c>
      <c r="C27" s="81" t="s">
        <v>23</v>
      </c>
      <c r="D27" s="69" t="str">
        <f t="array" ref="D27">INDEX(Table_Name52[Name List],MATCH(B27,Table_Name52[Category],0))</f>
        <v>Horizontal_Push[Exercise]</v>
      </c>
      <c r="E27" s="64" t="str">
        <f t="array" ref="E27">INDEX(Links73[Link],MATCH(C27,Links73[Exercise],0))</f>
        <v>https://youtu.be/Dl-by6_vATQ</v>
      </c>
      <c r="F27" s="84" t="str">
        <f t="shared" si="8"/>
        <v>Video</v>
      </c>
      <c r="G27" s="87">
        <v>235</v>
      </c>
      <c r="H27" s="96" t="str">
        <f t="shared" si="9"/>
        <v>Medium Grip Bench Press</v>
      </c>
      <c r="I27" s="97">
        <v>1</v>
      </c>
      <c r="J27" s="97">
        <f>MROUND(((G27)),2.5)</f>
        <v>235</v>
      </c>
      <c r="K27" s="97" t="s">
        <v>11</v>
      </c>
      <c r="L27" s="97"/>
      <c r="M27" s="99"/>
      <c r="N27" s="96" t="str">
        <f t="shared" si="10"/>
        <v>Medium Grip Bench Press</v>
      </c>
      <c r="O27" s="97">
        <f>I27+(M45)</f>
        <v>1</v>
      </c>
      <c r="P27" s="97">
        <f>MROUND((J27*1.05),2.5)</f>
        <v>247.5</v>
      </c>
      <c r="Q27" s="97" t="s">
        <v>11</v>
      </c>
      <c r="R27" s="97"/>
      <c r="S27" s="99"/>
      <c r="T27" s="56" t="str">
        <f t="shared" si="11"/>
        <v>Medium Grip Bench Press</v>
      </c>
      <c r="U27" s="97">
        <f>O27+(S45)</f>
        <v>1</v>
      </c>
      <c r="V27" s="97">
        <f>MROUND((J27*1.075),2.5)</f>
        <v>252.5</v>
      </c>
      <c r="W27" s="97" t="s">
        <v>12</v>
      </c>
      <c r="X27" s="97"/>
      <c r="Y27" s="99"/>
      <c r="Z27" s="98" t="str">
        <f>C27</f>
        <v>Medium Grip Bench Press</v>
      </c>
      <c r="AA27" s="97">
        <v>2</v>
      </c>
      <c r="AB27" s="100">
        <f>J27</f>
        <v>235</v>
      </c>
      <c r="AC27" s="71" t="s">
        <v>14</v>
      </c>
    </row>
    <row r="28" spans="2:29" s="42" customFormat="1" ht="15.75" thickBot="1" x14ac:dyDescent="0.3">
      <c r="B28" s="77" t="s">
        <v>340</v>
      </c>
      <c r="C28" s="81"/>
      <c r="D28" s="69" t="str">
        <f t="array" ref="D28">INDEX(Table_Name52[Name List],MATCH(B28,Table_Name52[Category],0))</f>
        <v>Rear_or_Side_Delts[Exercise]</v>
      </c>
      <c r="E28" s="64" t="e">
        <f t="array" ref="E28">INDEX(Links73[Link],MATCH(C28,Links73[Exercise],0))</f>
        <v>#N/A</v>
      </c>
      <c r="F28" s="84" t="e">
        <f t="shared" si="8"/>
        <v>#N/A</v>
      </c>
      <c r="G28" s="87"/>
      <c r="H28" s="96">
        <f t="shared" si="9"/>
        <v>0</v>
      </c>
      <c r="I28" s="97">
        <v>1</v>
      </c>
      <c r="J28" s="97">
        <f>MROUND(((G28)),2.5)</f>
        <v>0</v>
      </c>
      <c r="K28" s="97" t="s">
        <v>11</v>
      </c>
      <c r="L28" s="97"/>
      <c r="M28" s="99"/>
      <c r="N28" s="96">
        <f t="shared" si="10"/>
        <v>0</v>
      </c>
      <c r="O28" s="97">
        <f>I28+(S14)</f>
        <v>1</v>
      </c>
      <c r="P28" s="97">
        <f>MROUND((J28*1.05),2.5)</f>
        <v>0</v>
      </c>
      <c r="Q28" s="97" t="s">
        <v>11</v>
      </c>
      <c r="R28" s="97"/>
      <c r="S28" s="99"/>
      <c r="T28" s="56">
        <f t="shared" si="11"/>
        <v>0</v>
      </c>
      <c r="U28" s="97">
        <f>O28+(Y14)</f>
        <v>1</v>
      </c>
      <c r="V28" s="97">
        <f>MROUND((J28*1.075),2.5)</f>
        <v>0</v>
      </c>
      <c r="W28" s="97" t="s">
        <v>12</v>
      </c>
      <c r="X28" s="97"/>
      <c r="Y28" s="99"/>
      <c r="Z28" s="98">
        <f>C28</f>
        <v>0</v>
      </c>
      <c r="AA28" s="97">
        <v>2</v>
      </c>
      <c r="AB28" s="100">
        <f>J28</f>
        <v>0</v>
      </c>
      <c r="AC28" s="71" t="s">
        <v>14</v>
      </c>
    </row>
    <row r="29" spans="2:29" s="42" customFormat="1" ht="15.75" thickBot="1" x14ac:dyDescent="0.3">
      <c r="B29" s="78" t="s">
        <v>77</v>
      </c>
      <c r="C29" s="82"/>
      <c r="D29" s="70" t="str">
        <f t="array" ref="D29">INDEX(Table_Name52[Name List],MATCH(B29,Table_Name52[Category],0))</f>
        <v>Abs[Exercise]</v>
      </c>
      <c r="E29" s="66" t="e">
        <f t="array" ref="E29">INDEX(Links73[Link],MATCH(C29,Links73[Exercise],0))</f>
        <v>#N/A</v>
      </c>
      <c r="F29" s="85" t="e">
        <f t="shared" si="8"/>
        <v>#N/A</v>
      </c>
      <c r="G29" s="88"/>
      <c r="H29" s="101">
        <f t="shared" si="9"/>
        <v>0</v>
      </c>
      <c r="I29" s="102">
        <v>1</v>
      </c>
      <c r="J29" s="102">
        <f>MROUND(((G29)),2.5)</f>
        <v>0</v>
      </c>
      <c r="K29" s="102" t="s">
        <v>11</v>
      </c>
      <c r="L29" s="102"/>
      <c r="M29" s="99"/>
      <c r="N29" s="103">
        <f t="shared" si="10"/>
        <v>0</v>
      </c>
      <c r="O29" s="102">
        <f>I29+(M46)</f>
        <v>1</v>
      </c>
      <c r="P29" s="102">
        <f>MROUND((J29*1.05),2.5)</f>
        <v>0</v>
      </c>
      <c r="Q29" s="102" t="s">
        <v>11</v>
      </c>
      <c r="R29" s="102"/>
      <c r="S29" s="99"/>
      <c r="T29" s="104">
        <f t="shared" si="11"/>
        <v>0</v>
      </c>
      <c r="U29" s="102">
        <f>O29+(S46)</f>
        <v>1</v>
      </c>
      <c r="V29" s="102">
        <f>MROUND((J29*1.075),2.5)</f>
        <v>0</v>
      </c>
      <c r="W29" s="102" t="s">
        <v>12</v>
      </c>
      <c r="X29" s="102"/>
      <c r="Y29" s="99"/>
      <c r="Z29" s="103">
        <f>C29</f>
        <v>0</v>
      </c>
      <c r="AA29" s="102">
        <v>2</v>
      </c>
      <c r="AB29" s="105">
        <f>J29</f>
        <v>0</v>
      </c>
      <c r="AC29" s="61" t="s">
        <v>14</v>
      </c>
    </row>
    <row r="30" spans="2:29" s="42" customFormat="1" ht="19.5" thickBot="1" x14ac:dyDescent="0.3">
      <c r="B30" s="68" t="s">
        <v>349</v>
      </c>
      <c r="C30" s="56"/>
      <c r="D30" s="56"/>
      <c r="E30" s="67"/>
      <c r="F30" s="55"/>
      <c r="G30" s="59"/>
      <c r="H30" s="171" t="s">
        <v>1</v>
      </c>
      <c r="I30" s="172"/>
      <c r="J30" s="172"/>
      <c r="K30" s="172"/>
      <c r="L30" s="172"/>
      <c r="M30" s="173"/>
      <c r="N30" s="174" t="s">
        <v>2</v>
      </c>
      <c r="O30" s="175"/>
      <c r="P30" s="175"/>
      <c r="Q30" s="175"/>
      <c r="R30" s="175"/>
      <c r="S30" s="176"/>
      <c r="T30" s="177" t="s">
        <v>3</v>
      </c>
      <c r="U30" s="178"/>
      <c r="V30" s="178"/>
      <c r="W30" s="178"/>
      <c r="X30" s="178"/>
      <c r="Y30" s="179"/>
      <c r="Z30" s="183" t="s">
        <v>357</v>
      </c>
      <c r="AA30" s="184"/>
      <c r="AB30" s="184"/>
      <c r="AC30" s="185"/>
    </row>
    <row r="31" spans="2:29" s="42" customFormat="1" ht="15.75" thickBot="1" x14ac:dyDescent="0.3">
      <c r="B31" s="36"/>
      <c r="C31" s="56"/>
      <c r="D31" s="56"/>
      <c r="E31" s="67"/>
      <c r="F31" s="55"/>
      <c r="G31" s="56"/>
      <c r="H31" s="62" t="s">
        <v>88</v>
      </c>
      <c r="I31" s="89" t="s">
        <v>6</v>
      </c>
      <c r="J31" s="90" t="s">
        <v>7</v>
      </c>
      <c r="K31" s="63" t="s">
        <v>8</v>
      </c>
      <c r="L31" s="63" t="s">
        <v>9</v>
      </c>
      <c r="M31" s="91" t="s">
        <v>10</v>
      </c>
      <c r="N31" s="92" t="s">
        <v>88</v>
      </c>
      <c r="O31" s="92" t="s">
        <v>6</v>
      </c>
      <c r="P31" s="90" t="s">
        <v>7</v>
      </c>
      <c r="Q31" s="63" t="s">
        <v>8</v>
      </c>
      <c r="R31" s="63" t="s">
        <v>9</v>
      </c>
      <c r="S31" s="91" t="s">
        <v>10</v>
      </c>
      <c r="T31" s="92" t="s">
        <v>88</v>
      </c>
      <c r="U31" s="92" t="s">
        <v>6</v>
      </c>
      <c r="V31" s="90" t="s">
        <v>7</v>
      </c>
      <c r="W31" s="63" t="s">
        <v>8</v>
      </c>
      <c r="X31" s="63" t="s">
        <v>9</v>
      </c>
      <c r="Y31" s="91" t="s">
        <v>10</v>
      </c>
      <c r="Z31" s="92" t="s">
        <v>88</v>
      </c>
      <c r="AA31" s="92" t="s">
        <v>6</v>
      </c>
      <c r="AB31" s="90" t="s">
        <v>7</v>
      </c>
      <c r="AC31" s="93" t="s">
        <v>8</v>
      </c>
    </row>
    <row r="32" spans="2:29" s="42" customFormat="1" ht="15.75" thickBot="1" x14ac:dyDescent="0.3">
      <c r="B32" s="75" t="s">
        <v>350</v>
      </c>
      <c r="C32" s="79" t="s">
        <v>336</v>
      </c>
      <c r="D32" s="74"/>
      <c r="E32" s="74"/>
      <c r="F32" s="79" t="s">
        <v>358</v>
      </c>
      <c r="G32" s="79" t="s">
        <v>359</v>
      </c>
      <c r="H32" s="63" t="s">
        <v>336</v>
      </c>
      <c r="I32" s="94"/>
      <c r="J32" s="94"/>
      <c r="K32" s="94"/>
      <c r="L32" s="94"/>
      <c r="M32" s="95"/>
      <c r="N32" s="62" t="s">
        <v>336</v>
      </c>
      <c r="O32" s="94"/>
      <c r="P32" s="94"/>
      <c r="Q32" s="94"/>
      <c r="R32" s="94"/>
      <c r="S32" s="95"/>
      <c r="T32" s="62" t="s">
        <v>336</v>
      </c>
      <c r="U32" s="94"/>
      <c r="V32" s="94"/>
      <c r="W32" s="94"/>
      <c r="X32" s="94"/>
      <c r="Y32" s="94"/>
      <c r="Z32" s="62" t="s">
        <v>336</v>
      </c>
      <c r="AA32" s="94"/>
      <c r="AB32" s="94"/>
      <c r="AC32" s="95"/>
    </row>
    <row r="33" spans="2:29" s="42" customFormat="1" ht="15.75" thickBot="1" x14ac:dyDescent="0.3">
      <c r="B33" s="76" t="s">
        <v>108</v>
      </c>
      <c r="C33" s="80"/>
      <c r="D33" s="72" t="str">
        <f t="array" ref="D33">INDEX(Table_Name52[Name List],MATCH(B33,Table_Name52[Category],0))</f>
        <v>Glutes[Exercise]</v>
      </c>
      <c r="E33" s="73" t="e">
        <f t="array" ref="E33">INDEX(Links73[Link],MATCH(C33,Links73[Exercise],0))</f>
        <v>#N/A</v>
      </c>
      <c r="F33" s="83" t="e">
        <f t="shared" ref="F33:F36" si="12">HYPERLINK(E33,"Video")</f>
        <v>#N/A</v>
      </c>
      <c r="G33" s="86"/>
      <c r="H33" s="96">
        <f t="shared" ref="H33:H36" si="13">C33</f>
        <v>0</v>
      </c>
      <c r="I33" s="97">
        <v>3</v>
      </c>
      <c r="J33" s="97">
        <f>MROUND(((G33)),2.5)</f>
        <v>0</v>
      </c>
      <c r="K33" s="97" t="s">
        <v>11</v>
      </c>
      <c r="L33" s="97"/>
      <c r="M33" s="99"/>
      <c r="N33" s="96">
        <f t="shared" ref="N33:N36" si="14">C33</f>
        <v>0</v>
      </c>
      <c r="O33" s="97">
        <f>I33+(S19)</f>
        <v>3</v>
      </c>
      <c r="P33" s="97">
        <f>MROUND((J33*1.05),2.5)</f>
        <v>0</v>
      </c>
      <c r="Q33" s="97" t="s">
        <v>11</v>
      </c>
      <c r="R33" s="97"/>
      <c r="S33" s="99"/>
      <c r="T33" s="56">
        <f t="shared" ref="T33:T36" si="15">C33</f>
        <v>0</v>
      </c>
      <c r="U33" s="97">
        <f>O33+(Y19)</f>
        <v>3</v>
      </c>
      <c r="V33" s="97">
        <f>MROUND((J33*1.075),2.5)</f>
        <v>0</v>
      </c>
      <c r="W33" s="97" t="s">
        <v>12</v>
      </c>
      <c r="X33" s="97"/>
      <c r="Y33" s="99"/>
      <c r="Z33" s="98">
        <f>C33</f>
        <v>0</v>
      </c>
      <c r="AA33" s="97">
        <v>2</v>
      </c>
      <c r="AB33" s="100">
        <f>MROUND((J33*0.5),2.5)</f>
        <v>0</v>
      </c>
      <c r="AC33" s="71" t="s">
        <v>14</v>
      </c>
    </row>
    <row r="34" spans="2:29" s="42" customFormat="1" ht="15.75" thickBot="1" x14ac:dyDescent="0.3">
      <c r="B34" s="77" t="s">
        <v>351</v>
      </c>
      <c r="C34" s="81"/>
      <c r="D34" s="69" t="str">
        <f t="array" ref="D34">INDEX(Table_Name52[Name List],MATCH(B34,Table_Name52[Category],0))</f>
        <v>Hamstrings_Hip_Hinge[Exercise]</v>
      </c>
      <c r="E34" s="64" t="e">
        <f t="array" ref="E34">INDEX(Links73[Link],MATCH(C34,Links73[Exercise],0))</f>
        <v>#N/A</v>
      </c>
      <c r="F34" s="84" t="e">
        <f t="shared" si="12"/>
        <v>#N/A</v>
      </c>
      <c r="G34" s="87"/>
      <c r="H34" s="96">
        <f t="shared" si="13"/>
        <v>0</v>
      </c>
      <c r="I34" s="97">
        <v>3</v>
      </c>
      <c r="J34" s="97">
        <f>MROUND(((G34)),2.5)</f>
        <v>0</v>
      </c>
      <c r="K34" s="97" t="s">
        <v>11</v>
      </c>
      <c r="L34" s="97"/>
      <c r="M34" s="99"/>
      <c r="N34" s="96">
        <f t="shared" si="14"/>
        <v>0</v>
      </c>
      <c r="O34" s="97">
        <f>I34+(S20)</f>
        <v>3</v>
      </c>
      <c r="P34" s="97">
        <f>MROUND((J34*1.05),2.5)</f>
        <v>0</v>
      </c>
      <c r="Q34" s="97" t="s">
        <v>11</v>
      </c>
      <c r="R34" s="97"/>
      <c r="S34" s="99"/>
      <c r="T34" s="56">
        <f t="shared" si="15"/>
        <v>0</v>
      </c>
      <c r="U34" s="97">
        <f>O34+(Y20)</f>
        <v>3</v>
      </c>
      <c r="V34" s="97">
        <f>MROUND((J34*1.075),2.5)</f>
        <v>0</v>
      </c>
      <c r="W34" s="97" t="s">
        <v>12</v>
      </c>
      <c r="X34" s="97"/>
      <c r="Y34" s="99"/>
      <c r="Z34" s="98">
        <f>C34</f>
        <v>0</v>
      </c>
      <c r="AA34" s="97">
        <v>2</v>
      </c>
      <c r="AB34" s="100">
        <f>MROUND((J34*0.5),2.5)</f>
        <v>0</v>
      </c>
      <c r="AC34" s="71" t="s">
        <v>14</v>
      </c>
    </row>
    <row r="35" spans="2:29" s="42" customFormat="1" ht="15.75" thickBot="1" x14ac:dyDescent="0.3">
      <c r="B35" s="77" t="s">
        <v>20</v>
      </c>
      <c r="C35" s="81"/>
      <c r="D35" s="69" t="str">
        <f t="array" ref="D35">INDEX(Table_Name52[Name List],MATCH(B35,Table_Name52[Category],0))</f>
        <v>Quads[Exercise]</v>
      </c>
      <c r="E35" s="64" t="e">
        <f t="array" ref="E35">INDEX(Links73[Link],MATCH(C35,Links73[Exercise],0))</f>
        <v>#N/A</v>
      </c>
      <c r="F35" s="84" t="e">
        <f t="shared" si="12"/>
        <v>#N/A</v>
      </c>
      <c r="G35" s="87"/>
      <c r="H35" s="96">
        <f t="shared" si="13"/>
        <v>0</v>
      </c>
      <c r="I35" s="97">
        <v>3</v>
      </c>
      <c r="J35" s="97">
        <f>MROUND(((G35)),2.5)</f>
        <v>0</v>
      </c>
      <c r="K35" s="97" t="s">
        <v>11</v>
      </c>
      <c r="L35" s="97"/>
      <c r="M35" s="99"/>
      <c r="N35" s="96">
        <f t="shared" si="14"/>
        <v>0</v>
      </c>
      <c r="O35" s="97">
        <f>I35+(S19)</f>
        <v>3</v>
      </c>
      <c r="P35" s="97">
        <f>MROUND((J35*1.05),2.5)</f>
        <v>0</v>
      </c>
      <c r="Q35" s="97" t="s">
        <v>11</v>
      </c>
      <c r="R35" s="97"/>
      <c r="S35" s="99"/>
      <c r="T35" s="56">
        <f t="shared" si="15"/>
        <v>0</v>
      </c>
      <c r="U35" s="97">
        <f>O35+(Y19)</f>
        <v>3</v>
      </c>
      <c r="V35" s="97">
        <f>MROUND((J35*1.075),2.5)</f>
        <v>0</v>
      </c>
      <c r="W35" s="97" t="s">
        <v>12</v>
      </c>
      <c r="X35" s="97"/>
      <c r="Y35" s="99"/>
      <c r="Z35" s="98">
        <f>C35</f>
        <v>0</v>
      </c>
      <c r="AA35" s="97">
        <v>2</v>
      </c>
      <c r="AB35" s="100">
        <f>MROUND((J35*0.5),2.5)</f>
        <v>0</v>
      </c>
      <c r="AC35" s="71" t="s">
        <v>14</v>
      </c>
    </row>
    <row r="36" spans="2:29" s="42" customFormat="1" ht="15.75" thickBot="1" x14ac:dyDescent="0.3">
      <c r="B36" s="78" t="s">
        <v>19</v>
      </c>
      <c r="C36" s="82"/>
      <c r="D36" s="70" t="str">
        <f t="array" ref="D36">INDEX(Table_Name52[Name List],MATCH(B36,Table_Name52[Category],0))</f>
        <v>Calves[Exercise]</v>
      </c>
      <c r="E36" s="66" t="e">
        <f t="array" ref="E36">INDEX(Links73[Link],MATCH(C36,Links73[Exercise],0))</f>
        <v>#N/A</v>
      </c>
      <c r="F36" s="85" t="e">
        <f t="shared" si="12"/>
        <v>#N/A</v>
      </c>
      <c r="G36" s="88"/>
      <c r="H36" s="101">
        <f t="shared" si="13"/>
        <v>0</v>
      </c>
      <c r="I36" s="102">
        <v>3</v>
      </c>
      <c r="J36" s="102">
        <f>MROUND(((G36)),2.5)</f>
        <v>0</v>
      </c>
      <c r="K36" s="102" t="s">
        <v>11</v>
      </c>
      <c r="L36" s="102"/>
      <c r="M36" s="99"/>
      <c r="N36" s="103">
        <f t="shared" si="14"/>
        <v>0</v>
      </c>
      <c r="O36" s="102">
        <f>I36+(S21)</f>
        <v>3</v>
      </c>
      <c r="P36" s="102">
        <f>MROUND((J36*1.05),2.5)</f>
        <v>0</v>
      </c>
      <c r="Q36" s="102" t="s">
        <v>11</v>
      </c>
      <c r="R36" s="102"/>
      <c r="S36" s="99"/>
      <c r="T36" s="104">
        <f t="shared" si="15"/>
        <v>0</v>
      </c>
      <c r="U36" s="102">
        <f>O36+(Y21)</f>
        <v>3</v>
      </c>
      <c r="V36" s="102">
        <f>MROUND((J36*1.075),2.5)</f>
        <v>0</v>
      </c>
      <c r="W36" s="102" t="s">
        <v>12</v>
      </c>
      <c r="X36" s="102"/>
      <c r="Y36" s="99"/>
      <c r="Z36" s="103">
        <f>C36</f>
        <v>0</v>
      </c>
      <c r="AA36" s="102">
        <v>2</v>
      </c>
      <c r="AB36" s="105">
        <f>MROUND((J36*0.5),2.5)</f>
        <v>0</v>
      </c>
      <c r="AC36" s="61" t="s">
        <v>14</v>
      </c>
    </row>
    <row r="37" spans="2:29" s="42" customFormat="1" ht="19.5" thickBot="1" x14ac:dyDescent="0.3">
      <c r="B37" s="68" t="s">
        <v>352</v>
      </c>
      <c r="C37" s="56"/>
      <c r="D37" s="56"/>
      <c r="E37" s="67"/>
      <c r="F37" s="55"/>
      <c r="G37" s="59"/>
      <c r="H37" s="171" t="s">
        <v>1</v>
      </c>
      <c r="I37" s="172"/>
      <c r="J37" s="172"/>
      <c r="K37" s="172"/>
      <c r="L37" s="172"/>
      <c r="M37" s="173"/>
      <c r="N37" s="174" t="s">
        <v>2</v>
      </c>
      <c r="O37" s="175"/>
      <c r="P37" s="175"/>
      <c r="Q37" s="175"/>
      <c r="R37" s="175"/>
      <c r="S37" s="176"/>
      <c r="T37" s="177" t="s">
        <v>3</v>
      </c>
      <c r="U37" s="178"/>
      <c r="V37" s="178"/>
      <c r="W37" s="178"/>
      <c r="X37" s="178"/>
      <c r="Y37" s="179"/>
      <c r="Z37" s="183" t="s">
        <v>357</v>
      </c>
      <c r="AA37" s="184"/>
      <c r="AB37" s="184"/>
      <c r="AC37" s="185"/>
    </row>
    <row r="38" spans="2:29" s="42" customFormat="1" ht="15.75" thickBot="1" x14ac:dyDescent="0.3">
      <c r="B38" s="36"/>
      <c r="C38" s="56"/>
      <c r="D38" s="56"/>
      <c r="E38" s="67"/>
      <c r="F38" s="55"/>
      <c r="G38" s="56"/>
      <c r="H38" s="62" t="s">
        <v>88</v>
      </c>
      <c r="I38" s="89" t="s">
        <v>6</v>
      </c>
      <c r="J38" s="90" t="s">
        <v>7</v>
      </c>
      <c r="K38" s="63" t="s">
        <v>8</v>
      </c>
      <c r="L38" s="63" t="s">
        <v>9</v>
      </c>
      <c r="M38" s="91" t="s">
        <v>10</v>
      </c>
      <c r="N38" s="92" t="s">
        <v>88</v>
      </c>
      <c r="O38" s="92" t="s">
        <v>6</v>
      </c>
      <c r="P38" s="90" t="s">
        <v>7</v>
      </c>
      <c r="Q38" s="63" t="s">
        <v>8</v>
      </c>
      <c r="R38" s="63" t="s">
        <v>9</v>
      </c>
      <c r="S38" s="91" t="s">
        <v>10</v>
      </c>
      <c r="T38" s="92" t="s">
        <v>88</v>
      </c>
      <c r="U38" s="92" t="s">
        <v>6</v>
      </c>
      <c r="V38" s="90" t="s">
        <v>7</v>
      </c>
      <c r="W38" s="63" t="s">
        <v>8</v>
      </c>
      <c r="X38" s="63" t="s">
        <v>9</v>
      </c>
      <c r="Y38" s="91" t="s">
        <v>10</v>
      </c>
      <c r="Z38" s="92" t="s">
        <v>88</v>
      </c>
      <c r="AA38" s="92" t="s">
        <v>6</v>
      </c>
      <c r="AB38" s="90" t="s">
        <v>7</v>
      </c>
      <c r="AC38" s="93" t="s">
        <v>8</v>
      </c>
    </row>
    <row r="39" spans="2:29" s="42" customFormat="1" ht="15.75" thickBot="1" x14ac:dyDescent="0.3">
      <c r="B39" s="75" t="s">
        <v>353</v>
      </c>
      <c r="C39" s="79" t="s">
        <v>341</v>
      </c>
      <c r="D39" s="74"/>
      <c r="E39" s="74"/>
      <c r="F39" s="79" t="s">
        <v>358</v>
      </c>
      <c r="G39" s="79" t="s">
        <v>359</v>
      </c>
      <c r="H39" s="63" t="s">
        <v>341</v>
      </c>
      <c r="I39" s="94"/>
      <c r="J39" s="94"/>
      <c r="K39" s="94"/>
      <c r="L39" s="94"/>
      <c r="M39" s="95"/>
      <c r="N39" s="62" t="s">
        <v>341</v>
      </c>
      <c r="O39" s="94"/>
      <c r="P39" s="94"/>
      <c r="Q39" s="94"/>
      <c r="R39" s="94"/>
      <c r="S39" s="95"/>
      <c r="T39" s="62" t="s">
        <v>341</v>
      </c>
      <c r="U39" s="94"/>
      <c r="V39" s="94"/>
      <c r="W39" s="94"/>
      <c r="X39" s="94"/>
      <c r="Y39" s="94"/>
      <c r="Z39" s="62" t="s">
        <v>341</v>
      </c>
      <c r="AA39" s="94"/>
      <c r="AB39" s="94"/>
      <c r="AC39" s="95"/>
    </row>
    <row r="40" spans="2:29" s="42" customFormat="1" ht="15.75" thickBot="1" x14ac:dyDescent="0.3">
      <c r="B40" s="76" t="s">
        <v>18</v>
      </c>
      <c r="C40" s="80"/>
      <c r="D40" s="72" t="str">
        <f t="array" ref="D40">INDEX(Table_Name52[Name List],MATCH(B40,Table_Name52[Category],0))</f>
        <v>Biceps[Exercise]</v>
      </c>
      <c r="E40" s="73" t="e">
        <f t="array" ref="E40">INDEX(Links73[Link],MATCH(C40,Links73[Exercise],0))</f>
        <v>#N/A</v>
      </c>
      <c r="F40" s="83" t="e">
        <f t="shared" ref="F40:F46" si="16">HYPERLINK(E40,"Video")</f>
        <v>#N/A</v>
      </c>
      <c r="G40" s="86"/>
      <c r="H40" s="96">
        <f t="shared" ref="H40:H46" si="17">C40</f>
        <v>0</v>
      </c>
      <c r="I40" s="97">
        <v>2</v>
      </c>
      <c r="J40" s="97">
        <f t="shared" ref="J40:J46" si="18">MROUND(((G40)),2.5)</f>
        <v>0</v>
      </c>
      <c r="K40" s="97" t="s">
        <v>11</v>
      </c>
      <c r="L40" s="97"/>
      <c r="M40" s="99"/>
      <c r="N40" s="96">
        <f t="shared" ref="N40:N46" si="19">C40</f>
        <v>0</v>
      </c>
      <c r="O40" s="97">
        <f>I40+(S13)</f>
        <v>2</v>
      </c>
      <c r="P40" s="97">
        <f t="shared" ref="P40:P46" si="20">MROUND((J40*1.05),2.5)</f>
        <v>0</v>
      </c>
      <c r="Q40" s="97" t="s">
        <v>11</v>
      </c>
      <c r="R40" s="97"/>
      <c r="S40" s="99"/>
      <c r="T40" s="56">
        <f t="shared" ref="T40:T46" si="21">C40</f>
        <v>0</v>
      </c>
      <c r="U40" s="97">
        <f>O40+(Y13)</f>
        <v>2</v>
      </c>
      <c r="V40" s="97">
        <f t="shared" ref="V40:V46" si="22">MROUND((J40*1.075),2.5)</f>
        <v>0</v>
      </c>
      <c r="W40" s="97" t="s">
        <v>12</v>
      </c>
      <c r="X40" s="97"/>
      <c r="Y40" s="99"/>
      <c r="Z40" s="98">
        <f t="shared" ref="Z40:Z46" si="23">C40</f>
        <v>0</v>
      </c>
      <c r="AA40" s="97">
        <v>2</v>
      </c>
      <c r="AB40" s="100">
        <f t="shared" ref="AB40:AB46" si="24">MROUND((J40*0.5),2.5)</f>
        <v>0</v>
      </c>
      <c r="AC40" s="71" t="s">
        <v>14</v>
      </c>
    </row>
    <row r="41" spans="2:29" s="42" customFormat="1" ht="15.75" thickBot="1" x14ac:dyDescent="0.3">
      <c r="B41" s="77" t="s">
        <v>17</v>
      </c>
      <c r="C41" s="81"/>
      <c r="D41" s="69" t="str">
        <f t="array" ref="D41">INDEX(Table_Name52[Name List],MATCH(B41,Table_Name52[Category],0))</f>
        <v>Triceps[Exercise]</v>
      </c>
      <c r="E41" s="64" t="e">
        <f t="array" ref="E41">INDEX(Links73[Link],MATCH(C41,Links73[Exercise],0))</f>
        <v>#N/A</v>
      </c>
      <c r="F41" s="84" t="e">
        <f t="shared" si="16"/>
        <v>#N/A</v>
      </c>
      <c r="G41" s="87"/>
      <c r="H41" s="96">
        <f t="shared" si="17"/>
        <v>0</v>
      </c>
      <c r="I41" s="97">
        <v>2</v>
      </c>
      <c r="J41" s="97">
        <f t="shared" si="18"/>
        <v>0</v>
      </c>
      <c r="K41" s="97" t="s">
        <v>11</v>
      </c>
      <c r="L41" s="97"/>
      <c r="M41" s="99"/>
      <c r="N41" s="96">
        <f t="shared" si="19"/>
        <v>0</v>
      </c>
      <c r="O41" s="97">
        <f>I41+(S11)</f>
        <v>2</v>
      </c>
      <c r="P41" s="97">
        <f t="shared" si="20"/>
        <v>0</v>
      </c>
      <c r="Q41" s="97" t="s">
        <v>11</v>
      </c>
      <c r="R41" s="97"/>
      <c r="S41" s="99"/>
      <c r="T41" s="56">
        <f t="shared" si="21"/>
        <v>0</v>
      </c>
      <c r="U41" s="97">
        <f>O41+(Y11)</f>
        <v>2</v>
      </c>
      <c r="V41" s="97">
        <f t="shared" si="22"/>
        <v>0</v>
      </c>
      <c r="W41" s="97" t="s">
        <v>12</v>
      </c>
      <c r="X41" s="97"/>
      <c r="Y41" s="99"/>
      <c r="Z41" s="98">
        <f t="shared" si="23"/>
        <v>0</v>
      </c>
      <c r="AA41" s="97">
        <v>2</v>
      </c>
      <c r="AB41" s="100">
        <f t="shared" si="24"/>
        <v>0</v>
      </c>
      <c r="AC41" s="71" t="s">
        <v>14</v>
      </c>
    </row>
    <row r="42" spans="2:29" s="42" customFormat="1" ht="15.75" thickBot="1" x14ac:dyDescent="0.3">
      <c r="B42" s="77" t="s">
        <v>104</v>
      </c>
      <c r="C42" s="81"/>
      <c r="D42" s="69" t="str">
        <f t="array" ref="D42">INDEX(Table_Name52[Name List],MATCH(B42,Table_Name52[Category],0))</f>
        <v>Front_Delts[Exercise]</v>
      </c>
      <c r="E42" s="64" t="e">
        <f t="array" ref="E42">INDEX(Links73[Link],MATCH(C42,Links73[Exercise],0))</f>
        <v>#N/A</v>
      </c>
      <c r="F42" s="84" t="e">
        <f t="shared" si="16"/>
        <v>#N/A</v>
      </c>
      <c r="G42" s="87"/>
      <c r="H42" s="96">
        <f t="shared" si="17"/>
        <v>0</v>
      </c>
      <c r="I42" s="97">
        <v>2</v>
      </c>
      <c r="J42" s="97">
        <f t="shared" si="18"/>
        <v>0</v>
      </c>
      <c r="K42" s="97" t="s">
        <v>11</v>
      </c>
      <c r="L42" s="97"/>
      <c r="M42" s="99"/>
      <c r="N42" s="96">
        <f t="shared" si="19"/>
        <v>0</v>
      </c>
      <c r="O42" s="97">
        <f>I42+(S11)</f>
        <v>2</v>
      </c>
      <c r="P42" s="97">
        <f t="shared" si="20"/>
        <v>0</v>
      </c>
      <c r="Q42" s="97" t="s">
        <v>11</v>
      </c>
      <c r="R42" s="97"/>
      <c r="S42" s="99"/>
      <c r="T42" s="56">
        <f t="shared" si="21"/>
        <v>0</v>
      </c>
      <c r="U42" s="97">
        <f>O42+(Y11)</f>
        <v>2</v>
      </c>
      <c r="V42" s="97">
        <f t="shared" si="22"/>
        <v>0</v>
      </c>
      <c r="W42" s="97" t="s">
        <v>12</v>
      </c>
      <c r="X42" s="97"/>
      <c r="Y42" s="99"/>
      <c r="Z42" s="98">
        <f t="shared" si="23"/>
        <v>0</v>
      </c>
      <c r="AA42" s="97">
        <v>2</v>
      </c>
      <c r="AB42" s="100">
        <f t="shared" si="24"/>
        <v>0</v>
      </c>
      <c r="AC42" s="71" t="s">
        <v>14</v>
      </c>
    </row>
    <row r="43" spans="2:29" s="42" customFormat="1" ht="15.75" thickBot="1" x14ac:dyDescent="0.3">
      <c r="B43" s="77" t="s">
        <v>120</v>
      </c>
      <c r="C43" s="81"/>
      <c r="D43" s="69" t="str">
        <f t="array" ref="D43">INDEX(Table_Name52[Name List],MATCH(B43,Table_Name52[Category],0))</f>
        <v>Traps[Exercise]</v>
      </c>
      <c r="E43" s="64" t="e">
        <f t="array" ref="E43">INDEX(Links73[Link],MATCH(C43,Links73[Exercise],0))</f>
        <v>#N/A</v>
      </c>
      <c r="F43" s="84" t="e">
        <f t="shared" si="16"/>
        <v>#N/A</v>
      </c>
      <c r="G43" s="87"/>
      <c r="H43" s="96">
        <f t="shared" si="17"/>
        <v>0</v>
      </c>
      <c r="I43" s="97">
        <v>2</v>
      </c>
      <c r="J43" s="97">
        <f t="shared" si="18"/>
        <v>0</v>
      </c>
      <c r="K43" s="97" t="s">
        <v>11</v>
      </c>
      <c r="L43" s="97"/>
      <c r="M43" s="99"/>
      <c r="N43" s="96">
        <f t="shared" si="19"/>
        <v>0</v>
      </c>
      <c r="O43" s="97">
        <f>I43+(S14)</f>
        <v>2</v>
      </c>
      <c r="P43" s="97">
        <f t="shared" si="20"/>
        <v>0</v>
      </c>
      <c r="Q43" s="97" t="s">
        <v>11</v>
      </c>
      <c r="R43" s="97"/>
      <c r="S43" s="99"/>
      <c r="T43" s="56">
        <f t="shared" si="21"/>
        <v>0</v>
      </c>
      <c r="U43" s="97">
        <f>O43+(Y14)</f>
        <v>2</v>
      </c>
      <c r="V43" s="97">
        <f t="shared" si="22"/>
        <v>0</v>
      </c>
      <c r="W43" s="97" t="s">
        <v>12</v>
      </c>
      <c r="X43" s="97"/>
      <c r="Y43" s="99"/>
      <c r="Z43" s="98">
        <f t="shared" si="23"/>
        <v>0</v>
      </c>
      <c r="AA43" s="97">
        <v>2</v>
      </c>
      <c r="AB43" s="100">
        <f t="shared" si="24"/>
        <v>0</v>
      </c>
      <c r="AC43" s="71" t="s">
        <v>14</v>
      </c>
    </row>
    <row r="44" spans="2:29" s="42" customFormat="1" ht="15.75" thickBot="1" x14ac:dyDescent="0.3">
      <c r="B44" s="77" t="s">
        <v>339</v>
      </c>
      <c r="C44" s="81"/>
      <c r="D44" s="69" t="str">
        <f t="array" ref="D44">INDEX(Table_Name52[Name List],MATCH(B44,Table_Name52[Category],0))</f>
        <v>Vertical_Back[Exercise]</v>
      </c>
      <c r="E44" s="64" t="e">
        <f t="array" ref="E44">INDEX(Links73[Link],MATCH(C44,Links73[Exercise],0))</f>
        <v>#N/A</v>
      </c>
      <c r="F44" s="84" t="e">
        <f t="shared" si="16"/>
        <v>#N/A</v>
      </c>
      <c r="G44" s="87"/>
      <c r="H44" s="96">
        <f t="shared" si="17"/>
        <v>0</v>
      </c>
      <c r="I44" s="97">
        <v>2</v>
      </c>
      <c r="J44" s="97">
        <f t="shared" si="18"/>
        <v>0</v>
      </c>
      <c r="K44" s="97" t="s">
        <v>11</v>
      </c>
      <c r="L44" s="97"/>
      <c r="M44" s="99"/>
      <c r="N44" s="96">
        <f t="shared" si="19"/>
        <v>0</v>
      </c>
      <c r="O44" s="97">
        <f>I44+(S13)</f>
        <v>2</v>
      </c>
      <c r="P44" s="97">
        <f t="shared" si="20"/>
        <v>0</v>
      </c>
      <c r="Q44" s="97" t="s">
        <v>11</v>
      </c>
      <c r="R44" s="97"/>
      <c r="S44" s="99"/>
      <c r="T44" s="56">
        <f t="shared" si="21"/>
        <v>0</v>
      </c>
      <c r="U44" s="97">
        <f>O44+(Y13)</f>
        <v>2</v>
      </c>
      <c r="V44" s="97">
        <f t="shared" si="22"/>
        <v>0</v>
      </c>
      <c r="W44" s="97" t="s">
        <v>12</v>
      </c>
      <c r="X44" s="97"/>
      <c r="Y44" s="99"/>
      <c r="Z44" s="98">
        <f t="shared" si="23"/>
        <v>0</v>
      </c>
      <c r="AA44" s="97">
        <v>2</v>
      </c>
      <c r="AB44" s="100">
        <f t="shared" si="24"/>
        <v>0</v>
      </c>
      <c r="AC44" s="71" t="s">
        <v>14</v>
      </c>
    </row>
    <row r="45" spans="2:29" s="42" customFormat="1" ht="15.75" thickBot="1" x14ac:dyDescent="0.3">
      <c r="B45" s="77" t="s">
        <v>343</v>
      </c>
      <c r="C45" s="81"/>
      <c r="D45" s="69" t="str">
        <f t="array" ref="D45">INDEX(Table_Name52[Name List],MATCH(B45,Table_Name52[Category],0))</f>
        <v>Incline_Push[Exercise]</v>
      </c>
      <c r="E45" s="64" t="e">
        <f t="array" ref="E45">INDEX(Links73[Link],MATCH(C45,Links73[Exercise],0))</f>
        <v>#N/A</v>
      </c>
      <c r="F45" s="135" t="e">
        <f t="shared" si="16"/>
        <v>#N/A</v>
      </c>
      <c r="G45" s="87"/>
      <c r="H45" s="96">
        <f t="shared" si="17"/>
        <v>0</v>
      </c>
      <c r="I45" s="97">
        <v>1</v>
      </c>
      <c r="J45" s="97">
        <f t="shared" si="18"/>
        <v>0</v>
      </c>
      <c r="K45" s="97" t="s">
        <v>11</v>
      </c>
      <c r="L45" s="97"/>
      <c r="M45" s="99"/>
      <c r="N45" s="96">
        <f t="shared" si="19"/>
        <v>0</v>
      </c>
      <c r="O45" s="97">
        <f>I45+(S11)</f>
        <v>1</v>
      </c>
      <c r="P45" s="97">
        <f t="shared" si="20"/>
        <v>0</v>
      </c>
      <c r="Q45" s="97" t="s">
        <v>11</v>
      </c>
      <c r="R45" s="97"/>
      <c r="S45" s="99"/>
      <c r="T45" s="56">
        <f t="shared" si="21"/>
        <v>0</v>
      </c>
      <c r="U45" s="97">
        <f>O45+(Y11)</f>
        <v>1</v>
      </c>
      <c r="V45" s="97">
        <f t="shared" si="22"/>
        <v>0</v>
      </c>
      <c r="W45" s="97" t="s">
        <v>12</v>
      </c>
      <c r="X45" s="97"/>
      <c r="Y45" s="99"/>
      <c r="Z45" s="98">
        <f t="shared" si="23"/>
        <v>0</v>
      </c>
      <c r="AA45" s="97">
        <v>2</v>
      </c>
      <c r="AB45" s="100">
        <f t="shared" si="24"/>
        <v>0</v>
      </c>
      <c r="AC45" s="71" t="s">
        <v>14</v>
      </c>
    </row>
    <row r="46" spans="2:29" s="42" customFormat="1" ht="15.75" thickBot="1" x14ac:dyDescent="0.3">
      <c r="B46" s="78" t="s">
        <v>77</v>
      </c>
      <c r="C46" s="82"/>
      <c r="D46" s="70" t="str">
        <f t="array" ref="D46">INDEX(Table_Name52[Name List],MATCH(B46,Table_Name52[Category],0))</f>
        <v>Abs[Exercise]</v>
      </c>
      <c r="E46" s="66" t="e">
        <f t="array" ref="E46">INDEX(Links73[Link],MATCH(C46,Links73[Exercise],0))</f>
        <v>#N/A</v>
      </c>
      <c r="F46" s="85" t="e">
        <f t="shared" si="16"/>
        <v>#N/A</v>
      </c>
      <c r="G46" s="88"/>
      <c r="H46" s="101">
        <f t="shared" si="17"/>
        <v>0</v>
      </c>
      <c r="I46" s="102">
        <v>1</v>
      </c>
      <c r="J46" s="102">
        <f t="shared" si="18"/>
        <v>0</v>
      </c>
      <c r="K46" s="102" t="s">
        <v>11</v>
      </c>
      <c r="L46" s="102"/>
      <c r="M46" s="99"/>
      <c r="N46" s="103">
        <f t="shared" si="19"/>
        <v>0</v>
      </c>
      <c r="O46" s="102">
        <f>I46+(S15)</f>
        <v>1</v>
      </c>
      <c r="P46" s="102">
        <f t="shared" si="20"/>
        <v>0</v>
      </c>
      <c r="Q46" s="102" t="s">
        <v>11</v>
      </c>
      <c r="R46" s="102"/>
      <c r="S46" s="99"/>
      <c r="T46" s="104">
        <f t="shared" si="21"/>
        <v>0</v>
      </c>
      <c r="U46" s="102">
        <f>O46+(Y15)</f>
        <v>1</v>
      </c>
      <c r="V46" s="102">
        <f t="shared" si="22"/>
        <v>0</v>
      </c>
      <c r="W46" s="102" t="s">
        <v>12</v>
      </c>
      <c r="X46" s="102"/>
      <c r="Y46" s="99"/>
      <c r="Z46" s="103">
        <f t="shared" si="23"/>
        <v>0</v>
      </c>
      <c r="AA46" s="102">
        <v>2</v>
      </c>
      <c r="AB46" s="105">
        <f t="shared" si="24"/>
        <v>0</v>
      </c>
      <c r="AC46" s="61" t="s">
        <v>14</v>
      </c>
    </row>
    <row r="47" spans="2:29" s="42" customFormat="1" x14ac:dyDescent="0.25">
      <c r="B47"/>
      <c r="C47" s="34"/>
      <c r="D47" s="34"/>
      <c r="E47" s="54"/>
      <c r="F47" s="55"/>
      <c r="G47" s="56"/>
      <c r="H47" s="34"/>
      <c r="I47" s="4"/>
      <c r="J47" s="4"/>
      <c r="K47" s="4"/>
      <c r="L47" s="4"/>
      <c r="M47" s="4"/>
      <c r="N47" s="34"/>
      <c r="O47" s="4"/>
      <c r="P47" s="4"/>
      <c r="Q47" s="4"/>
      <c r="R47" s="4"/>
      <c r="S47" s="4"/>
      <c r="T47" s="34"/>
      <c r="U47" s="4"/>
      <c r="V47" s="4"/>
      <c r="W47" s="4"/>
      <c r="X47" s="4"/>
      <c r="Y47" s="4"/>
      <c r="Z47" s="34"/>
      <c r="AA47" s="4"/>
      <c r="AB47" s="4"/>
      <c r="AC47" s="4"/>
    </row>
    <row r="48" spans="2:29" s="42" customFormat="1" x14ac:dyDescent="0.25">
      <c r="B48" s="16" t="s">
        <v>354</v>
      </c>
      <c r="C48" s="34"/>
      <c r="D48" s="34"/>
      <c r="E48" s="54"/>
      <c r="F48" s="55"/>
      <c r="G48" s="56"/>
      <c r="H48" s="34"/>
      <c r="I48" s="4"/>
      <c r="J48" s="4"/>
      <c r="K48" s="4"/>
      <c r="L48" s="4"/>
      <c r="M48" s="4"/>
      <c r="N48" s="34"/>
      <c r="O48" s="4"/>
      <c r="P48" s="4"/>
      <c r="Q48" s="4"/>
      <c r="R48" s="4"/>
      <c r="S48" s="4"/>
      <c r="T48" s="34"/>
      <c r="U48" s="4"/>
      <c r="V48" s="4"/>
      <c r="W48" s="4"/>
      <c r="X48" s="4"/>
      <c r="Y48" s="4"/>
      <c r="Z48" s="34"/>
      <c r="AA48" s="4"/>
      <c r="AB48" s="4"/>
      <c r="AC48" s="4"/>
    </row>
    <row r="49" spans="1:29" s="42" customFormat="1" x14ac:dyDescent="0.25">
      <c r="B49" s="16"/>
      <c r="C49" s="34"/>
      <c r="D49" s="34"/>
      <c r="E49" s="54"/>
      <c r="F49" s="55"/>
      <c r="G49" s="56"/>
      <c r="H49" s="34"/>
      <c r="I49" s="4"/>
      <c r="J49" s="4"/>
      <c r="K49" s="4"/>
      <c r="L49" s="4"/>
      <c r="M49" s="4"/>
      <c r="N49" s="34"/>
      <c r="O49" s="4"/>
      <c r="P49" s="4"/>
      <c r="Q49" s="4"/>
      <c r="R49" s="4"/>
      <c r="S49" s="4"/>
      <c r="T49" s="34"/>
      <c r="U49" s="4"/>
      <c r="V49" s="4"/>
      <c r="W49" s="4"/>
      <c r="X49" s="4"/>
      <c r="Y49" s="4"/>
      <c r="Z49" s="34"/>
      <c r="AA49" s="4"/>
      <c r="AB49" s="4"/>
      <c r="AC49" s="4"/>
    </row>
    <row r="50" spans="1:29" s="42" customFormat="1" x14ac:dyDescent="0.25">
      <c r="B50" s="16"/>
      <c r="C50" s="34"/>
      <c r="D50" s="34"/>
      <c r="E50" s="54"/>
      <c r="F50" s="55"/>
      <c r="G50" s="56"/>
      <c r="H50" s="34"/>
      <c r="I50" s="4"/>
      <c r="J50" s="4"/>
      <c r="K50" s="4"/>
      <c r="L50" s="4"/>
      <c r="M50" s="4"/>
      <c r="N50" s="34"/>
      <c r="O50" s="4"/>
      <c r="P50" s="4"/>
      <c r="Q50" s="4"/>
      <c r="R50" s="4"/>
      <c r="S50" s="4"/>
      <c r="T50" s="34"/>
      <c r="U50" s="4"/>
      <c r="V50" s="4"/>
      <c r="W50" s="4"/>
      <c r="X50" s="4"/>
      <c r="Y50" s="4"/>
      <c r="Z50" s="34"/>
      <c r="AA50" s="4"/>
      <c r="AB50" s="4"/>
      <c r="AC50" s="4"/>
    </row>
    <row r="51" spans="1:29" s="42" customFormat="1" x14ac:dyDescent="0.25">
      <c r="B51" s="16"/>
      <c r="C51" s="34"/>
      <c r="D51" s="34"/>
      <c r="E51" s="54"/>
      <c r="F51" s="55"/>
      <c r="G51" s="56"/>
      <c r="H51" s="34"/>
      <c r="I51" s="4"/>
      <c r="J51" s="4"/>
      <c r="K51" s="4"/>
      <c r="L51" s="4"/>
      <c r="M51" s="4"/>
      <c r="N51" s="34"/>
      <c r="O51" s="4"/>
      <c r="P51" s="4"/>
      <c r="Q51" s="4"/>
      <c r="R51" s="4"/>
      <c r="S51" s="4"/>
      <c r="T51" s="34"/>
      <c r="U51" s="4"/>
      <c r="V51" s="4"/>
      <c r="W51" s="4"/>
      <c r="X51" s="4"/>
      <c r="Y51" s="4"/>
      <c r="Z51" s="34"/>
      <c r="AA51" s="4"/>
      <c r="AB51" s="4"/>
      <c r="AC51" s="4"/>
    </row>
    <row r="52" spans="1:29" s="42" customFormat="1" x14ac:dyDescent="0.25">
      <c r="B52" s="16"/>
      <c r="C52" s="34"/>
      <c r="D52" s="34"/>
      <c r="E52" s="54"/>
      <c r="F52" s="55"/>
      <c r="G52" s="56"/>
      <c r="H52" s="34"/>
      <c r="I52" s="4"/>
      <c r="J52" s="4"/>
      <c r="K52" s="4"/>
      <c r="L52" s="4"/>
      <c r="M52" s="4"/>
      <c r="N52" s="34"/>
      <c r="O52" s="4"/>
      <c r="P52" s="4"/>
      <c r="Q52" s="4"/>
      <c r="R52" s="4"/>
      <c r="S52" s="4"/>
      <c r="T52" s="34"/>
      <c r="U52" s="4"/>
      <c r="V52" s="4"/>
      <c r="W52" s="4"/>
      <c r="X52" s="4"/>
      <c r="Y52" s="4"/>
      <c r="Z52" s="34"/>
      <c r="AA52" s="4"/>
      <c r="AB52" s="4"/>
      <c r="AC52" s="4"/>
    </row>
    <row r="53" spans="1:29" s="42" customFormat="1" x14ac:dyDescent="0.25">
      <c r="B53" s="16"/>
      <c r="C53" s="34"/>
      <c r="D53" s="34"/>
      <c r="E53" s="54"/>
      <c r="F53" s="55"/>
      <c r="G53" s="56"/>
      <c r="H53" s="34"/>
      <c r="I53" s="4"/>
      <c r="J53" s="4"/>
      <c r="K53" s="4"/>
      <c r="L53" s="4"/>
      <c r="M53" s="4"/>
      <c r="N53" s="34"/>
      <c r="O53" s="4"/>
      <c r="P53" s="4"/>
      <c r="Q53" s="4"/>
      <c r="R53" s="4"/>
      <c r="S53" s="4"/>
      <c r="T53" s="34"/>
      <c r="U53" s="4"/>
      <c r="V53" s="4"/>
      <c r="W53" s="4"/>
      <c r="X53" s="4"/>
      <c r="Y53" s="4"/>
      <c r="Z53" s="34"/>
      <c r="AA53" s="4"/>
      <c r="AB53" s="4"/>
      <c r="AC53" s="4"/>
    </row>
    <row r="54" spans="1:29" hidden="1" x14ac:dyDescent="0.25">
      <c r="C54" t="s">
        <v>21</v>
      </c>
      <c r="E54" s="42"/>
    </row>
    <row r="55" spans="1:29" hidden="1" x14ac:dyDescent="0.25">
      <c r="C55">
        <v>1</v>
      </c>
      <c r="E55" s="42"/>
    </row>
    <row r="56" spans="1:29" hidden="1" x14ac:dyDescent="0.25">
      <c r="C56">
        <v>0</v>
      </c>
      <c r="E56" s="42"/>
    </row>
    <row r="57" spans="1:29" hidden="1" x14ac:dyDescent="0.25">
      <c r="C57">
        <v>-1</v>
      </c>
      <c r="E57" s="42"/>
    </row>
    <row r="58" spans="1:29" hidden="1" x14ac:dyDescent="0.25">
      <c r="E58" s="42"/>
    </row>
    <row r="59" spans="1:29" hidden="1" x14ac:dyDescent="0.25">
      <c r="E59" s="42"/>
    </row>
    <row r="60" spans="1:29" hidden="1" x14ac:dyDescent="0.25">
      <c r="E60" s="42"/>
    </row>
    <row r="61" spans="1:29" hidden="1" x14ac:dyDescent="0.25">
      <c r="E61" s="42"/>
      <c r="F61" s="8"/>
      <c r="G61" s="8"/>
      <c r="H61" s="8"/>
    </row>
    <row r="62" spans="1:29" hidden="1" x14ac:dyDescent="0.25">
      <c r="A62" s="35" t="s">
        <v>77</v>
      </c>
      <c r="B62" s="46" t="s">
        <v>88</v>
      </c>
      <c r="C62" s="50" t="s">
        <v>294</v>
      </c>
      <c r="D62" s="8"/>
      <c r="E62" s="42"/>
      <c r="H62" s="12"/>
    </row>
    <row r="63" spans="1:29" hidden="1" x14ac:dyDescent="0.25">
      <c r="A63" s="12"/>
      <c r="B63" s="51" t="s">
        <v>109</v>
      </c>
      <c r="C63" s="46" t="s">
        <v>178</v>
      </c>
      <c r="D63" s="36"/>
      <c r="E63" s="42"/>
      <c r="H63" s="12"/>
    </row>
    <row r="64" spans="1:29" hidden="1" x14ac:dyDescent="0.25">
      <c r="A64" s="12"/>
      <c r="B64" s="51" t="s">
        <v>79</v>
      </c>
      <c r="C64" s="46" t="s">
        <v>179</v>
      </c>
      <c r="D64" s="36"/>
      <c r="E64" s="42"/>
      <c r="H64" s="12"/>
    </row>
    <row r="65" spans="1:9" hidden="1" x14ac:dyDescent="0.25">
      <c r="A65" s="12"/>
      <c r="B65" s="51" t="s">
        <v>80</v>
      </c>
      <c r="C65" s="46" t="s">
        <v>180</v>
      </c>
      <c r="D65" s="36"/>
      <c r="E65" s="42"/>
      <c r="H65" s="12"/>
    </row>
    <row r="66" spans="1:9" hidden="1" x14ac:dyDescent="0.25">
      <c r="A66" s="12"/>
      <c r="B66" s="51" t="s">
        <v>78</v>
      </c>
      <c r="C66" s="46" t="s">
        <v>181</v>
      </c>
      <c r="D66" s="36"/>
      <c r="E66" s="42"/>
      <c r="H66" s="12"/>
    </row>
    <row r="67" spans="1:9" hidden="1" x14ac:dyDescent="0.25">
      <c r="A67" s="12"/>
      <c r="B67" s="51" t="s">
        <v>110</v>
      </c>
      <c r="C67" s="51" t="s">
        <v>182</v>
      </c>
      <c r="D67" s="38"/>
      <c r="E67" s="42"/>
      <c r="H67" s="12"/>
    </row>
    <row r="68" spans="1:9" hidden="1" x14ac:dyDescent="0.25">
      <c r="A68" s="12"/>
      <c r="B68" s="51" t="s">
        <v>81</v>
      </c>
      <c r="C68" s="46" t="s">
        <v>183</v>
      </c>
      <c r="D68" s="36"/>
      <c r="E68" s="42"/>
      <c r="H68" s="12"/>
    </row>
    <row r="69" spans="1:9" hidden="1" x14ac:dyDescent="0.25">
      <c r="A69" s="12"/>
      <c r="B69" s="51" t="s">
        <v>146</v>
      </c>
      <c r="C69" s="46" t="s">
        <v>184</v>
      </c>
      <c r="D69" s="36"/>
      <c r="E69" s="42"/>
      <c r="H69" s="36"/>
      <c r="I69" s="36"/>
    </row>
    <row r="70" spans="1:9" hidden="1" x14ac:dyDescent="0.25">
      <c r="A70" s="36"/>
      <c r="B70" s="46"/>
      <c r="C70" s="50"/>
      <c r="D70" s="8"/>
      <c r="E70" s="42"/>
    </row>
    <row r="71" spans="1:9" hidden="1" x14ac:dyDescent="0.25">
      <c r="A71" s="35" t="s">
        <v>19</v>
      </c>
      <c r="B71" s="47" t="s">
        <v>88</v>
      </c>
      <c r="C71" s="52" t="s">
        <v>294</v>
      </c>
      <c r="D71" s="41"/>
      <c r="E71" s="42"/>
      <c r="H71" s="35"/>
      <c r="I71" s="36"/>
    </row>
    <row r="72" spans="1:9" hidden="1" x14ac:dyDescent="0.25">
      <c r="A72" s="12"/>
      <c r="B72" s="51" t="s">
        <v>111</v>
      </c>
      <c r="C72" s="46" t="s">
        <v>185</v>
      </c>
      <c r="D72" s="36"/>
      <c r="E72" s="42"/>
      <c r="H72" s="12"/>
    </row>
    <row r="73" spans="1:9" hidden="1" x14ac:dyDescent="0.25">
      <c r="A73" s="12"/>
      <c r="B73" s="51" t="s">
        <v>75</v>
      </c>
      <c r="C73" s="46" t="s">
        <v>186</v>
      </c>
      <c r="D73" s="36"/>
      <c r="E73" s="42"/>
      <c r="H73" s="12"/>
    </row>
    <row r="74" spans="1:9" hidden="1" x14ac:dyDescent="0.25">
      <c r="A74" s="12"/>
      <c r="B74" s="51" t="s">
        <v>74</v>
      </c>
      <c r="C74" s="46" t="s">
        <v>187</v>
      </c>
      <c r="D74" s="36"/>
      <c r="E74" s="42"/>
      <c r="H74" s="12"/>
    </row>
    <row r="75" spans="1:9" hidden="1" x14ac:dyDescent="0.25">
      <c r="A75" s="12"/>
      <c r="B75" s="51" t="s">
        <v>76</v>
      </c>
      <c r="C75" s="46" t="s">
        <v>188</v>
      </c>
      <c r="D75" s="36"/>
      <c r="E75" s="42"/>
      <c r="H75" s="12"/>
    </row>
    <row r="76" spans="1:9" hidden="1" x14ac:dyDescent="0.25">
      <c r="A76" s="36"/>
      <c r="B76" s="46"/>
      <c r="C76" s="50"/>
      <c r="D76" s="8"/>
      <c r="E76" s="42"/>
      <c r="H76" s="36"/>
      <c r="I76" s="36"/>
    </row>
    <row r="77" spans="1:9" hidden="1" x14ac:dyDescent="0.25">
      <c r="A77" s="35" t="s">
        <v>18</v>
      </c>
      <c r="B77" s="47" t="s">
        <v>88</v>
      </c>
      <c r="C77" s="52" t="s">
        <v>294</v>
      </c>
      <c r="D77" s="41"/>
      <c r="E77" s="42"/>
      <c r="H77" s="35"/>
      <c r="I77" s="36"/>
    </row>
    <row r="78" spans="1:9" hidden="1" x14ac:dyDescent="0.25">
      <c r="A78" s="12"/>
      <c r="B78" s="51" t="s">
        <v>61</v>
      </c>
      <c r="C78" s="46" t="s">
        <v>189</v>
      </c>
      <c r="D78" s="36"/>
      <c r="E78" s="42"/>
      <c r="H78" s="12"/>
    </row>
    <row r="79" spans="1:9" hidden="1" x14ac:dyDescent="0.25">
      <c r="A79" s="12"/>
      <c r="B79" s="51" t="s">
        <v>62</v>
      </c>
      <c r="C79" s="46" t="s">
        <v>190</v>
      </c>
      <c r="D79" s="36"/>
      <c r="E79" s="42"/>
      <c r="H79" s="12"/>
    </row>
    <row r="80" spans="1:9" hidden="1" x14ac:dyDescent="0.25">
      <c r="A80" s="12"/>
      <c r="B80" s="51" t="s">
        <v>112</v>
      </c>
      <c r="C80" s="46" t="s">
        <v>191</v>
      </c>
      <c r="D80" s="36"/>
      <c r="E80" s="42"/>
      <c r="H80" s="12"/>
    </row>
    <row r="81" spans="1:9" hidden="1" x14ac:dyDescent="0.25">
      <c r="A81" s="12"/>
      <c r="B81" s="51" t="s">
        <v>63</v>
      </c>
      <c r="C81" s="46" t="s">
        <v>192</v>
      </c>
      <c r="D81" s="36"/>
      <c r="E81" s="42"/>
      <c r="H81" s="12"/>
    </row>
    <row r="82" spans="1:9" hidden="1" x14ac:dyDescent="0.25">
      <c r="A82" s="12"/>
      <c r="B82" s="51" t="s">
        <v>113</v>
      </c>
      <c r="C82" s="46" t="s">
        <v>193</v>
      </c>
      <c r="D82" s="36"/>
      <c r="E82" s="42"/>
      <c r="H82" s="12"/>
    </row>
    <row r="83" spans="1:9" hidden="1" x14ac:dyDescent="0.25">
      <c r="A83" s="12"/>
      <c r="B83" s="51" t="s">
        <v>114</v>
      </c>
      <c r="C83" s="46" t="s">
        <v>194</v>
      </c>
      <c r="D83" s="36"/>
      <c r="E83" s="42"/>
      <c r="H83" s="12"/>
    </row>
    <row r="84" spans="1:9" hidden="1" x14ac:dyDescent="0.25">
      <c r="A84" s="12"/>
      <c r="B84" s="51" t="s">
        <v>147</v>
      </c>
      <c r="C84" s="46" t="s">
        <v>195</v>
      </c>
      <c r="D84" s="36"/>
      <c r="E84" s="42"/>
      <c r="H84" s="12"/>
    </row>
    <row r="85" spans="1:9" hidden="1" x14ac:dyDescent="0.25">
      <c r="A85" s="12"/>
      <c r="B85" s="51" t="s">
        <v>148</v>
      </c>
      <c r="C85" s="46" t="s">
        <v>196</v>
      </c>
      <c r="D85" s="36"/>
      <c r="E85" s="42"/>
      <c r="H85" s="12"/>
    </row>
    <row r="86" spans="1:9" hidden="1" x14ac:dyDescent="0.25">
      <c r="A86" s="12"/>
      <c r="B86" s="51" t="s">
        <v>115</v>
      </c>
      <c r="C86" s="51" t="s">
        <v>197</v>
      </c>
      <c r="D86" s="38"/>
      <c r="E86" s="42"/>
      <c r="H86" s="12"/>
    </row>
    <row r="87" spans="1:9" hidden="1" x14ac:dyDescent="0.25">
      <c r="A87" s="12"/>
      <c r="B87" s="51" t="s">
        <v>116</v>
      </c>
      <c r="C87" s="46" t="s">
        <v>198</v>
      </c>
      <c r="D87" s="36"/>
      <c r="E87" s="42"/>
      <c r="H87" s="12"/>
    </row>
    <row r="88" spans="1:9" hidden="1" x14ac:dyDescent="0.25">
      <c r="A88" s="12"/>
      <c r="B88" s="51" t="s">
        <v>149</v>
      </c>
      <c r="C88" s="46" t="s">
        <v>199</v>
      </c>
      <c r="D88" s="36"/>
      <c r="E88" s="42"/>
      <c r="H88" s="12"/>
    </row>
    <row r="89" spans="1:9" hidden="1" x14ac:dyDescent="0.25">
      <c r="A89" s="36"/>
      <c r="B89" s="46"/>
      <c r="C89" s="48"/>
      <c r="E89" s="42"/>
      <c r="H89" s="36"/>
      <c r="I89" s="36"/>
    </row>
    <row r="90" spans="1:9" hidden="1" x14ac:dyDescent="0.25">
      <c r="A90" s="35" t="s">
        <v>117</v>
      </c>
      <c r="B90" s="47" t="s">
        <v>88</v>
      </c>
      <c r="C90" s="52" t="s">
        <v>294</v>
      </c>
      <c r="D90" s="41"/>
      <c r="E90" s="42"/>
      <c r="H90" s="35"/>
      <c r="I90" s="36"/>
    </row>
    <row r="91" spans="1:9" hidden="1" x14ac:dyDescent="0.25">
      <c r="A91" s="12"/>
      <c r="B91" s="51" t="s">
        <v>51</v>
      </c>
      <c r="C91" s="46" t="s">
        <v>200</v>
      </c>
      <c r="D91" s="36"/>
      <c r="E91" s="42"/>
      <c r="H91" s="12"/>
    </row>
    <row r="92" spans="1:9" hidden="1" x14ac:dyDescent="0.25">
      <c r="A92" s="12"/>
      <c r="B92" s="51" t="s">
        <v>118</v>
      </c>
      <c r="C92" s="46" t="s">
        <v>201</v>
      </c>
      <c r="D92" s="36"/>
      <c r="E92" s="42"/>
      <c r="H92" s="12"/>
    </row>
    <row r="93" spans="1:9" hidden="1" x14ac:dyDescent="0.25">
      <c r="A93" s="12"/>
      <c r="B93" s="51" t="s">
        <v>150</v>
      </c>
      <c r="C93" s="46" t="s">
        <v>202</v>
      </c>
      <c r="D93" s="36"/>
      <c r="E93" s="42"/>
      <c r="H93" s="12"/>
    </row>
    <row r="94" spans="1:9" hidden="1" x14ac:dyDescent="0.25">
      <c r="A94" s="12"/>
      <c r="B94" s="51" t="s">
        <v>50</v>
      </c>
      <c r="C94" s="46" t="s">
        <v>203</v>
      </c>
      <c r="D94" s="36"/>
      <c r="E94" s="42"/>
      <c r="H94" s="12"/>
    </row>
    <row r="95" spans="1:9" hidden="1" x14ac:dyDescent="0.25">
      <c r="A95" s="36"/>
      <c r="B95" s="46"/>
      <c r="C95" s="46"/>
      <c r="D95" s="36"/>
      <c r="E95" s="42"/>
      <c r="H95" s="36"/>
    </row>
    <row r="96" spans="1:9" hidden="1" x14ac:dyDescent="0.25">
      <c r="A96" s="37" t="s">
        <v>105</v>
      </c>
      <c r="B96" s="47" t="s">
        <v>88</v>
      </c>
      <c r="C96" s="52" t="s">
        <v>294</v>
      </c>
      <c r="D96" s="41"/>
      <c r="E96" s="42"/>
      <c r="H96" s="37"/>
    </row>
    <row r="97" spans="1:8" hidden="1" x14ac:dyDescent="0.25">
      <c r="A97" s="12"/>
      <c r="B97" s="51" t="s">
        <v>46</v>
      </c>
      <c r="C97" s="46" t="s">
        <v>204</v>
      </c>
      <c r="D97" s="36"/>
      <c r="E97" s="42"/>
      <c r="H97" s="12"/>
    </row>
    <row r="98" spans="1:8" hidden="1" x14ac:dyDescent="0.25">
      <c r="A98" s="12"/>
      <c r="B98" s="51" t="s">
        <v>47</v>
      </c>
      <c r="C98" s="46" t="s">
        <v>205</v>
      </c>
      <c r="D98" s="36"/>
      <c r="E98" s="42"/>
      <c r="H98" s="12"/>
    </row>
    <row r="99" spans="1:8" hidden="1" x14ac:dyDescent="0.25">
      <c r="A99" s="12"/>
      <c r="B99" s="51" t="s">
        <v>49</v>
      </c>
      <c r="C99" s="46" t="s">
        <v>206</v>
      </c>
      <c r="D99" s="36"/>
      <c r="E99" s="42"/>
      <c r="H99" s="12"/>
    </row>
    <row r="100" spans="1:8" hidden="1" x14ac:dyDescent="0.25">
      <c r="A100" s="12"/>
      <c r="B100" s="51" t="s">
        <v>48</v>
      </c>
      <c r="C100" s="46" t="s">
        <v>207</v>
      </c>
      <c r="D100" s="36"/>
      <c r="E100" s="42"/>
      <c r="H100" s="12"/>
    </row>
    <row r="101" spans="1:8" hidden="1" x14ac:dyDescent="0.25">
      <c r="A101" s="12"/>
      <c r="B101" s="51" t="s">
        <v>119</v>
      </c>
      <c r="C101" s="46" t="s">
        <v>208</v>
      </c>
      <c r="D101" s="36"/>
      <c r="E101" s="42"/>
      <c r="H101" s="12"/>
    </row>
    <row r="102" spans="1:8" hidden="1" x14ac:dyDescent="0.25">
      <c r="A102" s="36"/>
      <c r="B102" s="46"/>
      <c r="C102" s="46"/>
      <c r="D102" s="36"/>
      <c r="E102" s="42"/>
      <c r="H102" s="36"/>
    </row>
    <row r="103" spans="1:8" hidden="1" x14ac:dyDescent="0.25">
      <c r="A103" s="37" t="s">
        <v>120</v>
      </c>
      <c r="B103" s="47" t="s">
        <v>88</v>
      </c>
      <c r="C103" s="52" t="s">
        <v>294</v>
      </c>
      <c r="D103" s="41"/>
      <c r="E103" s="42"/>
      <c r="H103" s="37"/>
    </row>
    <row r="104" spans="1:8" hidden="1" x14ac:dyDescent="0.25">
      <c r="A104" s="12"/>
      <c r="B104" s="51" t="s">
        <v>151</v>
      </c>
      <c r="C104" s="46" t="s">
        <v>209</v>
      </c>
      <c r="D104" s="36"/>
      <c r="E104" s="42"/>
      <c r="H104" s="12"/>
    </row>
    <row r="105" spans="1:8" hidden="1" x14ac:dyDescent="0.25">
      <c r="A105" s="12"/>
      <c r="B105" s="51" t="s">
        <v>121</v>
      </c>
      <c r="C105" s="46" t="s">
        <v>210</v>
      </c>
      <c r="D105" s="36"/>
      <c r="E105" s="42"/>
      <c r="H105" s="12"/>
    </row>
    <row r="106" spans="1:8" hidden="1" x14ac:dyDescent="0.25">
      <c r="A106" s="12"/>
      <c r="B106" s="51" t="s">
        <v>122</v>
      </c>
      <c r="C106" s="46" t="s">
        <v>211</v>
      </c>
      <c r="D106" s="36"/>
      <c r="E106" s="42"/>
      <c r="H106" s="12"/>
    </row>
    <row r="107" spans="1:8" hidden="1" x14ac:dyDescent="0.25">
      <c r="A107" s="12"/>
      <c r="B107" s="51" t="s">
        <v>123</v>
      </c>
      <c r="C107" s="46" t="s">
        <v>212</v>
      </c>
      <c r="D107" s="36"/>
      <c r="E107" s="42"/>
      <c r="H107" s="12"/>
    </row>
    <row r="108" spans="1:8" hidden="1" x14ac:dyDescent="0.25">
      <c r="A108" s="12"/>
      <c r="B108" s="51"/>
      <c r="C108" s="46"/>
      <c r="D108" s="36"/>
      <c r="E108" s="42"/>
      <c r="H108" s="12"/>
    </row>
    <row r="109" spans="1:8" hidden="1" x14ac:dyDescent="0.25">
      <c r="A109" s="37" t="s">
        <v>52</v>
      </c>
      <c r="B109" s="47" t="s">
        <v>88</v>
      </c>
      <c r="C109" s="52" t="s">
        <v>294</v>
      </c>
      <c r="D109" s="41"/>
      <c r="E109" s="42"/>
      <c r="H109" s="37"/>
    </row>
    <row r="110" spans="1:8" hidden="1" x14ac:dyDescent="0.25">
      <c r="A110" s="12"/>
      <c r="B110" s="51" t="s">
        <v>152</v>
      </c>
      <c r="C110" s="46" t="s">
        <v>213</v>
      </c>
      <c r="D110" s="36"/>
      <c r="E110" s="42"/>
      <c r="H110" s="12"/>
    </row>
    <row r="111" spans="1:8" hidden="1" x14ac:dyDescent="0.25">
      <c r="A111" s="12"/>
      <c r="B111" s="51" t="s">
        <v>124</v>
      </c>
      <c r="C111" s="46" t="s">
        <v>214</v>
      </c>
      <c r="D111" s="36"/>
      <c r="E111" s="42"/>
      <c r="H111" s="12"/>
    </row>
    <row r="112" spans="1:8" hidden="1" x14ac:dyDescent="0.25">
      <c r="A112" s="12"/>
      <c r="B112" s="51" t="s">
        <v>56</v>
      </c>
      <c r="C112" s="46" t="s">
        <v>215</v>
      </c>
      <c r="D112" s="36"/>
      <c r="E112" s="42"/>
      <c r="H112" s="12"/>
    </row>
    <row r="113" spans="1:8" hidden="1" x14ac:dyDescent="0.25">
      <c r="A113" s="12"/>
      <c r="B113" s="51" t="s">
        <v>55</v>
      </c>
      <c r="C113" s="46" t="s">
        <v>216</v>
      </c>
      <c r="D113" s="36"/>
      <c r="E113" s="42"/>
      <c r="H113" s="12"/>
    </row>
    <row r="114" spans="1:8" hidden="1" x14ac:dyDescent="0.25">
      <c r="A114" s="12"/>
      <c r="B114" s="51" t="s">
        <v>153</v>
      </c>
      <c r="C114" s="46" t="s">
        <v>217</v>
      </c>
      <c r="D114" s="36"/>
      <c r="E114" s="42"/>
      <c r="H114" s="12"/>
    </row>
    <row r="115" spans="1:8" hidden="1" x14ac:dyDescent="0.25">
      <c r="A115" s="12"/>
      <c r="B115" s="51" t="s">
        <v>53</v>
      </c>
      <c r="C115" s="46" t="s">
        <v>218</v>
      </c>
      <c r="D115" s="36"/>
      <c r="E115" s="42"/>
      <c r="H115" s="12"/>
    </row>
    <row r="116" spans="1:8" hidden="1" x14ac:dyDescent="0.25">
      <c r="A116" s="12"/>
      <c r="B116" s="51" t="s">
        <v>125</v>
      </c>
      <c r="C116" s="46" t="s">
        <v>219</v>
      </c>
      <c r="D116" s="36"/>
      <c r="E116" s="42"/>
      <c r="H116" s="12"/>
    </row>
    <row r="117" spans="1:8" hidden="1" x14ac:dyDescent="0.25">
      <c r="A117" s="12"/>
      <c r="B117" s="51" t="s">
        <v>54</v>
      </c>
      <c r="C117" s="46" t="s">
        <v>220</v>
      </c>
      <c r="D117" s="36"/>
      <c r="E117" s="42"/>
      <c r="H117" s="12"/>
    </row>
    <row r="118" spans="1:8" hidden="1" x14ac:dyDescent="0.25">
      <c r="A118" s="36"/>
      <c r="B118" s="46"/>
      <c r="C118" s="46"/>
      <c r="D118" s="36"/>
      <c r="E118" s="42"/>
      <c r="H118" s="36"/>
    </row>
    <row r="119" spans="1:8" hidden="1" x14ac:dyDescent="0.25">
      <c r="A119" s="37" t="s">
        <v>57</v>
      </c>
      <c r="B119" s="47" t="s">
        <v>88</v>
      </c>
      <c r="C119" s="52" t="s">
        <v>294</v>
      </c>
      <c r="D119" s="41"/>
      <c r="E119" s="42"/>
      <c r="H119" s="37"/>
    </row>
    <row r="120" spans="1:8" hidden="1" x14ac:dyDescent="0.25">
      <c r="A120" s="12"/>
      <c r="B120" s="51" t="s">
        <v>59</v>
      </c>
      <c r="C120" s="46" t="s">
        <v>221</v>
      </c>
      <c r="D120" s="36"/>
      <c r="E120" s="42"/>
      <c r="H120" s="12"/>
    </row>
    <row r="121" spans="1:8" hidden="1" x14ac:dyDescent="0.25">
      <c r="A121" s="12"/>
      <c r="B121" s="51" t="s">
        <v>58</v>
      </c>
      <c r="C121" s="46" t="s">
        <v>222</v>
      </c>
      <c r="D121" s="36"/>
      <c r="E121" s="42"/>
      <c r="H121" s="12"/>
    </row>
    <row r="122" spans="1:8" hidden="1" x14ac:dyDescent="0.25">
      <c r="A122" s="12"/>
      <c r="B122" s="51" t="s">
        <v>154</v>
      </c>
      <c r="C122" s="46" t="s">
        <v>223</v>
      </c>
      <c r="D122" s="36"/>
      <c r="E122" s="42"/>
      <c r="H122" s="12"/>
    </row>
    <row r="123" spans="1:8" hidden="1" x14ac:dyDescent="0.25">
      <c r="A123" s="12"/>
      <c r="B123" s="51" t="s">
        <v>155</v>
      </c>
      <c r="C123" s="46" t="s">
        <v>224</v>
      </c>
      <c r="D123" s="36"/>
      <c r="E123" s="42"/>
      <c r="H123" s="12"/>
    </row>
    <row r="124" spans="1:8" hidden="1" x14ac:dyDescent="0.25">
      <c r="A124" s="12"/>
      <c r="B124" s="51" t="s">
        <v>60</v>
      </c>
      <c r="C124" s="46" t="s">
        <v>225</v>
      </c>
      <c r="D124" s="36"/>
      <c r="E124" s="42"/>
      <c r="H124" s="12"/>
    </row>
    <row r="125" spans="1:8" hidden="1" x14ac:dyDescent="0.25">
      <c r="A125" s="36"/>
      <c r="B125" s="46"/>
      <c r="C125" s="46"/>
      <c r="D125" s="36"/>
      <c r="E125" s="42"/>
      <c r="H125" s="36"/>
    </row>
    <row r="126" spans="1:8" hidden="1" x14ac:dyDescent="0.25">
      <c r="A126" s="35" t="s">
        <v>126</v>
      </c>
      <c r="B126" s="47" t="s">
        <v>88</v>
      </c>
      <c r="C126" s="52" t="s">
        <v>294</v>
      </c>
      <c r="D126" s="41"/>
      <c r="E126" s="42"/>
      <c r="H126" s="35"/>
    </row>
    <row r="127" spans="1:8" hidden="1" x14ac:dyDescent="0.25">
      <c r="A127" s="12"/>
      <c r="B127" s="51" t="s">
        <v>156</v>
      </c>
      <c r="C127" s="46" t="s">
        <v>226</v>
      </c>
      <c r="D127" s="36"/>
      <c r="E127" s="42"/>
      <c r="H127" s="12"/>
    </row>
    <row r="128" spans="1:8" hidden="1" x14ac:dyDescent="0.25">
      <c r="A128" s="12"/>
      <c r="B128" s="51" t="s">
        <v>157</v>
      </c>
      <c r="C128" s="46" t="s">
        <v>227</v>
      </c>
      <c r="D128" s="36"/>
      <c r="E128" s="42"/>
      <c r="H128" s="12"/>
    </row>
    <row r="129" spans="1:8" hidden="1" x14ac:dyDescent="0.25">
      <c r="A129" s="12"/>
      <c r="B129" s="51" t="s">
        <v>158</v>
      </c>
      <c r="C129" s="46" t="s">
        <v>228</v>
      </c>
      <c r="D129" s="36"/>
      <c r="E129" s="42"/>
      <c r="H129" s="12"/>
    </row>
    <row r="130" spans="1:8" hidden="1" x14ac:dyDescent="0.25">
      <c r="A130" s="12"/>
      <c r="B130" s="51" t="s">
        <v>42</v>
      </c>
      <c r="C130" s="46" t="s">
        <v>229</v>
      </c>
      <c r="D130" s="36"/>
      <c r="E130" s="42"/>
      <c r="H130" s="12"/>
    </row>
    <row r="131" spans="1:8" hidden="1" x14ac:dyDescent="0.25">
      <c r="A131" s="12"/>
      <c r="B131" s="51" t="s">
        <v>127</v>
      </c>
      <c r="C131" s="46" t="s">
        <v>230</v>
      </c>
      <c r="D131" s="36"/>
      <c r="E131" s="42"/>
      <c r="H131" s="12"/>
    </row>
    <row r="132" spans="1:8" hidden="1" x14ac:dyDescent="0.25">
      <c r="A132" s="12"/>
      <c r="B132" s="51" t="s">
        <v>128</v>
      </c>
      <c r="C132" s="46" t="s">
        <v>231</v>
      </c>
      <c r="D132" s="36"/>
      <c r="E132" s="42"/>
      <c r="H132" s="12"/>
    </row>
    <row r="133" spans="1:8" hidden="1" x14ac:dyDescent="0.25">
      <c r="A133" s="12"/>
      <c r="B133" s="51" t="s">
        <v>41</v>
      </c>
      <c r="C133" s="46" t="s">
        <v>232</v>
      </c>
      <c r="D133" s="36"/>
      <c r="E133" s="42"/>
      <c r="H133" s="12"/>
    </row>
    <row r="134" spans="1:8" hidden="1" x14ac:dyDescent="0.25">
      <c r="A134" s="12"/>
      <c r="B134" s="51" t="s">
        <v>129</v>
      </c>
      <c r="C134" s="46" t="s">
        <v>233</v>
      </c>
      <c r="D134" s="36"/>
      <c r="E134" s="42"/>
      <c r="H134" s="12"/>
    </row>
    <row r="135" spans="1:8" hidden="1" x14ac:dyDescent="0.25">
      <c r="A135" s="36"/>
      <c r="B135" s="46"/>
      <c r="C135" s="46"/>
      <c r="D135" s="36"/>
      <c r="E135" s="42"/>
      <c r="H135" s="36"/>
    </row>
    <row r="136" spans="1:8" hidden="1" x14ac:dyDescent="0.25">
      <c r="A136" s="37" t="s">
        <v>130</v>
      </c>
      <c r="B136" s="47" t="s">
        <v>88</v>
      </c>
      <c r="C136" s="52" t="s">
        <v>294</v>
      </c>
      <c r="D136" s="41"/>
      <c r="E136" s="42"/>
      <c r="H136" s="37"/>
    </row>
    <row r="137" spans="1:8" hidden="1" x14ac:dyDescent="0.25">
      <c r="A137" s="12"/>
      <c r="B137" s="51" t="s">
        <v>131</v>
      </c>
      <c r="C137" s="46" t="s">
        <v>234</v>
      </c>
      <c r="D137" s="36"/>
      <c r="E137" s="42"/>
      <c r="H137" s="12"/>
    </row>
    <row r="138" spans="1:8" hidden="1" x14ac:dyDescent="0.25">
      <c r="A138" s="12"/>
      <c r="B138" s="51" t="s">
        <v>159</v>
      </c>
      <c r="C138" s="46" t="s">
        <v>235</v>
      </c>
      <c r="D138" s="36"/>
      <c r="E138" s="42"/>
      <c r="H138" s="12"/>
    </row>
    <row r="139" spans="1:8" hidden="1" x14ac:dyDescent="0.25">
      <c r="A139" s="12"/>
      <c r="B139" s="51" t="s">
        <v>160</v>
      </c>
      <c r="C139" s="46" t="s">
        <v>236</v>
      </c>
      <c r="D139" s="36"/>
      <c r="E139" s="42"/>
      <c r="H139" s="12"/>
    </row>
    <row r="140" spans="1:8" hidden="1" x14ac:dyDescent="0.25">
      <c r="A140" s="12"/>
      <c r="B140" s="51" t="s">
        <v>161</v>
      </c>
      <c r="C140" s="46" t="s">
        <v>237</v>
      </c>
      <c r="D140" s="36"/>
      <c r="E140" s="42"/>
      <c r="H140" s="12"/>
    </row>
    <row r="141" spans="1:8" hidden="1" x14ac:dyDescent="0.25">
      <c r="A141" s="12"/>
      <c r="B141" s="51" t="s">
        <v>162</v>
      </c>
      <c r="C141" s="46" t="s">
        <v>238</v>
      </c>
      <c r="D141" s="36"/>
      <c r="E141" s="42"/>
      <c r="H141" s="12"/>
    </row>
    <row r="142" spans="1:8" hidden="1" x14ac:dyDescent="0.25">
      <c r="A142" s="12"/>
      <c r="B142" s="51" t="s">
        <v>163</v>
      </c>
      <c r="C142" s="51" t="s">
        <v>239</v>
      </c>
      <c r="D142" s="38"/>
      <c r="E142" s="42"/>
      <c r="H142" s="12"/>
    </row>
    <row r="143" spans="1:8" hidden="1" x14ac:dyDescent="0.25">
      <c r="A143" s="12"/>
      <c r="B143" s="51" t="s">
        <v>164</v>
      </c>
      <c r="C143" s="51" t="s">
        <v>240</v>
      </c>
      <c r="D143" s="38"/>
      <c r="E143" s="42"/>
      <c r="H143" s="12"/>
    </row>
    <row r="144" spans="1:8" hidden="1" x14ac:dyDescent="0.25">
      <c r="A144" s="12"/>
      <c r="B144" s="51" t="s">
        <v>43</v>
      </c>
      <c r="C144" s="46" t="s">
        <v>241</v>
      </c>
      <c r="D144" s="36"/>
      <c r="E144" s="42"/>
      <c r="H144" s="12"/>
    </row>
    <row r="145" spans="1:8" hidden="1" x14ac:dyDescent="0.25">
      <c r="A145" s="12"/>
      <c r="B145" s="51" t="s">
        <v>165</v>
      </c>
      <c r="C145" s="51" t="s">
        <v>242</v>
      </c>
      <c r="D145" s="38"/>
      <c r="E145" s="42"/>
      <c r="H145" s="12"/>
    </row>
    <row r="146" spans="1:8" hidden="1" x14ac:dyDescent="0.25">
      <c r="A146" s="12"/>
      <c r="B146" s="51" t="s">
        <v>166</v>
      </c>
      <c r="C146" s="51" t="s">
        <v>243</v>
      </c>
      <c r="D146" s="38"/>
      <c r="E146" s="42"/>
      <c r="H146" s="12"/>
    </row>
    <row r="147" spans="1:8" hidden="1" x14ac:dyDescent="0.25">
      <c r="A147" s="12"/>
      <c r="B147" s="51" t="s">
        <v>44</v>
      </c>
      <c r="C147" s="46" t="s">
        <v>244</v>
      </c>
      <c r="D147" s="36"/>
      <c r="E147" s="42"/>
      <c r="H147" s="12"/>
    </row>
    <row r="148" spans="1:8" hidden="1" x14ac:dyDescent="0.25">
      <c r="A148" s="12"/>
      <c r="B148" s="51" t="s">
        <v>45</v>
      </c>
      <c r="C148" s="51" t="s">
        <v>245</v>
      </c>
      <c r="D148" s="38"/>
      <c r="E148" s="42"/>
      <c r="H148" s="12"/>
    </row>
    <row r="149" spans="1:8" hidden="1" x14ac:dyDescent="0.25">
      <c r="A149" s="36"/>
      <c r="B149" s="46"/>
      <c r="C149" s="46"/>
      <c r="D149" s="36"/>
      <c r="E149" s="42"/>
      <c r="H149" s="36"/>
    </row>
    <row r="150" spans="1:8" hidden="1" x14ac:dyDescent="0.25">
      <c r="A150" s="35" t="s">
        <v>20</v>
      </c>
      <c r="B150" s="47" t="s">
        <v>88</v>
      </c>
      <c r="C150" s="52" t="s">
        <v>294</v>
      </c>
      <c r="D150" s="41"/>
      <c r="E150" s="42"/>
      <c r="H150" s="35"/>
    </row>
    <row r="151" spans="1:8" hidden="1" x14ac:dyDescent="0.25">
      <c r="A151" s="12"/>
      <c r="B151" s="51" t="s">
        <v>64</v>
      </c>
      <c r="C151" s="46" t="s">
        <v>246</v>
      </c>
      <c r="D151" s="36"/>
      <c r="E151" s="42"/>
      <c r="H151" s="12"/>
    </row>
    <row r="152" spans="1:8" hidden="1" x14ac:dyDescent="0.25">
      <c r="A152" s="12"/>
      <c r="B152" s="51" t="s">
        <v>167</v>
      </c>
      <c r="C152" s="46" t="s">
        <v>247</v>
      </c>
      <c r="D152" s="36"/>
      <c r="E152" s="42"/>
      <c r="H152" s="12"/>
    </row>
    <row r="153" spans="1:8" hidden="1" x14ac:dyDescent="0.25">
      <c r="A153" s="12"/>
      <c r="B153" s="51" t="s">
        <v>168</v>
      </c>
      <c r="C153" s="46" t="s">
        <v>248</v>
      </c>
      <c r="D153" s="36"/>
      <c r="E153" s="42"/>
      <c r="H153" s="12"/>
    </row>
    <row r="154" spans="1:8" hidden="1" x14ac:dyDescent="0.25">
      <c r="A154" s="12"/>
      <c r="B154" s="51" t="s">
        <v>65</v>
      </c>
      <c r="C154" s="46" t="s">
        <v>249</v>
      </c>
      <c r="D154" s="36"/>
      <c r="E154" s="42"/>
      <c r="H154" s="12"/>
    </row>
    <row r="155" spans="1:8" hidden="1" x14ac:dyDescent="0.25">
      <c r="A155" s="12"/>
      <c r="B155" s="51" t="s">
        <v>132</v>
      </c>
      <c r="C155" s="46" t="s">
        <v>250</v>
      </c>
      <c r="D155" s="36"/>
      <c r="E155" s="42"/>
      <c r="H155" s="12"/>
    </row>
    <row r="156" spans="1:8" hidden="1" x14ac:dyDescent="0.25">
      <c r="A156" s="12"/>
      <c r="B156" s="51" t="s">
        <v>68</v>
      </c>
      <c r="C156" s="46" t="s">
        <v>251</v>
      </c>
      <c r="D156" s="36"/>
      <c r="E156" s="42"/>
      <c r="H156" s="12"/>
    </row>
    <row r="157" spans="1:8" hidden="1" x14ac:dyDescent="0.25">
      <c r="A157" s="12"/>
      <c r="B157" s="51" t="s">
        <v>169</v>
      </c>
      <c r="C157" s="46" t="s">
        <v>252</v>
      </c>
      <c r="D157" s="36"/>
      <c r="E157" s="42"/>
      <c r="H157" s="12"/>
    </row>
    <row r="158" spans="1:8" hidden="1" x14ac:dyDescent="0.25">
      <c r="A158" s="12"/>
      <c r="B158" s="51"/>
      <c r="C158" s="46"/>
      <c r="D158" s="36"/>
      <c r="E158" s="42"/>
      <c r="H158" s="12"/>
    </row>
    <row r="159" spans="1:8" hidden="1" x14ac:dyDescent="0.25">
      <c r="A159" s="37" t="s">
        <v>108</v>
      </c>
      <c r="B159" s="47" t="s">
        <v>88</v>
      </c>
      <c r="C159" s="52" t="s">
        <v>294</v>
      </c>
      <c r="D159" s="41"/>
      <c r="E159" s="42"/>
      <c r="H159" s="37"/>
    </row>
    <row r="160" spans="1:8" hidden="1" x14ac:dyDescent="0.25">
      <c r="A160" s="12"/>
      <c r="B160" s="51" t="s">
        <v>66</v>
      </c>
      <c r="C160" s="46" t="s">
        <v>253</v>
      </c>
      <c r="D160" s="36"/>
      <c r="E160" s="42"/>
      <c r="H160" s="12"/>
    </row>
    <row r="161" spans="1:8" hidden="1" x14ac:dyDescent="0.25">
      <c r="A161" s="12"/>
      <c r="B161" s="51" t="s">
        <v>67</v>
      </c>
      <c r="C161" s="46" t="s">
        <v>254</v>
      </c>
      <c r="D161" s="36"/>
      <c r="E161" s="42"/>
      <c r="H161" s="12"/>
    </row>
    <row r="162" spans="1:8" hidden="1" x14ac:dyDescent="0.25">
      <c r="A162" s="12"/>
      <c r="B162" s="51" t="s">
        <v>133</v>
      </c>
      <c r="C162" s="46" t="s">
        <v>255</v>
      </c>
      <c r="D162" s="36"/>
      <c r="E162" s="42"/>
      <c r="H162" s="12"/>
    </row>
    <row r="163" spans="1:8" hidden="1" x14ac:dyDescent="0.25">
      <c r="A163" s="12"/>
      <c r="B163" s="51" t="s">
        <v>170</v>
      </c>
      <c r="C163" s="46" t="s">
        <v>256</v>
      </c>
      <c r="D163" s="36"/>
      <c r="E163" s="42"/>
      <c r="H163" s="12"/>
    </row>
    <row r="164" spans="1:8" hidden="1" x14ac:dyDescent="0.25">
      <c r="A164" s="12"/>
      <c r="B164" s="51" t="s">
        <v>70</v>
      </c>
      <c r="C164" s="46" t="s">
        <v>257</v>
      </c>
      <c r="D164" s="36"/>
      <c r="E164" s="42"/>
      <c r="H164" s="12"/>
    </row>
    <row r="165" spans="1:8" hidden="1" x14ac:dyDescent="0.25">
      <c r="A165" s="12"/>
      <c r="B165" s="51" t="s">
        <v>69</v>
      </c>
      <c r="C165" s="46" t="s">
        <v>258</v>
      </c>
      <c r="D165" s="36"/>
      <c r="E165" s="42"/>
      <c r="H165" s="12"/>
    </row>
    <row r="166" spans="1:8" hidden="1" x14ac:dyDescent="0.25">
      <c r="A166" s="12"/>
      <c r="B166" s="51" t="s">
        <v>134</v>
      </c>
      <c r="C166" s="46" t="s">
        <v>259</v>
      </c>
      <c r="D166" s="36"/>
      <c r="E166" s="42"/>
      <c r="H166" s="12"/>
    </row>
    <row r="167" spans="1:8" hidden="1" x14ac:dyDescent="0.25">
      <c r="A167" s="12"/>
      <c r="B167" s="51" t="s">
        <v>171</v>
      </c>
      <c r="C167" s="46" t="s">
        <v>260</v>
      </c>
      <c r="D167" s="36"/>
      <c r="E167" s="42"/>
      <c r="H167" s="12"/>
    </row>
    <row r="168" spans="1:8" hidden="1" x14ac:dyDescent="0.25">
      <c r="A168" s="36"/>
      <c r="B168" s="46"/>
      <c r="C168" s="46"/>
      <c r="D168" s="36"/>
      <c r="E168" s="42"/>
      <c r="H168" s="36"/>
    </row>
    <row r="169" spans="1:8" hidden="1" x14ac:dyDescent="0.25">
      <c r="A169" s="37" t="s">
        <v>107</v>
      </c>
      <c r="B169" s="47" t="s">
        <v>88</v>
      </c>
      <c r="C169" s="52" t="s">
        <v>294</v>
      </c>
      <c r="D169" s="41"/>
      <c r="E169" s="42"/>
      <c r="H169" s="37"/>
    </row>
    <row r="170" spans="1:8" hidden="1" x14ac:dyDescent="0.25">
      <c r="A170" s="12"/>
      <c r="B170" s="51" t="s">
        <v>135</v>
      </c>
      <c r="C170" s="46" t="s">
        <v>261</v>
      </c>
      <c r="D170" s="36"/>
      <c r="E170" s="42"/>
      <c r="H170" s="12"/>
    </row>
    <row r="171" spans="1:8" hidden="1" x14ac:dyDescent="0.25">
      <c r="A171" s="12"/>
      <c r="B171" s="51" t="s">
        <v>71</v>
      </c>
      <c r="C171" s="46" t="s">
        <v>262</v>
      </c>
      <c r="D171" s="36"/>
      <c r="E171" s="42"/>
      <c r="H171" s="12"/>
    </row>
    <row r="172" spans="1:8" hidden="1" x14ac:dyDescent="0.25">
      <c r="A172" s="12"/>
      <c r="B172" s="51" t="s">
        <v>72</v>
      </c>
      <c r="C172" s="46" t="s">
        <v>263</v>
      </c>
      <c r="D172" s="36"/>
      <c r="E172" s="42"/>
      <c r="H172" s="12"/>
    </row>
    <row r="173" spans="1:8" hidden="1" x14ac:dyDescent="0.25">
      <c r="A173" s="12"/>
      <c r="B173" s="51" t="s">
        <v>136</v>
      </c>
      <c r="C173" s="46" t="s">
        <v>264</v>
      </c>
      <c r="D173" s="36"/>
      <c r="E173" s="42"/>
      <c r="H173" s="12"/>
    </row>
    <row r="174" spans="1:8" hidden="1" x14ac:dyDescent="0.25">
      <c r="A174" s="12"/>
      <c r="B174" s="46"/>
      <c r="C174" s="46"/>
      <c r="D174" s="36"/>
      <c r="E174" s="42"/>
      <c r="H174" s="12"/>
    </row>
    <row r="175" spans="1:8" hidden="1" x14ac:dyDescent="0.25">
      <c r="A175" s="37" t="s">
        <v>106</v>
      </c>
      <c r="B175" s="47" t="s">
        <v>88</v>
      </c>
      <c r="C175" s="52" t="s">
        <v>294</v>
      </c>
      <c r="D175" s="41"/>
      <c r="E175" s="42"/>
      <c r="H175" s="37"/>
    </row>
    <row r="176" spans="1:8" hidden="1" x14ac:dyDescent="0.25">
      <c r="A176" s="12"/>
      <c r="B176" s="51" t="s">
        <v>172</v>
      </c>
      <c r="C176" s="46" t="s">
        <v>265</v>
      </c>
      <c r="D176" s="36"/>
      <c r="E176" s="42"/>
      <c r="H176" s="12"/>
    </row>
    <row r="177" spans="1:8" hidden="1" x14ac:dyDescent="0.25">
      <c r="A177" s="12"/>
      <c r="B177" s="51" t="s">
        <v>73</v>
      </c>
      <c r="C177" s="46" t="s">
        <v>266</v>
      </c>
      <c r="D177" s="36"/>
      <c r="E177" s="42"/>
      <c r="H177" s="12"/>
    </row>
    <row r="178" spans="1:8" hidden="1" x14ac:dyDescent="0.25">
      <c r="A178" s="12"/>
      <c r="B178" s="51" t="s">
        <v>137</v>
      </c>
      <c r="C178" s="46" t="s">
        <v>267</v>
      </c>
      <c r="D178" s="36"/>
      <c r="E178" s="42"/>
      <c r="H178" s="12"/>
    </row>
    <row r="179" spans="1:8" hidden="1" x14ac:dyDescent="0.25">
      <c r="A179" s="36"/>
      <c r="B179" s="46"/>
      <c r="C179" s="46"/>
      <c r="D179" s="36"/>
      <c r="E179" s="42"/>
      <c r="H179" s="36"/>
    </row>
    <row r="180" spans="1:8" hidden="1" x14ac:dyDescent="0.25">
      <c r="A180" s="37" t="s">
        <v>37</v>
      </c>
      <c r="B180" s="47" t="s">
        <v>88</v>
      </c>
      <c r="C180" s="52" t="s">
        <v>294</v>
      </c>
      <c r="D180" s="41"/>
      <c r="E180" s="42"/>
      <c r="H180" s="37"/>
    </row>
    <row r="181" spans="1:8" hidden="1" x14ac:dyDescent="0.25">
      <c r="A181" s="12"/>
      <c r="B181" s="51" t="s">
        <v>138</v>
      </c>
      <c r="C181" s="46" t="s">
        <v>268</v>
      </c>
      <c r="D181" s="36"/>
      <c r="E181" s="42"/>
      <c r="H181" s="12"/>
    </row>
    <row r="182" spans="1:8" hidden="1" x14ac:dyDescent="0.25">
      <c r="A182" s="12"/>
      <c r="B182" s="51" t="s">
        <v>38</v>
      </c>
      <c r="C182" s="46" t="s">
        <v>269</v>
      </c>
      <c r="D182" s="36"/>
      <c r="E182" s="42"/>
      <c r="H182" s="12"/>
    </row>
    <row r="183" spans="1:8" hidden="1" x14ac:dyDescent="0.25">
      <c r="A183" s="12"/>
      <c r="B183" s="51" t="s">
        <v>39</v>
      </c>
      <c r="C183" s="46" t="s">
        <v>270</v>
      </c>
      <c r="D183" s="36"/>
      <c r="E183" s="42"/>
      <c r="H183" s="12"/>
    </row>
    <row r="184" spans="1:8" hidden="1" x14ac:dyDescent="0.25">
      <c r="A184" s="12"/>
      <c r="B184" s="51" t="s">
        <v>139</v>
      </c>
      <c r="C184" s="46" t="s">
        <v>271</v>
      </c>
      <c r="D184" s="36"/>
      <c r="E184" s="42"/>
      <c r="H184" s="12"/>
    </row>
    <row r="185" spans="1:8" hidden="1" x14ac:dyDescent="0.25">
      <c r="A185" s="12"/>
      <c r="B185" s="51" t="s">
        <v>40</v>
      </c>
      <c r="C185" s="46" t="s">
        <v>272</v>
      </c>
      <c r="D185" s="36"/>
      <c r="E185" s="42"/>
      <c r="H185" s="12"/>
    </row>
    <row r="186" spans="1:8" hidden="1" x14ac:dyDescent="0.25">
      <c r="A186" s="12"/>
      <c r="B186" s="51" t="s">
        <v>140</v>
      </c>
      <c r="C186" s="46" t="s">
        <v>273</v>
      </c>
      <c r="D186" s="36"/>
      <c r="E186" s="42"/>
      <c r="H186" s="12"/>
    </row>
    <row r="187" spans="1:8" hidden="1" x14ac:dyDescent="0.25">
      <c r="A187" s="12"/>
      <c r="B187" s="51" t="s">
        <v>141</v>
      </c>
      <c r="C187" s="46" t="s">
        <v>274</v>
      </c>
      <c r="D187" s="36"/>
      <c r="E187" s="42"/>
      <c r="H187" s="12"/>
    </row>
    <row r="188" spans="1:8" hidden="1" x14ac:dyDescent="0.25">
      <c r="A188" s="36"/>
      <c r="B188" s="46"/>
      <c r="C188" s="46"/>
      <c r="D188" s="36"/>
      <c r="E188" s="42"/>
      <c r="H188" s="36"/>
    </row>
    <row r="189" spans="1:8" hidden="1" x14ac:dyDescent="0.25">
      <c r="A189" s="37" t="s">
        <v>22</v>
      </c>
      <c r="B189" s="47" t="s">
        <v>88</v>
      </c>
      <c r="C189" s="52" t="s">
        <v>294</v>
      </c>
      <c r="D189" s="41"/>
      <c r="E189" s="42"/>
      <c r="H189" s="37"/>
    </row>
    <row r="190" spans="1:8" hidden="1" x14ac:dyDescent="0.25">
      <c r="A190" s="12"/>
      <c r="B190" s="51" t="s">
        <v>23</v>
      </c>
      <c r="C190" s="46" t="s">
        <v>275</v>
      </c>
      <c r="D190" s="36"/>
      <c r="E190" s="42"/>
      <c r="H190" s="12"/>
    </row>
    <row r="191" spans="1:8" hidden="1" x14ac:dyDescent="0.25">
      <c r="A191" s="12"/>
      <c r="B191" s="51" t="s">
        <v>25</v>
      </c>
      <c r="C191" s="46" t="s">
        <v>276</v>
      </c>
      <c r="D191" s="36"/>
      <c r="E191" s="42"/>
      <c r="H191" s="12"/>
    </row>
    <row r="192" spans="1:8" hidden="1" x14ac:dyDescent="0.25">
      <c r="A192" s="12"/>
      <c r="B192" s="51" t="s">
        <v>142</v>
      </c>
      <c r="C192" s="46" t="s">
        <v>277</v>
      </c>
      <c r="D192" s="36"/>
      <c r="E192" s="42"/>
      <c r="H192" s="12"/>
    </row>
    <row r="193" spans="1:8" hidden="1" x14ac:dyDescent="0.25">
      <c r="A193" s="12"/>
      <c r="B193" s="51" t="s">
        <v>24</v>
      </c>
      <c r="C193" s="46" t="s">
        <v>278</v>
      </c>
      <c r="D193" s="36"/>
      <c r="E193" s="42"/>
      <c r="H193" s="12"/>
    </row>
    <row r="194" spans="1:8" hidden="1" x14ac:dyDescent="0.25">
      <c r="A194" s="12"/>
      <c r="B194" s="53" t="s">
        <v>173</v>
      </c>
      <c r="C194" s="49" t="s">
        <v>279</v>
      </c>
      <c r="D194" s="12"/>
      <c r="E194" s="42"/>
      <c r="H194" s="12"/>
    </row>
    <row r="195" spans="1:8" hidden="1" x14ac:dyDescent="0.25">
      <c r="A195" s="12"/>
      <c r="B195" s="51" t="s">
        <v>26</v>
      </c>
      <c r="C195" s="46" t="s">
        <v>280</v>
      </c>
      <c r="D195" s="36"/>
      <c r="E195" s="42"/>
      <c r="H195" s="12"/>
    </row>
    <row r="196" spans="1:8" hidden="1" x14ac:dyDescent="0.25">
      <c r="A196" s="12"/>
      <c r="B196" s="51" t="s">
        <v>27</v>
      </c>
      <c r="C196" s="46" t="s">
        <v>281</v>
      </c>
      <c r="D196" s="36"/>
      <c r="E196" s="42"/>
      <c r="H196" s="12"/>
    </row>
    <row r="197" spans="1:8" hidden="1" x14ac:dyDescent="0.25">
      <c r="A197" s="36"/>
      <c r="B197" s="46"/>
      <c r="C197" s="46"/>
      <c r="D197" s="36"/>
      <c r="E197" s="42"/>
      <c r="H197" s="36"/>
    </row>
    <row r="198" spans="1:8" hidden="1" x14ac:dyDescent="0.25">
      <c r="A198" s="37" t="s">
        <v>143</v>
      </c>
      <c r="B198" s="47" t="s">
        <v>88</v>
      </c>
      <c r="C198" s="52" t="s">
        <v>294</v>
      </c>
      <c r="D198" s="41"/>
      <c r="E198" s="42"/>
      <c r="H198" s="37"/>
    </row>
    <row r="199" spans="1:8" hidden="1" x14ac:dyDescent="0.25">
      <c r="A199" s="12"/>
      <c r="B199" s="51" t="s">
        <v>29</v>
      </c>
      <c r="C199" s="51" t="s">
        <v>282</v>
      </c>
      <c r="D199" s="38"/>
      <c r="E199" s="42"/>
      <c r="H199" s="12"/>
    </row>
    <row r="200" spans="1:8" hidden="1" x14ac:dyDescent="0.25">
      <c r="A200" s="12"/>
      <c r="B200" s="51" t="s">
        <v>31</v>
      </c>
      <c r="C200" s="46" t="s">
        <v>283</v>
      </c>
      <c r="D200" s="36"/>
      <c r="E200" s="42"/>
      <c r="H200" s="12"/>
    </row>
    <row r="201" spans="1:8" hidden="1" x14ac:dyDescent="0.25">
      <c r="A201" s="12"/>
      <c r="B201" s="51" t="s">
        <v>28</v>
      </c>
      <c r="C201" s="46" t="s">
        <v>284</v>
      </c>
      <c r="D201" s="36"/>
      <c r="E201" s="42"/>
      <c r="H201" s="12"/>
    </row>
    <row r="202" spans="1:8" hidden="1" x14ac:dyDescent="0.25">
      <c r="A202" s="12"/>
      <c r="B202" s="51" t="s">
        <v>36</v>
      </c>
      <c r="C202" s="46" t="s">
        <v>285</v>
      </c>
      <c r="D202" s="36"/>
      <c r="E202" s="42"/>
      <c r="H202" s="12"/>
    </row>
    <row r="203" spans="1:8" hidden="1" x14ac:dyDescent="0.25">
      <c r="A203" s="12"/>
      <c r="B203" s="51" t="s">
        <v>30</v>
      </c>
      <c r="C203" s="46" t="s">
        <v>286</v>
      </c>
      <c r="D203" s="36"/>
      <c r="E203" s="42"/>
      <c r="H203" s="12"/>
    </row>
    <row r="204" spans="1:8" hidden="1" x14ac:dyDescent="0.25">
      <c r="A204" s="12"/>
      <c r="B204" s="53" t="s">
        <v>144</v>
      </c>
      <c r="C204" s="49" t="s">
        <v>287</v>
      </c>
      <c r="D204" s="12"/>
      <c r="E204" s="42"/>
      <c r="H204" s="12"/>
    </row>
    <row r="205" spans="1:8" hidden="1" x14ac:dyDescent="0.25">
      <c r="A205" s="12"/>
      <c r="B205" s="51"/>
      <c r="C205" s="46"/>
      <c r="D205" s="36"/>
      <c r="E205" s="42"/>
      <c r="H205" s="12"/>
    </row>
    <row r="206" spans="1:8" hidden="1" x14ac:dyDescent="0.25">
      <c r="A206" s="37" t="s">
        <v>104</v>
      </c>
      <c r="B206" s="47" t="s">
        <v>88</v>
      </c>
      <c r="C206" s="52" t="s">
        <v>294</v>
      </c>
      <c r="D206" s="41"/>
      <c r="E206" s="42"/>
      <c r="H206" s="37"/>
    </row>
    <row r="207" spans="1:8" hidden="1" x14ac:dyDescent="0.25">
      <c r="A207" s="12"/>
      <c r="B207" s="51" t="s">
        <v>32</v>
      </c>
      <c r="C207" s="46" t="s">
        <v>288</v>
      </c>
      <c r="D207" s="36"/>
      <c r="E207" s="42"/>
      <c r="H207" s="12"/>
    </row>
    <row r="208" spans="1:8" hidden="1" x14ac:dyDescent="0.25">
      <c r="A208" s="12"/>
      <c r="B208" s="51" t="s">
        <v>34</v>
      </c>
      <c r="C208" s="46" t="s">
        <v>289</v>
      </c>
      <c r="D208" s="36"/>
      <c r="E208" s="42"/>
      <c r="H208" s="12"/>
    </row>
    <row r="209" spans="1:11" hidden="1" x14ac:dyDescent="0.25">
      <c r="A209" s="12"/>
      <c r="B209" s="51" t="s">
        <v>35</v>
      </c>
      <c r="C209" s="46" t="s">
        <v>290</v>
      </c>
      <c r="D209" s="36"/>
      <c r="E209" s="42"/>
      <c r="H209" s="12"/>
    </row>
    <row r="210" spans="1:11" hidden="1" x14ac:dyDescent="0.25">
      <c r="A210" s="12"/>
      <c r="B210" s="51" t="s">
        <v>174</v>
      </c>
      <c r="C210" s="46" t="s">
        <v>291</v>
      </c>
      <c r="D210" s="36"/>
      <c r="E210" s="42"/>
      <c r="H210" s="12"/>
    </row>
    <row r="211" spans="1:11" hidden="1" x14ac:dyDescent="0.25">
      <c r="A211" s="12"/>
      <c r="B211" s="53" t="s">
        <v>145</v>
      </c>
      <c r="C211" s="49" t="s">
        <v>292</v>
      </c>
      <c r="D211" s="12"/>
      <c r="E211" s="42"/>
      <c r="H211" s="12"/>
    </row>
    <row r="212" spans="1:11" hidden="1" x14ac:dyDescent="0.25">
      <c r="A212" s="12"/>
      <c r="B212" s="51" t="s">
        <v>33</v>
      </c>
      <c r="C212" s="46" t="s">
        <v>293</v>
      </c>
      <c r="D212" s="36"/>
      <c r="E212" s="42"/>
      <c r="H212" s="12"/>
    </row>
    <row r="213" spans="1:11" hidden="1" x14ac:dyDescent="0.25">
      <c r="B213" s="48"/>
      <c r="C213" s="48"/>
      <c r="E213" s="42"/>
    </row>
    <row r="214" spans="1:11" hidden="1" x14ac:dyDescent="0.25">
      <c r="B214" s="48"/>
      <c r="C214" s="48"/>
      <c r="E214" s="42"/>
    </row>
    <row r="215" spans="1:11" hidden="1" x14ac:dyDescent="0.25">
      <c r="A215" s="37" t="s">
        <v>17</v>
      </c>
      <c r="B215" s="47" t="s">
        <v>88</v>
      </c>
      <c r="C215" s="52" t="s">
        <v>294</v>
      </c>
      <c r="D215" s="41"/>
      <c r="E215" s="42"/>
    </row>
    <row r="216" spans="1:11" hidden="1" x14ac:dyDescent="0.25">
      <c r="B216" s="51" t="s">
        <v>152</v>
      </c>
      <c r="C216" s="46" t="s">
        <v>213</v>
      </c>
      <c r="D216" s="36"/>
      <c r="E216" s="42"/>
      <c r="I216" s="38"/>
    </row>
    <row r="217" spans="1:11" hidden="1" x14ac:dyDescent="0.25">
      <c r="B217" s="51" t="s">
        <v>59</v>
      </c>
      <c r="C217" s="46" t="s">
        <v>221</v>
      </c>
      <c r="D217" s="36"/>
      <c r="E217" s="42"/>
      <c r="I217" s="38"/>
    </row>
    <row r="218" spans="1:11" hidden="1" x14ac:dyDescent="0.25">
      <c r="B218" s="51" t="s">
        <v>124</v>
      </c>
      <c r="C218" s="46" t="s">
        <v>214</v>
      </c>
      <c r="D218" s="36"/>
      <c r="E218" s="42"/>
      <c r="I218" s="38"/>
    </row>
    <row r="219" spans="1:11" hidden="1" x14ac:dyDescent="0.25">
      <c r="B219" s="51" t="s">
        <v>58</v>
      </c>
      <c r="C219" s="46" t="s">
        <v>222</v>
      </c>
      <c r="D219" s="36"/>
      <c r="E219" s="42"/>
      <c r="I219" s="38"/>
    </row>
    <row r="220" spans="1:11" hidden="1" x14ac:dyDescent="0.25">
      <c r="B220" s="51" t="s">
        <v>56</v>
      </c>
      <c r="C220" s="46" t="s">
        <v>215</v>
      </c>
      <c r="D220" s="36"/>
      <c r="E220" s="42"/>
      <c r="I220" s="38"/>
    </row>
    <row r="221" spans="1:11" hidden="1" x14ac:dyDescent="0.25">
      <c r="B221" s="51" t="s">
        <v>154</v>
      </c>
      <c r="C221" s="46" t="s">
        <v>223</v>
      </c>
      <c r="D221" s="36"/>
      <c r="E221" s="42"/>
      <c r="I221" s="38"/>
    </row>
    <row r="222" spans="1:11" hidden="1" x14ac:dyDescent="0.25">
      <c r="B222" s="51" t="s">
        <v>55</v>
      </c>
      <c r="C222" s="46" t="s">
        <v>216</v>
      </c>
      <c r="D222" s="36"/>
      <c r="E222" s="42"/>
      <c r="I222" s="38"/>
    </row>
    <row r="223" spans="1:11" hidden="1" x14ac:dyDescent="0.25">
      <c r="B223" s="51" t="s">
        <v>155</v>
      </c>
      <c r="C223" s="46" t="s">
        <v>224</v>
      </c>
      <c r="D223" s="36"/>
      <c r="E223" s="42"/>
      <c r="I223" s="38"/>
    </row>
    <row r="224" spans="1:11" hidden="1" x14ac:dyDescent="0.25">
      <c r="B224" s="51" t="s">
        <v>153</v>
      </c>
      <c r="C224" s="46" t="s">
        <v>217</v>
      </c>
      <c r="D224" s="36"/>
      <c r="E224" s="42"/>
      <c r="I224" s="36"/>
      <c r="K224" s="36"/>
    </row>
    <row r="225" spans="1:11" hidden="1" x14ac:dyDescent="0.25">
      <c r="B225" s="51" t="s">
        <v>60</v>
      </c>
      <c r="C225" s="46" t="s">
        <v>225</v>
      </c>
      <c r="D225" s="36"/>
      <c r="E225" s="42"/>
      <c r="I225" s="36"/>
      <c r="K225" s="36"/>
    </row>
    <row r="226" spans="1:11" hidden="1" x14ac:dyDescent="0.25">
      <c r="B226" s="51" t="s">
        <v>53</v>
      </c>
      <c r="C226" s="46" t="s">
        <v>218</v>
      </c>
      <c r="D226" s="36"/>
      <c r="E226" s="42"/>
      <c r="I226" s="38"/>
    </row>
    <row r="227" spans="1:11" hidden="1" x14ac:dyDescent="0.25">
      <c r="B227" s="51" t="s">
        <v>125</v>
      </c>
      <c r="C227" s="46" t="s">
        <v>219</v>
      </c>
      <c r="D227" s="36"/>
      <c r="E227" s="42"/>
      <c r="I227" s="38"/>
    </row>
    <row r="228" spans="1:11" hidden="1" x14ac:dyDescent="0.25">
      <c r="B228" s="51" t="s">
        <v>54</v>
      </c>
      <c r="C228" s="46" t="s">
        <v>220</v>
      </c>
      <c r="D228" s="36"/>
      <c r="E228" s="42"/>
      <c r="I228" s="38"/>
    </row>
    <row r="229" spans="1:11" hidden="1" x14ac:dyDescent="0.25">
      <c r="B229" s="47" t="s">
        <v>88</v>
      </c>
      <c r="C229" s="52" t="s">
        <v>294</v>
      </c>
      <c r="D229" s="41"/>
      <c r="E229" s="42"/>
      <c r="I229" s="38"/>
    </row>
    <row r="230" spans="1:11" hidden="1" x14ac:dyDescent="0.25">
      <c r="A230" s="37" t="s">
        <v>176</v>
      </c>
      <c r="B230" s="51" t="s">
        <v>29</v>
      </c>
      <c r="C230" s="51" t="s">
        <v>282</v>
      </c>
      <c r="D230" s="38"/>
      <c r="E230" s="42"/>
      <c r="I230" s="38"/>
    </row>
    <row r="231" spans="1:11" hidden="1" x14ac:dyDescent="0.25">
      <c r="B231" s="51" t="s">
        <v>32</v>
      </c>
      <c r="C231" s="46" t="s">
        <v>288</v>
      </c>
      <c r="D231" s="36"/>
      <c r="E231" s="42"/>
      <c r="I231" s="38"/>
    </row>
    <row r="232" spans="1:11" hidden="1" x14ac:dyDescent="0.25">
      <c r="B232" s="51" t="s">
        <v>31</v>
      </c>
      <c r="C232" s="46" t="s">
        <v>283</v>
      </c>
      <c r="D232" s="36"/>
      <c r="E232" s="42"/>
      <c r="I232" s="38"/>
    </row>
    <row r="233" spans="1:11" hidden="1" x14ac:dyDescent="0.25">
      <c r="B233" s="51" t="s">
        <v>34</v>
      </c>
      <c r="C233" s="46" t="s">
        <v>289</v>
      </c>
      <c r="D233" s="36"/>
      <c r="E233" s="43"/>
      <c r="I233" s="38"/>
    </row>
    <row r="234" spans="1:11" hidden="1" x14ac:dyDescent="0.25">
      <c r="B234" s="51" t="s">
        <v>28</v>
      </c>
      <c r="C234" s="46" t="s">
        <v>284</v>
      </c>
      <c r="D234" s="36"/>
      <c r="E234" s="44"/>
      <c r="I234" s="38"/>
    </row>
    <row r="235" spans="1:11" hidden="1" x14ac:dyDescent="0.25">
      <c r="B235" s="51" t="s">
        <v>35</v>
      </c>
      <c r="C235" s="46" t="s">
        <v>290</v>
      </c>
      <c r="D235" s="36"/>
      <c r="E235" s="43"/>
      <c r="I235" s="39"/>
    </row>
    <row r="236" spans="1:11" hidden="1" x14ac:dyDescent="0.25">
      <c r="B236" s="51" t="s">
        <v>36</v>
      </c>
      <c r="C236" s="46" t="s">
        <v>285</v>
      </c>
      <c r="D236" s="36"/>
      <c r="E236" s="44"/>
      <c r="I236" s="38"/>
      <c r="K236" s="36"/>
    </row>
    <row r="237" spans="1:11" hidden="1" x14ac:dyDescent="0.25">
      <c r="B237" s="51" t="s">
        <v>174</v>
      </c>
      <c r="C237" s="46" t="s">
        <v>291</v>
      </c>
      <c r="D237" s="36"/>
      <c r="E237" s="42"/>
      <c r="I237" s="36"/>
      <c r="K237" s="36"/>
    </row>
    <row r="238" spans="1:11" hidden="1" x14ac:dyDescent="0.25">
      <c r="B238" s="51" t="s">
        <v>30</v>
      </c>
      <c r="C238" s="46" t="s">
        <v>286</v>
      </c>
      <c r="D238" s="36"/>
      <c r="E238" s="44"/>
      <c r="I238" s="38"/>
    </row>
    <row r="239" spans="1:11" hidden="1" x14ac:dyDescent="0.25">
      <c r="B239" s="53" t="s">
        <v>145</v>
      </c>
      <c r="C239" s="49" t="s">
        <v>292</v>
      </c>
      <c r="D239" s="12"/>
      <c r="E239" s="45"/>
      <c r="I239" s="38"/>
    </row>
    <row r="240" spans="1:11" hidden="1" x14ac:dyDescent="0.25">
      <c r="B240" s="53" t="s">
        <v>144</v>
      </c>
      <c r="C240" s="49" t="s">
        <v>287</v>
      </c>
      <c r="D240" s="12"/>
      <c r="E240" s="44"/>
      <c r="I240" s="38"/>
    </row>
    <row r="241" spans="1:9" hidden="1" x14ac:dyDescent="0.25">
      <c r="B241" s="51" t="s">
        <v>33</v>
      </c>
      <c r="C241" s="46" t="s">
        <v>293</v>
      </c>
      <c r="D241" s="36"/>
      <c r="E241" s="45"/>
      <c r="I241" s="38"/>
    </row>
    <row r="242" spans="1:9" hidden="1" x14ac:dyDescent="0.25">
      <c r="B242" s="47" t="s">
        <v>88</v>
      </c>
      <c r="C242" s="52" t="s">
        <v>294</v>
      </c>
      <c r="D242" s="41"/>
      <c r="E242" s="44"/>
      <c r="I242" s="39"/>
    </row>
    <row r="243" spans="1:9" hidden="1" x14ac:dyDescent="0.25">
      <c r="A243" s="37" t="s">
        <v>175</v>
      </c>
      <c r="B243" s="51" t="s">
        <v>138</v>
      </c>
      <c r="C243" s="46" t="s">
        <v>268</v>
      </c>
      <c r="D243" s="36"/>
      <c r="E243" s="45"/>
      <c r="I243" s="38"/>
    </row>
    <row r="244" spans="1:9" hidden="1" x14ac:dyDescent="0.25">
      <c r="B244" s="51" t="s">
        <v>152</v>
      </c>
      <c r="C244" s="46" t="s">
        <v>213</v>
      </c>
      <c r="D244" s="36"/>
      <c r="E244" s="44"/>
      <c r="I244" s="38"/>
    </row>
    <row r="245" spans="1:9" hidden="1" x14ac:dyDescent="0.25">
      <c r="B245" s="51" t="s">
        <v>38</v>
      </c>
      <c r="C245" s="46" t="s">
        <v>269</v>
      </c>
      <c r="D245" s="36"/>
      <c r="E245" s="45"/>
      <c r="I245" s="38"/>
    </row>
    <row r="246" spans="1:9" hidden="1" x14ac:dyDescent="0.25">
      <c r="B246" s="51" t="s">
        <v>59</v>
      </c>
      <c r="C246" s="46" t="s">
        <v>221</v>
      </c>
      <c r="D246" s="36"/>
      <c r="E246" s="44"/>
      <c r="I246" s="38"/>
    </row>
    <row r="247" spans="1:9" hidden="1" x14ac:dyDescent="0.25">
      <c r="B247" s="51" t="s">
        <v>39</v>
      </c>
      <c r="C247" s="46" t="s">
        <v>270</v>
      </c>
      <c r="D247" s="36"/>
      <c r="E247" s="45"/>
      <c r="I247" s="38"/>
    </row>
    <row r="248" spans="1:9" hidden="1" x14ac:dyDescent="0.25">
      <c r="B248" s="51" t="s">
        <v>124</v>
      </c>
      <c r="C248" s="46" t="s">
        <v>214</v>
      </c>
      <c r="D248" s="36"/>
      <c r="E248" s="44"/>
      <c r="I248" s="38"/>
    </row>
    <row r="249" spans="1:9" hidden="1" x14ac:dyDescent="0.25">
      <c r="B249" s="51" t="s">
        <v>139</v>
      </c>
      <c r="C249" s="46" t="s">
        <v>271</v>
      </c>
      <c r="D249" s="36"/>
      <c r="E249" s="45"/>
      <c r="I249" s="38"/>
    </row>
    <row r="250" spans="1:9" hidden="1" x14ac:dyDescent="0.25">
      <c r="B250" s="51" t="s">
        <v>58</v>
      </c>
      <c r="C250" s="46" t="s">
        <v>222</v>
      </c>
      <c r="D250" s="36"/>
      <c r="E250" s="44"/>
    </row>
    <row r="251" spans="1:9" hidden="1" x14ac:dyDescent="0.25">
      <c r="B251" s="51" t="s">
        <v>40</v>
      </c>
      <c r="C251" s="46" t="s">
        <v>272</v>
      </c>
      <c r="D251" s="36"/>
      <c r="E251" s="45"/>
    </row>
    <row r="252" spans="1:9" hidden="1" x14ac:dyDescent="0.25">
      <c r="B252" s="51" t="s">
        <v>56</v>
      </c>
      <c r="C252" s="46" t="s">
        <v>215</v>
      </c>
      <c r="D252" s="36"/>
      <c r="E252" s="44"/>
      <c r="I252" s="38"/>
    </row>
    <row r="253" spans="1:9" hidden="1" x14ac:dyDescent="0.25">
      <c r="B253" s="51" t="s">
        <v>140</v>
      </c>
      <c r="C253" s="46" t="s">
        <v>273</v>
      </c>
      <c r="D253" s="36"/>
      <c r="E253" s="45"/>
      <c r="I253" s="38"/>
    </row>
    <row r="254" spans="1:9" hidden="1" x14ac:dyDescent="0.25">
      <c r="B254" s="51" t="s">
        <v>154</v>
      </c>
      <c r="C254" s="46" t="s">
        <v>223</v>
      </c>
      <c r="D254" s="36"/>
      <c r="E254" s="44"/>
      <c r="I254" s="38"/>
    </row>
    <row r="255" spans="1:9" hidden="1" x14ac:dyDescent="0.25">
      <c r="B255" s="51" t="s">
        <v>141</v>
      </c>
      <c r="C255" s="46" t="s">
        <v>274</v>
      </c>
      <c r="D255" s="36"/>
      <c r="E255" s="45"/>
      <c r="I255" s="38"/>
    </row>
    <row r="256" spans="1:9" hidden="1" x14ac:dyDescent="0.25">
      <c r="B256" s="51" t="s">
        <v>55</v>
      </c>
      <c r="C256" s="46" t="s">
        <v>216</v>
      </c>
      <c r="D256" s="36"/>
      <c r="E256" s="44"/>
      <c r="I256" s="38"/>
    </row>
    <row r="257" spans="1:11" hidden="1" x14ac:dyDescent="0.25">
      <c r="B257" s="51" t="s">
        <v>155</v>
      </c>
      <c r="C257" s="46" t="s">
        <v>224</v>
      </c>
      <c r="D257" s="36"/>
      <c r="E257" s="45"/>
      <c r="I257" s="38"/>
    </row>
    <row r="258" spans="1:11" hidden="1" x14ac:dyDescent="0.25">
      <c r="B258" s="51" t="s">
        <v>153</v>
      </c>
      <c r="C258" s="46" t="s">
        <v>217</v>
      </c>
      <c r="D258" s="36"/>
      <c r="E258" s="44"/>
      <c r="I258" s="38"/>
    </row>
    <row r="259" spans="1:11" hidden="1" x14ac:dyDescent="0.25">
      <c r="B259" s="51" t="s">
        <v>60</v>
      </c>
      <c r="C259" s="46" t="s">
        <v>225</v>
      </c>
      <c r="D259" s="36"/>
      <c r="E259" s="45"/>
      <c r="I259" s="38"/>
    </row>
    <row r="260" spans="1:11" hidden="1" x14ac:dyDescent="0.25">
      <c r="B260" s="51" t="s">
        <v>53</v>
      </c>
      <c r="C260" s="46" t="s">
        <v>218</v>
      </c>
      <c r="D260" s="36"/>
      <c r="E260" s="44"/>
      <c r="I260" s="38"/>
    </row>
    <row r="261" spans="1:11" hidden="1" x14ac:dyDescent="0.25">
      <c r="B261" s="51" t="s">
        <v>125</v>
      </c>
      <c r="C261" s="46" t="s">
        <v>219</v>
      </c>
      <c r="D261" s="36"/>
      <c r="E261" s="45"/>
      <c r="I261" s="38"/>
    </row>
    <row r="262" spans="1:11" hidden="1" x14ac:dyDescent="0.25">
      <c r="B262" s="51" t="s">
        <v>54</v>
      </c>
      <c r="C262" s="46" t="s">
        <v>220</v>
      </c>
      <c r="D262" s="36"/>
      <c r="E262" s="44"/>
      <c r="I262" s="38"/>
    </row>
    <row r="263" spans="1:11" hidden="1" x14ac:dyDescent="0.25">
      <c r="B263" s="51"/>
      <c r="C263" s="46"/>
      <c r="D263" s="36"/>
      <c r="E263" s="44"/>
      <c r="I263" s="38"/>
    </row>
    <row r="264" spans="1:11" hidden="1" x14ac:dyDescent="0.25">
      <c r="B264" s="47" t="s">
        <v>88</v>
      </c>
      <c r="C264" s="52" t="s">
        <v>294</v>
      </c>
      <c r="D264" s="41"/>
      <c r="E264" s="45"/>
      <c r="I264" s="38"/>
    </row>
    <row r="265" spans="1:11" hidden="1" x14ac:dyDescent="0.25">
      <c r="A265" s="37" t="s">
        <v>177</v>
      </c>
      <c r="B265" s="51" t="s">
        <v>51</v>
      </c>
      <c r="C265" s="46" t="s">
        <v>200</v>
      </c>
      <c r="D265" s="36"/>
      <c r="E265" s="44"/>
      <c r="I265" s="36"/>
    </row>
    <row r="266" spans="1:11" hidden="1" x14ac:dyDescent="0.25">
      <c r="B266" s="51" t="s">
        <v>46</v>
      </c>
      <c r="C266" s="46" t="s">
        <v>204</v>
      </c>
      <c r="D266" s="36"/>
      <c r="E266" s="45"/>
      <c r="I266" s="38"/>
    </row>
    <row r="267" spans="1:11" hidden="1" x14ac:dyDescent="0.25">
      <c r="B267" s="51" t="s">
        <v>118</v>
      </c>
      <c r="C267" s="46" t="s">
        <v>201</v>
      </c>
      <c r="D267" s="36"/>
      <c r="E267" s="44"/>
      <c r="I267" s="38"/>
    </row>
    <row r="268" spans="1:11" hidden="1" x14ac:dyDescent="0.25">
      <c r="B268" s="51" t="s">
        <v>47</v>
      </c>
      <c r="C268" s="46" t="s">
        <v>205</v>
      </c>
      <c r="D268" s="36"/>
      <c r="E268" s="42"/>
      <c r="I268" s="38"/>
    </row>
    <row r="269" spans="1:11" hidden="1" x14ac:dyDescent="0.25">
      <c r="B269" s="51" t="s">
        <v>150</v>
      </c>
      <c r="C269" s="46" t="s">
        <v>202</v>
      </c>
      <c r="D269" s="36"/>
      <c r="E269" s="42"/>
      <c r="I269" s="38"/>
    </row>
    <row r="270" spans="1:11" hidden="1" x14ac:dyDescent="0.25">
      <c r="B270" s="51" t="s">
        <v>49</v>
      </c>
      <c r="C270" s="46" t="s">
        <v>206</v>
      </c>
      <c r="D270" s="36"/>
      <c r="E270" s="44"/>
      <c r="I270" s="36"/>
      <c r="K270" s="36"/>
    </row>
    <row r="271" spans="1:11" hidden="1" x14ac:dyDescent="0.25">
      <c r="B271" s="51" t="s">
        <v>50</v>
      </c>
      <c r="C271" s="46" t="s">
        <v>203</v>
      </c>
      <c r="D271" s="36"/>
      <c r="E271" s="44"/>
      <c r="I271" s="38"/>
      <c r="K271" s="36"/>
    </row>
    <row r="272" spans="1:11" hidden="1" x14ac:dyDescent="0.25">
      <c r="B272" s="51" t="s">
        <v>48</v>
      </c>
      <c r="C272" s="46" t="s">
        <v>207</v>
      </c>
      <c r="D272" s="36"/>
      <c r="E272" s="44"/>
      <c r="I272" s="38"/>
    </row>
    <row r="273" spans="2:9" hidden="1" x14ac:dyDescent="0.25">
      <c r="B273" s="51" t="s">
        <v>119</v>
      </c>
      <c r="C273" s="46" t="s">
        <v>208</v>
      </c>
      <c r="D273" s="36"/>
      <c r="E273" s="44"/>
      <c r="I273" s="38"/>
    </row>
    <row r="274" spans="2:9" hidden="1" x14ac:dyDescent="0.25"/>
    <row r="275" spans="2:9" hidden="1" x14ac:dyDescent="0.25">
      <c r="B275" t="s">
        <v>295</v>
      </c>
      <c r="C275" t="s">
        <v>296</v>
      </c>
      <c r="D275" t="s">
        <v>333</v>
      </c>
      <c r="E275" t="s">
        <v>335</v>
      </c>
    </row>
    <row r="276" spans="2:9" hidden="1" x14ac:dyDescent="0.25">
      <c r="B276" t="s">
        <v>77</v>
      </c>
      <c r="C276" s="36" t="s">
        <v>77</v>
      </c>
      <c r="D276" s="36" t="s">
        <v>312</v>
      </c>
      <c r="E276" s="36" t="str">
        <f>CONCATENATE(Table_Name52[[#This Row],[Table name]],"[Link]")</f>
        <v>Abs[Link]</v>
      </c>
    </row>
    <row r="277" spans="2:9" hidden="1" x14ac:dyDescent="0.25">
      <c r="B277" t="s">
        <v>19</v>
      </c>
      <c r="C277" s="36" t="s">
        <v>19</v>
      </c>
      <c r="D277" s="36" t="s">
        <v>313</v>
      </c>
      <c r="E277" s="36" t="str">
        <f>CONCATENATE(Table_Name52[[#This Row],[Table name]],"[Link]")</f>
        <v>Calves[Link]</v>
      </c>
    </row>
    <row r="278" spans="2:9" hidden="1" x14ac:dyDescent="0.25">
      <c r="B278" t="s">
        <v>18</v>
      </c>
      <c r="C278" s="36" t="s">
        <v>18</v>
      </c>
      <c r="D278" s="36" t="s">
        <v>314</v>
      </c>
      <c r="E278" s="36" t="str">
        <f>CONCATENATE(Table_Name52[[#This Row],[Table name]],"[Link]")</f>
        <v>Biceps[Link]</v>
      </c>
    </row>
    <row r="279" spans="2:9" hidden="1" x14ac:dyDescent="0.25">
      <c r="B279" t="s">
        <v>117</v>
      </c>
      <c r="C279" s="36" t="s">
        <v>297</v>
      </c>
      <c r="D279" s="36" t="s">
        <v>315</v>
      </c>
      <c r="E279" s="36" t="str">
        <f>CONCATENATE(Table_Name52[[#This Row],[Table name]],"[Link]")</f>
        <v>Rear_Delts[Link]</v>
      </c>
    </row>
    <row r="280" spans="2:9" hidden="1" x14ac:dyDescent="0.25">
      <c r="B280" t="s">
        <v>105</v>
      </c>
      <c r="C280" s="36" t="s">
        <v>298</v>
      </c>
      <c r="D280" s="36" t="s">
        <v>316</v>
      </c>
      <c r="E280" s="36" t="str">
        <f>CONCATENATE(Table_Name52[[#This Row],[Table name]],"[Link]")</f>
        <v>Side_Delts[Link]</v>
      </c>
    </row>
    <row r="281" spans="2:9" hidden="1" x14ac:dyDescent="0.25">
      <c r="B281" t="s">
        <v>120</v>
      </c>
      <c r="C281" s="36" t="s">
        <v>120</v>
      </c>
      <c r="D281" s="36" t="s">
        <v>317</v>
      </c>
      <c r="E281" s="36" t="str">
        <f>CONCATENATE(Table_Name52[[#This Row],[Table name]],"[Link]")</f>
        <v>Traps[Link]</v>
      </c>
    </row>
    <row r="282" spans="2:9" hidden="1" x14ac:dyDescent="0.25">
      <c r="B282" t="s">
        <v>52</v>
      </c>
      <c r="C282" s="36" t="s">
        <v>299</v>
      </c>
      <c r="D282" s="36" t="s">
        <v>318</v>
      </c>
      <c r="E282" s="36" t="str">
        <f>CONCATENATE(Table_Name52[[#This Row],[Table name]],"[Link]")</f>
        <v>Horizontal_Triceps[Link]</v>
      </c>
    </row>
    <row r="283" spans="2:9" hidden="1" x14ac:dyDescent="0.25">
      <c r="B283" t="s">
        <v>57</v>
      </c>
      <c r="C283" s="36" t="s">
        <v>300</v>
      </c>
      <c r="D283" s="36" t="s">
        <v>319</v>
      </c>
      <c r="E283" s="36" t="str">
        <f>CONCATENATE(Table_Name52[[#This Row],[Table name]],"[Link]")</f>
        <v>Vertical_Triceps[Link]</v>
      </c>
    </row>
    <row r="284" spans="2:9" hidden="1" x14ac:dyDescent="0.25">
      <c r="B284" t="s">
        <v>338</v>
      </c>
      <c r="C284" s="36" t="s">
        <v>301</v>
      </c>
      <c r="D284" s="36" t="s">
        <v>334</v>
      </c>
      <c r="E284" s="36" t="str">
        <f>CONCATENATE(Table_Name52[[#This Row],[Table name]],"[Link]")</f>
        <v>Horizonal_Back[Link]</v>
      </c>
    </row>
    <row r="285" spans="2:9" hidden="1" x14ac:dyDescent="0.25">
      <c r="B285" t="s">
        <v>339</v>
      </c>
      <c r="C285" s="36" t="s">
        <v>302</v>
      </c>
      <c r="D285" s="36" t="s">
        <v>320</v>
      </c>
      <c r="E285" s="36" t="str">
        <f>CONCATENATE(Table_Name52[[#This Row],[Table name]],"[Link]")</f>
        <v>Vertical_Back[Link]</v>
      </c>
    </row>
    <row r="286" spans="2:9" hidden="1" x14ac:dyDescent="0.25">
      <c r="B286" t="s">
        <v>20</v>
      </c>
      <c r="C286" s="36" t="s">
        <v>20</v>
      </c>
      <c r="D286" s="36" t="s">
        <v>321</v>
      </c>
      <c r="E286" s="36" t="str">
        <f>CONCATENATE(Table_Name52[[#This Row],[Table name]],"[Link]")</f>
        <v>Quads[Link]</v>
      </c>
    </row>
    <row r="287" spans="2:9" hidden="1" x14ac:dyDescent="0.25">
      <c r="B287" t="s">
        <v>108</v>
      </c>
      <c r="C287" s="36" t="s">
        <v>108</v>
      </c>
      <c r="D287" s="36" t="s">
        <v>322</v>
      </c>
      <c r="E287" s="36" t="str">
        <f>CONCATENATE(Table_Name52[[#This Row],[Table name]],"[Link]")</f>
        <v>Glutes[Link]</v>
      </c>
    </row>
    <row r="288" spans="2:9" hidden="1" x14ac:dyDescent="0.25">
      <c r="B288" t="s">
        <v>351</v>
      </c>
      <c r="C288" s="36" t="s">
        <v>303</v>
      </c>
      <c r="D288" s="36" t="s">
        <v>323</v>
      </c>
      <c r="E288" s="36" t="str">
        <f>CONCATENATE(Table_Name52[[#This Row],[Table name]],"[Link]")</f>
        <v>Hamstrings_Hip_Hinge[Link]</v>
      </c>
    </row>
    <row r="289" spans="2:5" hidden="1" x14ac:dyDescent="0.25">
      <c r="B289" t="s">
        <v>346</v>
      </c>
      <c r="C289" s="36" t="s">
        <v>304</v>
      </c>
      <c r="D289" s="36" t="s">
        <v>324</v>
      </c>
      <c r="E289" s="36" t="str">
        <f>CONCATENATE(Table_Name52[[#This Row],[Table name]],"[Link]")</f>
        <v>Hamstrings_Isolation[Link]</v>
      </c>
    </row>
    <row r="290" spans="2:5" hidden="1" x14ac:dyDescent="0.25">
      <c r="B290" t="s">
        <v>37</v>
      </c>
      <c r="C290" s="36" t="s">
        <v>305</v>
      </c>
      <c r="D290" s="36" t="s">
        <v>325</v>
      </c>
      <c r="E290" s="36" t="str">
        <f>CONCATENATE(Table_Name52[[#This Row],[Table name]],"[Link]")</f>
        <v>Chest_Isolation[Link]</v>
      </c>
    </row>
    <row r="291" spans="2:5" hidden="1" x14ac:dyDescent="0.25">
      <c r="B291" t="s">
        <v>344</v>
      </c>
      <c r="C291" s="36" t="s">
        <v>306</v>
      </c>
      <c r="D291" s="36" t="s">
        <v>326</v>
      </c>
      <c r="E291" s="36" t="str">
        <f>CONCATENATE(Table_Name52[[#This Row],[Table name]],"[Link]")</f>
        <v>Horizontal_Push[Link]</v>
      </c>
    </row>
    <row r="292" spans="2:5" hidden="1" x14ac:dyDescent="0.25">
      <c r="B292" t="s">
        <v>343</v>
      </c>
      <c r="C292" s="36" t="s">
        <v>307</v>
      </c>
      <c r="D292" s="36" t="s">
        <v>327</v>
      </c>
      <c r="E292" s="36" t="str">
        <f>CONCATENATE(Table_Name52[[#This Row],[Table name]],"[Link]")</f>
        <v>Incline_Push[Link]</v>
      </c>
    </row>
    <row r="293" spans="2:5" hidden="1" x14ac:dyDescent="0.25">
      <c r="B293" t="s">
        <v>104</v>
      </c>
      <c r="C293" s="36" t="s">
        <v>308</v>
      </c>
      <c r="D293" s="36" t="s">
        <v>328</v>
      </c>
      <c r="E293" s="36" t="str">
        <f>CONCATENATE(Table_Name52[[#This Row],[Table name]],"[Link]")</f>
        <v>Front_Delts[Link]</v>
      </c>
    </row>
    <row r="294" spans="2:5" hidden="1" x14ac:dyDescent="0.25">
      <c r="B294" t="s">
        <v>17</v>
      </c>
      <c r="C294" s="36" t="s">
        <v>17</v>
      </c>
      <c r="D294" s="36" t="s">
        <v>329</v>
      </c>
      <c r="E294" s="36" t="str">
        <f>CONCATENATE(Table_Name52[[#This Row],[Table name]],"[Link]")</f>
        <v>Triceps[Link]</v>
      </c>
    </row>
    <row r="295" spans="2:5" hidden="1" x14ac:dyDescent="0.25">
      <c r="B295" t="s">
        <v>176</v>
      </c>
      <c r="C295" s="36" t="s">
        <v>309</v>
      </c>
      <c r="D295" s="36" t="s">
        <v>330</v>
      </c>
      <c r="E295" s="36" t="str">
        <f>CONCATENATE(Table_Name52[[#This Row],[Table name]],"[Link]")</f>
        <v>Incline_Push_or_Front_Delts[Link]</v>
      </c>
    </row>
    <row r="296" spans="2:5" hidden="1" x14ac:dyDescent="0.25">
      <c r="B296" t="s">
        <v>175</v>
      </c>
      <c r="C296" s="36" t="s">
        <v>310</v>
      </c>
      <c r="D296" s="36" t="s">
        <v>331</v>
      </c>
      <c r="E296" s="36" t="str">
        <f>CONCATENATE(Table_Name52[[#This Row],[Table name]],"[Link]")</f>
        <v>Chest_Isolation_or_Triceps[Link]</v>
      </c>
    </row>
    <row r="297" spans="2:5" hidden="1" x14ac:dyDescent="0.25">
      <c r="B297" t="s">
        <v>340</v>
      </c>
      <c r="C297" s="36" t="s">
        <v>311</v>
      </c>
      <c r="D297" s="36" t="s">
        <v>332</v>
      </c>
      <c r="E297" s="36" t="str">
        <f>CONCATENATE(Table_Name52[[#This Row],[Table name]],"[Link]")</f>
        <v>Rear_or_Side_Delts[Link]</v>
      </c>
    </row>
    <row r="298" spans="2:5" hidden="1" x14ac:dyDescent="0.25"/>
    <row r="299" spans="2:5" hidden="1" x14ac:dyDescent="0.25">
      <c r="B299" s="8" t="s">
        <v>88</v>
      </c>
      <c r="C299" t="s">
        <v>294</v>
      </c>
      <c r="D299" s="8" t="s">
        <v>295</v>
      </c>
    </row>
    <row r="300" spans="2:5" hidden="1" x14ac:dyDescent="0.25">
      <c r="B300" s="36" t="s">
        <v>109</v>
      </c>
      <c r="C300" t="s">
        <v>178</v>
      </c>
      <c r="D300" t="s">
        <v>77</v>
      </c>
    </row>
    <row r="301" spans="2:5" hidden="1" x14ac:dyDescent="0.25">
      <c r="B301" s="36" t="s">
        <v>79</v>
      </c>
      <c r="C301" t="s">
        <v>179</v>
      </c>
      <c r="D301" t="s">
        <v>77</v>
      </c>
    </row>
    <row r="302" spans="2:5" hidden="1" x14ac:dyDescent="0.25">
      <c r="B302" s="36" t="s">
        <v>80</v>
      </c>
      <c r="C302" t="s">
        <v>180</v>
      </c>
      <c r="D302" t="s">
        <v>77</v>
      </c>
    </row>
    <row r="303" spans="2:5" hidden="1" x14ac:dyDescent="0.25">
      <c r="B303" s="36" t="s">
        <v>78</v>
      </c>
      <c r="C303" t="s">
        <v>181</v>
      </c>
      <c r="D303" t="s">
        <v>77</v>
      </c>
    </row>
    <row r="304" spans="2:5" hidden="1" x14ac:dyDescent="0.25">
      <c r="B304" s="38" t="s">
        <v>110</v>
      </c>
      <c r="C304" t="s">
        <v>182</v>
      </c>
      <c r="D304" t="s">
        <v>77</v>
      </c>
    </row>
    <row r="305" spans="2:4" hidden="1" x14ac:dyDescent="0.25">
      <c r="B305" s="36" t="s">
        <v>81</v>
      </c>
      <c r="C305" t="s">
        <v>183</v>
      </c>
      <c r="D305" t="s">
        <v>77</v>
      </c>
    </row>
    <row r="306" spans="2:4" hidden="1" x14ac:dyDescent="0.25">
      <c r="B306" s="36" t="s">
        <v>146</v>
      </c>
      <c r="C306" t="s">
        <v>184</v>
      </c>
      <c r="D306" t="s">
        <v>77</v>
      </c>
    </row>
    <row r="307" spans="2:4" hidden="1" x14ac:dyDescent="0.25">
      <c r="B307" s="36" t="s">
        <v>61</v>
      </c>
      <c r="C307" t="s">
        <v>189</v>
      </c>
      <c r="D307" t="s">
        <v>18</v>
      </c>
    </row>
    <row r="308" spans="2:4" hidden="1" x14ac:dyDescent="0.25">
      <c r="B308" s="36" t="s">
        <v>62</v>
      </c>
      <c r="C308" t="s">
        <v>190</v>
      </c>
      <c r="D308" t="s">
        <v>18</v>
      </c>
    </row>
    <row r="309" spans="2:4" hidden="1" x14ac:dyDescent="0.25">
      <c r="B309" s="36" t="s">
        <v>112</v>
      </c>
      <c r="C309" t="s">
        <v>191</v>
      </c>
      <c r="D309" t="s">
        <v>18</v>
      </c>
    </row>
    <row r="310" spans="2:4" hidden="1" x14ac:dyDescent="0.25">
      <c r="B310" s="36" t="s">
        <v>63</v>
      </c>
      <c r="C310" t="s">
        <v>192</v>
      </c>
      <c r="D310" t="s">
        <v>18</v>
      </c>
    </row>
    <row r="311" spans="2:4" hidden="1" x14ac:dyDescent="0.25">
      <c r="B311" s="36" t="s">
        <v>113</v>
      </c>
      <c r="C311" t="s">
        <v>193</v>
      </c>
      <c r="D311" t="s">
        <v>18</v>
      </c>
    </row>
    <row r="312" spans="2:4" hidden="1" x14ac:dyDescent="0.25">
      <c r="B312" s="36" t="s">
        <v>114</v>
      </c>
      <c r="C312" t="s">
        <v>194</v>
      </c>
      <c r="D312" t="s">
        <v>18</v>
      </c>
    </row>
    <row r="313" spans="2:4" hidden="1" x14ac:dyDescent="0.25">
      <c r="B313" s="36" t="s">
        <v>147</v>
      </c>
      <c r="C313" t="s">
        <v>195</v>
      </c>
      <c r="D313" t="s">
        <v>18</v>
      </c>
    </row>
    <row r="314" spans="2:4" hidden="1" x14ac:dyDescent="0.25">
      <c r="B314" s="36" t="s">
        <v>148</v>
      </c>
      <c r="C314" t="s">
        <v>196</v>
      </c>
      <c r="D314" t="s">
        <v>18</v>
      </c>
    </row>
    <row r="315" spans="2:4" hidden="1" x14ac:dyDescent="0.25">
      <c r="B315" s="38" t="s">
        <v>115</v>
      </c>
      <c r="C315" t="s">
        <v>197</v>
      </c>
      <c r="D315" t="s">
        <v>18</v>
      </c>
    </row>
    <row r="316" spans="2:4" hidden="1" x14ac:dyDescent="0.25">
      <c r="B316" s="36" t="s">
        <v>116</v>
      </c>
      <c r="C316" t="s">
        <v>198</v>
      </c>
      <c r="D316" t="s">
        <v>18</v>
      </c>
    </row>
    <row r="317" spans="2:4" hidden="1" x14ac:dyDescent="0.25">
      <c r="B317" s="36" t="s">
        <v>149</v>
      </c>
      <c r="C317" t="s">
        <v>199</v>
      </c>
      <c r="D317" t="s">
        <v>18</v>
      </c>
    </row>
    <row r="318" spans="2:4" hidden="1" x14ac:dyDescent="0.25">
      <c r="B318" s="36" t="s">
        <v>111</v>
      </c>
      <c r="C318" t="s">
        <v>185</v>
      </c>
      <c r="D318" t="s">
        <v>19</v>
      </c>
    </row>
    <row r="319" spans="2:4" hidden="1" x14ac:dyDescent="0.25">
      <c r="B319" s="36" t="s">
        <v>75</v>
      </c>
      <c r="C319" t="s">
        <v>186</v>
      </c>
      <c r="D319" t="s">
        <v>19</v>
      </c>
    </row>
    <row r="320" spans="2:4" hidden="1" x14ac:dyDescent="0.25">
      <c r="B320" s="36" t="s">
        <v>74</v>
      </c>
      <c r="C320" t="s">
        <v>187</v>
      </c>
      <c r="D320" t="s">
        <v>19</v>
      </c>
    </row>
    <row r="321" spans="2:4" hidden="1" x14ac:dyDescent="0.25">
      <c r="B321" s="36" t="s">
        <v>76</v>
      </c>
      <c r="C321" t="s">
        <v>188</v>
      </c>
      <c r="D321" t="s">
        <v>19</v>
      </c>
    </row>
    <row r="322" spans="2:4" hidden="1" x14ac:dyDescent="0.25">
      <c r="B322" s="36" t="s">
        <v>138</v>
      </c>
      <c r="C322" t="s">
        <v>268</v>
      </c>
      <c r="D322" t="s">
        <v>37</v>
      </c>
    </row>
    <row r="323" spans="2:4" hidden="1" x14ac:dyDescent="0.25">
      <c r="B323" s="36" t="s">
        <v>38</v>
      </c>
      <c r="C323" t="s">
        <v>269</v>
      </c>
      <c r="D323" t="s">
        <v>37</v>
      </c>
    </row>
    <row r="324" spans="2:4" hidden="1" x14ac:dyDescent="0.25">
      <c r="B324" s="36" t="s">
        <v>39</v>
      </c>
      <c r="C324" t="s">
        <v>270</v>
      </c>
      <c r="D324" t="s">
        <v>37</v>
      </c>
    </row>
    <row r="325" spans="2:4" hidden="1" x14ac:dyDescent="0.25">
      <c r="B325" s="36" t="s">
        <v>139</v>
      </c>
      <c r="C325" t="s">
        <v>271</v>
      </c>
      <c r="D325" t="s">
        <v>37</v>
      </c>
    </row>
    <row r="326" spans="2:4" hidden="1" x14ac:dyDescent="0.25">
      <c r="B326" s="36" t="s">
        <v>40</v>
      </c>
      <c r="C326" t="s">
        <v>272</v>
      </c>
      <c r="D326" t="s">
        <v>37</v>
      </c>
    </row>
    <row r="327" spans="2:4" hidden="1" x14ac:dyDescent="0.25">
      <c r="B327" s="36" t="s">
        <v>140</v>
      </c>
      <c r="C327" t="s">
        <v>273</v>
      </c>
      <c r="D327" t="s">
        <v>37</v>
      </c>
    </row>
    <row r="328" spans="2:4" hidden="1" x14ac:dyDescent="0.25">
      <c r="B328" s="36" t="s">
        <v>141</v>
      </c>
      <c r="C328" t="s">
        <v>274</v>
      </c>
      <c r="D328" t="s">
        <v>37</v>
      </c>
    </row>
    <row r="329" spans="2:4" hidden="1" x14ac:dyDescent="0.25">
      <c r="B329" s="36" t="s">
        <v>138</v>
      </c>
      <c r="C329" t="s">
        <v>268</v>
      </c>
      <c r="D329" t="s">
        <v>175</v>
      </c>
    </row>
    <row r="330" spans="2:4" hidden="1" x14ac:dyDescent="0.25">
      <c r="B330" s="36" t="s">
        <v>152</v>
      </c>
      <c r="C330" t="s">
        <v>213</v>
      </c>
      <c r="D330" t="s">
        <v>175</v>
      </c>
    </row>
    <row r="331" spans="2:4" hidden="1" x14ac:dyDescent="0.25">
      <c r="B331" s="36" t="s">
        <v>38</v>
      </c>
      <c r="C331" t="s">
        <v>269</v>
      </c>
      <c r="D331" t="s">
        <v>175</v>
      </c>
    </row>
    <row r="332" spans="2:4" hidden="1" x14ac:dyDescent="0.25">
      <c r="B332" s="36" t="s">
        <v>59</v>
      </c>
      <c r="C332" t="s">
        <v>221</v>
      </c>
      <c r="D332" t="s">
        <v>175</v>
      </c>
    </row>
    <row r="333" spans="2:4" hidden="1" x14ac:dyDescent="0.25">
      <c r="B333" s="36" t="s">
        <v>39</v>
      </c>
      <c r="C333" t="s">
        <v>270</v>
      </c>
      <c r="D333" t="s">
        <v>175</v>
      </c>
    </row>
    <row r="334" spans="2:4" hidden="1" x14ac:dyDescent="0.25">
      <c r="B334" s="36" t="s">
        <v>124</v>
      </c>
      <c r="C334" t="s">
        <v>214</v>
      </c>
      <c r="D334" t="s">
        <v>175</v>
      </c>
    </row>
    <row r="335" spans="2:4" hidden="1" x14ac:dyDescent="0.25">
      <c r="B335" s="36" t="s">
        <v>139</v>
      </c>
      <c r="C335" t="s">
        <v>271</v>
      </c>
      <c r="D335" t="s">
        <v>175</v>
      </c>
    </row>
    <row r="336" spans="2:4" hidden="1" x14ac:dyDescent="0.25">
      <c r="B336" s="36" t="s">
        <v>58</v>
      </c>
      <c r="C336" t="s">
        <v>222</v>
      </c>
      <c r="D336" t="s">
        <v>175</v>
      </c>
    </row>
    <row r="337" spans="2:4" hidden="1" x14ac:dyDescent="0.25">
      <c r="B337" s="36" t="s">
        <v>40</v>
      </c>
      <c r="C337" t="s">
        <v>272</v>
      </c>
      <c r="D337" t="s">
        <v>175</v>
      </c>
    </row>
    <row r="338" spans="2:4" hidden="1" x14ac:dyDescent="0.25">
      <c r="B338" s="36" t="s">
        <v>56</v>
      </c>
      <c r="C338" t="s">
        <v>215</v>
      </c>
      <c r="D338" t="s">
        <v>175</v>
      </c>
    </row>
    <row r="339" spans="2:4" hidden="1" x14ac:dyDescent="0.25">
      <c r="B339" s="36" t="s">
        <v>140</v>
      </c>
      <c r="C339" t="s">
        <v>273</v>
      </c>
      <c r="D339" t="s">
        <v>175</v>
      </c>
    </row>
    <row r="340" spans="2:4" hidden="1" x14ac:dyDescent="0.25">
      <c r="B340" s="36" t="s">
        <v>154</v>
      </c>
      <c r="C340" t="s">
        <v>223</v>
      </c>
      <c r="D340" t="s">
        <v>175</v>
      </c>
    </row>
    <row r="341" spans="2:4" hidden="1" x14ac:dyDescent="0.25">
      <c r="B341" s="36" t="s">
        <v>141</v>
      </c>
      <c r="C341" t="s">
        <v>274</v>
      </c>
      <c r="D341" t="s">
        <v>175</v>
      </c>
    </row>
    <row r="342" spans="2:4" hidden="1" x14ac:dyDescent="0.25">
      <c r="B342" s="36" t="s">
        <v>55</v>
      </c>
      <c r="C342" t="s">
        <v>216</v>
      </c>
      <c r="D342" t="s">
        <v>175</v>
      </c>
    </row>
    <row r="343" spans="2:4" hidden="1" x14ac:dyDescent="0.25">
      <c r="B343" s="36" t="s">
        <v>155</v>
      </c>
      <c r="C343" t="s">
        <v>224</v>
      </c>
      <c r="D343" t="s">
        <v>175</v>
      </c>
    </row>
    <row r="344" spans="2:4" hidden="1" x14ac:dyDescent="0.25">
      <c r="B344" s="36" t="s">
        <v>153</v>
      </c>
      <c r="C344" t="s">
        <v>217</v>
      </c>
      <c r="D344" t="s">
        <v>175</v>
      </c>
    </row>
    <row r="345" spans="2:4" hidden="1" x14ac:dyDescent="0.25">
      <c r="B345" s="36" t="s">
        <v>60</v>
      </c>
      <c r="C345" t="s">
        <v>225</v>
      </c>
      <c r="D345" t="s">
        <v>175</v>
      </c>
    </row>
    <row r="346" spans="2:4" hidden="1" x14ac:dyDescent="0.25">
      <c r="B346" s="36" t="s">
        <v>53</v>
      </c>
      <c r="C346" t="s">
        <v>218</v>
      </c>
      <c r="D346" t="s">
        <v>175</v>
      </c>
    </row>
    <row r="347" spans="2:4" hidden="1" x14ac:dyDescent="0.25">
      <c r="B347" s="36" t="s">
        <v>125</v>
      </c>
      <c r="C347" t="s">
        <v>219</v>
      </c>
      <c r="D347" t="s">
        <v>175</v>
      </c>
    </row>
    <row r="348" spans="2:4" hidden="1" x14ac:dyDescent="0.25">
      <c r="B348" s="36" t="s">
        <v>54</v>
      </c>
      <c r="C348" t="s">
        <v>220</v>
      </c>
      <c r="D348" t="s">
        <v>175</v>
      </c>
    </row>
    <row r="349" spans="2:4" hidden="1" x14ac:dyDescent="0.25">
      <c r="B349" s="36" t="s">
        <v>32</v>
      </c>
      <c r="C349" t="s">
        <v>288</v>
      </c>
      <c r="D349" t="s">
        <v>104</v>
      </c>
    </row>
    <row r="350" spans="2:4" hidden="1" x14ac:dyDescent="0.25">
      <c r="B350" s="36" t="s">
        <v>34</v>
      </c>
      <c r="C350" t="s">
        <v>289</v>
      </c>
      <c r="D350" t="s">
        <v>104</v>
      </c>
    </row>
    <row r="351" spans="2:4" hidden="1" x14ac:dyDescent="0.25">
      <c r="B351" s="36" t="s">
        <v>35</v>
      </c>
      <c r="C351" t="s">
        <v>290</v>
      </c>
      <c r="D351" t="s">
        <v>104</v>
      </c>
    </row>
    <row r="352" spans="2:4" hidden="1" x14ac:dyDescent="0.25">
      <c r="B352" s="36" t="s">
        <v>174</v>
      </c>
      <c r="C352" t="s">
        <v>291</v>
      </c>
      <c r="D352" t="s">
        <v>104</v>
      </c>
    </row>
    <row r="353" spans="2:4" hidden="1" x14ac:dyDescent="0.25">
      <c r="B353" s="12" t="s">
        <v>145</v>
      </c>
      <c r="C353" t="s">
        <v>292</v>
      </c>
      <c r="D353" t="s">
        <v>104</v>
      </c>
    </row>
    <row r="354" spans="2:4" hidden="1" x14ac:dyDescent="0.25">
      <c r="B354" s="36" t="s">
        <v>33</v>
      </c>
      <c r="C354" t="s">
        <v>293</v>
      </c>
      <c r="D354" t="s">
        <v>104</v>
      </c>
    </row>
    <row r="355" spans="2:4" hidden="1" x14ac:dyDescent="0.25">
      <c r="B355" s="36" t="s">
        <v>66</v>
      </c>
      <c r="C355" t="s">
        <v>253</v>
      </c>
      <c r="D355" t="s">
        <v>108</v>
      </c>
    </row>
    <row r="356" spans="2:4" hidden="1" x14ac:dyDescent="0.25">
      <c r="B356" s="36" t="s">
        <v>67</v>
      </c>
      <c r="C356" t="s">
        <v>254</v>
      </c>
      <c r="D356" t="s">
        <v>108</v>
      </c>
    </row>
    <row r="357" spans="2:4" hidden="1" x14ac:dyDescent="0.25">
      <c r="B357" s="36" t="s">
        <v>133</v>
      </c>
      <c r="C357" t="s">
        <v>255</v>
      </c>
      <c r="D357" t="s">
        <v>108</v>
      </c>
    </row>
    <row r="358" spans="2:4" hidden="1" x14ac:dyDescent="0.25">
      <c r="B358" s="36" t="s">
        <v>170</v>
      </c>
      <c r="C358" t="s">
        <v>256</v>
      </c>
      <c r="D358" t="s">
        <v>108</v>
      </c>
    </row>
    <row r="359" spans="2:4" hidden="1" x14ac:dyDescent="0.25">
      <c r="B359" s="36" t="s">
        <v>70</v>
      </c>
      <c r="C359" t="s">
        <v>257</v>
      </c>
      <c r="D359" t="s">
        <v>108</v>
      </c>
    </row>
    <row r="360" spans="2:4" hidden="1" x14ac:dyDescent="0.25">
      <c r="B360" s="36" t="s">
        <v>69</v>
      </c>
      <c r="C360" t="s">
        <v>258</v>
      </c>
      <c r="D360" t="s">
        <v>108</v>
      </c>
    </row>
    <row r="361" spans="2:4" hidden="1" x14ac:dyDescent="0.25">
      <c r="B361" s="36" t="s">
        <v>134</v>
      </c>
      <c r="C361" t="s">
        <v>259</v>
      </c>
      <c r="D361" t="s">
        <v>108</v>
      </c>
    </row>
    <row r="362" spans="2:4" hidden="1" x14ac:dyDescent="0.25">
      <c r="B362" s="36" t="s">
        <v>171</v>
      </c>
      <c r="C362" t="s">
        <v>260</v>
      </c>
      <c r="D362" t="s">
        <v>108</v>
      </c>
    </row>
    <row r="363" spans="2:4" hidden="1" x14ac:dyDescent="0.25">
      <c r="B363" s="36" t="s">
        <v>135</v>
      </c>
      <c r="C363" t="s">
        <v>261</v>
      </c>
      <c r="D363" t="s">
        <v>107</v>
      </c>
    </row>
    <row r="364" spans="2:4" hidden="1" x14ac:dyDescent="0.25">
      <c r="B364" s="36" t="s">
        <v>71</v>
      </c>
      <c r="C364" t="s">
        <v>262</v>
      </c>
      <c r="D364" t="s">
        <v>107</v>
      </c>
    </row>
    <row r="365" spans="2:4" hidden="1" x14ac:dyDescent="0.25">
      <c r="B365" s="36" t="s">
        <v>72</v>
      </c>
      <c r="C365" t="s">
        <v>263</v>
      </c>
      <c r="D365" t="s">
        <v>107</v>
      </c>
    </row>
    <row r="366" spans="2:4" hidden="1" x14ac:dyDescent="0.25">
      <c r="B366" s="36" t="s">
        <v>136</v>
      </c>
      <c r="C366" t="s">
        <v>264</v>
      </c>
      <c r="D366" t="s">
        <v>107</v>
      </c>
    </row>
    <row r="367" spans="2:4" hidden="1" x14ac:dyDescent="0.25">
      <c r="B367" s="36" t="s">
        <v>172</v>
      </c>
      <c r="C367" t="s">
        <v>265</v>
      </c>
      <c r="D367" t="s">
        <v>106</v>
      </c>
    </row>
    <row r="368" spans="2:4" hidden="1" x14ac:dyDescent="0.25">
      <c r="B368" s="36" t="s">
        <v>73</v>
      </c>
      <c r="C368" t="s">
        <v>266</v>
      </c>
      <c r="D368" t="s">
        <v>106</v>
      </c>
    </row>
    <row r="369" spans="2:4" hidden="1" x14ac:dyDescent="0.25">
      <c r="B369" s="36" t="s">
        <v>137</v>
      </c>
      <c r="C369" t="s">
        <v>267</v>
      </c>
      <c r="D369" t="s">
        <v>106</v>
      </c>
    </row>
    <row r="370" spans="2:4" hidden="1" x14ac:dyDescent="0.25">
      <c r="B370" s="36" t="s">
        <v>156</v>
      </c>
      <c r="C370" t="s">
        <v>226</v>
      </c>
      <c r="D370" t="s">
        <v>126</v>
      </c>
    </row>
    <row r="371" spans="2:4" hidden="1" x14ac:dyDescent="0.25">
      <c r="B371" s="36" t="s">
        <v>157</v>
      </c>
      <c r="C371" t="s">
        <v>227</v>
      </c>
      <c r="D371" t="s">
        <v>126</v>
      </c>
    </row>
    <row r="372" spans="2:4" hidden="1" x14ac:dyDescent="0.25">
      <c r="B372" s="36" t="s">
        <v>158</v>
      </c>
      <c r="C372" t="s">
        <v>228</v>
      </c>
      <c r="D372" t="s">
        <v>126</v>
      </c>
    </row>
    <row r="373" spans="2:4" hidden="1" x14ac:dyDescent="0.25">
      <c r="B373" s="36" t="s">
        <v>42</v>
      </c>
      <c r="C373" t="s">
        <v>229</v>
      </c>
      <c r="D373" t="s">
        <v>126</v>
      </c>
    </row>
    <row r="374" spans="2:4" hidden="1" x14ac:dyDescent="0.25">
      <c r="B374" s="36" t="s">
        <v>127</v>
      </c>
      <c r="C374" t="s">
        <v>230</v>
      </c>
      <c r="D374" t="s">
        <v>126</v>
      </c>
    </row>
    <row r="375" spans="2:4" hidden="1" x14ac:dyDescent="0.25">
      <c r="B375" s="36" t="s">
        <v>128</v>
      </c>
      <c r="C375" t="s">
        <v>231</v>
      </c>
      <c r="D375" t="s">
        <v>126</v>
      </c>
    </row>
    <row r="376" spans="2:4" hidden="1" x14ac:dyDescent="0.25">
      <c r="B376" s="36" t="s">
        <v>41</v>
      </c>
      <c r="C376" t="s">
        <v>232</v>
      </c>
      <c r="D376" t="s">
        <v>126</v>
      </c>
    </row>
    <row r="377" spans="2:4" hidden="1" x14ac:dyDescent="0.25">
      <c r="B377" s="36" t="s">
        <v>129</v>
      </c>
      <c r="C377" t="s">
        <v>233</v>
      </c>
      <c r="D377" t="s">
        <v>126</v>
      </c>
    </row>
    <row r="378" spans="2:4" hidden="1" x14ac:dyDescent="0.25">
      <c r="B378" s="36" t="s">
        <v>23</v>
      </c>
      <c r="C378" t="s">
        <v>275</v>
      </c>
      <c r="D378" t="s">
        <v>22</v>
      </c>
    </row>
    <row r="379" spans="2:4" hidden="1" x14ac:dyDescent="0.25">
      <c r="B379" s="36" t="s">
        <v>25</v>
      </c>
      <c r="C379" t="s">
        <v>276</v>
      </c>
      <c r="D379" t="s">
        <v>22</v>
      </c>
    </row>
    <row r="380" spans="2:4" hidden="1" x14ac:dyDescent="0.25">
      <c r="B380" s="36" t="s">
        <v>142</v>
      </c>
      <c r="C380" t="s">
        <v>277</v>
      </c>
      <c r="D380" t="s">
        <v>22</v>
      </c>
    </row>
    <row r="381" spans="2:4" hidden="1" x14ac:dyDescent="0.25">
      <c r="B381" s="36" t="s">
        <v>24</v>
      </c>
      <c r="C381" t="s">
        <v>278</v>
      </c>
      <c r="D381" t="s">
        <v>22</v>
      </c>
    </row>
    <row r="382" spans="2:4" hidden="1" x14ac:dyDescent="0.25">
      <c r="B382" s="12" t="s">
        <v>173</v>
      </c>
      <c r="C382" t="s">
        <v>279</v>
      </c>
      <c r="D382" t="s">
        <v>22</v>
      </c>
    </row>
    <row r="383" spans="2:4" hidden="1" x14ac:dyDescent="0.25">
      <c r="B383" s="36" t="s">
        <v>26</v>
      </c>
      <c r="C383" t="s">
        <v>280</v>
      </c>
      <c r="D383" t="s">
        <v>22</v>
      </c>
    </row>
    <row r="384" spans="2:4" hidden="1" x14ac:dyDescent="0.25">
      <c r="B384" s="36" t="s">
        <v>27</v>
      </c>
      <c r="C384" t="s">
        <v>281</v>
      </c>
      <c r="D384" t="s">
        <v>22</v>
      </c>
    </row>
    <row r="385" spans="2:4" hidden="1" x14ac:dyDescent="0.25">
      <c r="B385" s="36" t="s">
        <v>152</v>
      </c>
      <c r="C385" t="s">
        <v>213</v>
      </c>
      <c r="D385" t="s">
        <v>52</v>
      </c>
    </row>
    <row r="386" spans="2:4" hidden="1" x14ac:dyDescent="0.25">
      <c r="B386" s="36" t="s">
        <v>124</v>
      </c>
      <c r="C386" t="s">
        <v>214</v>
      </c>
      <c r="D386" t="s">
        <v>52</v>
      </c>
    </row>
    <row r="387" spans="2:4" hidden="1" x14ac:dyDescent="0.25">
      <c r="B387" s="36" t="s">
        <v>56</v>
      </c>
      <c r="C387" t="s">
        <v>215</v>
      </c>
      <c r="D387" t="s">
        <v>52</v>
      </c>
    </row>
    <row r="388" spans="2:4" hidden="1" x14ac:dyDescent="0.25">
      <c r="B388" s="36" t="s">
        <v>55</v>
      </c>
      <c r="C388" t="s">
        <v>216</v>
      </c>
      <c r="D388" t="s">
        <v>52</v>
      </c>
    </row>
    <row r="389" spans="2:4" hidden="1" x14ac:dyDescent="0.25">
      <c r="B389" s="36" t="s">
        <v>153</v>
      </c>
      <c r="C389" t="s">
        <v>217</v>
      </c>
      <c r="D389" t="s">
        <v>52</v>
      </c>
    </row>
    <row r="390" spans="2:4" hidden="1" x14ac:dyDescent="0.25">
      <c r="B390" s="36" t="s">
        <v>53</v>
      </c>
      <c r="C390" t="s">
        <v>218</v>
      </c>
      <c r="D390" t="s">
        <v>52</v>
      </c>
    </row>
    <row r="391" spans="2:4" hidden="1" x14ac:dyDescent="0.25">
      <c r="B391" s="36" t="s">
        <v>125</v>
      </c>
      <c r="C391" t="s">
        <v>219</v>
      </c>
      <c r="D391" t="s">
        <v>52</v>
      </c>
    </row>
    <row r="392" spans="2:4" hidden="1" x14ac:dyDescent="0.25">
      <c r="B392" s="36" t="s">
        <v>54</v>
      </c>
      <c r="C392" t="s">
        <v>220</v>
      </c>
      <c r="D392" t="s">
        <v>52</v>
      </c>
    </row>
    <row r="393" spans="2:4" hidden="1" x14ac:dyDescent="0.25">
      <c r="B393" s="38" t="s">
        <v>29</v>
      </c>
      <c r="C393" t="s">
        <v>282</v>
      </c>
      <c r="D393" t="s">
        <v>143</v>
      </c>
    </row>
    <row r="394" spans="2:4" hidden="1" x14ac:dyDescent="0.25">
      <c r="B394" s="36" t="s">
        <v>31</v>
      </c>
      <c r="C394" t="s">
        <v>283</v>
      </c>
      <c r="D394" t="s">
        <v>143</v>
      </c>
    </row>
    <row r="395" spans="2:4" hidden="1" x14ac:dyDescent="0.25">
      <c r="B395" s="36" t="s">
        <v>28</v>
      </c>
      <c r="C395" t="s">
        <v>284</v>
      </c>
      <c r="D395" t="s">
        <v>143</v>
      </c>
    </row>
    <row r="396" spans="2:4" hidden="1" x14ac:dyDescent="0.25">
      <c r="B396" s="36" t="s">
        <v>36</v>
      </c>
      <c r="C396" t="s">
        <v>285</v>
      </c>
      <c r="D396" t="s">
        <v>143</v>
      </c>
    </row>
    <row r="397" spans="2:4" hidden="1" x14ac:dyDescent="0.25">
      <c r="B397" s="36" t="s">
        <v>30</v>
      </c>
      <c r="C397" t="s">
        <v>286</v>
      </c>
      <c r="D397" t="s">
        <v>143</v>
      </c>
    </row>
    <row r="398" spans="2:4" hidden="1" x14ac:dyDescent="0.25">
      <c r="B398" s="12" t="s">
        <v>144</v>
      </c>
      <c r="C398" t="s">
        <v>287</v>
      </c>
      <c r="D398" t="s">
        <v>143</v>
      </c>
    </row>
    <row r="399" spans="2:4" hidden="1" x14ac:dyDescent="0.25">
      <c r="B399" s="38" t="s">
        <v>29</v>
      </c>
      <c r="C399" t="s">
        <v>282</v>
      </c>
      <c r="D399" t="s">
        <v>176</v>
      </c>
    </row>
    <row r="400" spans="2:4" hidden="1" x14ac:dyDescent="0.25">
      <c r="B400" s="36" t="s">
        <v>32</v>
      </c>
      <c r="C400" t="s">
        <v>288</v>
      </c>
      <c r="D400" t="s">
        <v>176</v>
      </c>
    </row>
    <row r="401" spans="2:4" hidden="1" x14ac:dyDescent="0.25">
      <c r="B401" s="36" t="s">
        <v>31</v>
      </c>
      <c r="C401" t="s">
        <v>283</v>
      </c>
      <c r="D401" t="s">
        <v>176</v>
      </c>
    </row>
    <row r="402" spans="2:4" hidden="1" x14ac:dyDescent="0.25">
      <c r="B402" s="36" t="s">
        <v>34</v>
      </c>
      <c r="C402" t="s">
        <v>289</v>
      </c>
      <c r="D402" t="s">
        <v>176</v>
      </c>
    </row>
    <row r="403" spans="2:4" hidden="1" x14ac:dyDescent="0.25">
      <c r="B403" s="36" t="s">
        <v>28</v>
      </c>
      <c r="C403" t="s">
        <v>284</v>
      </c>
      <c r="D403" t="s">
        <v>176</v>
      </c>
    </row>
    <row r="404" spans="2:4" hidden="1" x14ac:dyDescent="0.25">
      <c r="B404" s="36" t="s">
        <v>35</v>
      </c>
      <c r="C404" t="s">
        <v>290</v>
      </c>
      <c r="D404" t="s">
        <v>176</v>
      </c>
    </row>
    <row r="405" spans="2:4" hidden="1" x14ac:dyDescent="0.25">
      <c r="B405" s="36" t="s">
        <v>36</v>
      </c>
      <c r="C405" t="s">
        <v>285</v>
      </c>
      <c r="D405" t="s">
        <v>176</v>
      </c>
    </row>
    <row r="406" spans="2:4" hidden="1" x14ac:dyDescent="0.25">
      <c r="B406" s="36" t="s">
        <v>174</v>
      </c>
      <c r="C406" t="s">
        <v>291</v>
      </c>
      <c r="D406" t="s">
        <v>176</v>
      </c>
    </row>
    <row r="407" spans="2:4" hidden="1" x14ac:dyDescent="0.25">
      <c r="B407" s="36" t="s">
        <v>30</v>
      </c>
      <c r="C407" t="s">
        <v>286</v>
      </c>
      <c r="D407" t="s">
        <v>176</v>
      </c>
    </row>
    <row r="408" spans="2:4" hidden="1" x14ac:dyDescent="0.25">
      <c r="B408" s="12" t="s">
        <v>145</v>
      </c>
      <c r="C408" t="s">
        <v>292</v>
      </c>
      <c r="D408" t="s">
        <v>176</v>
      </c>
    </row>
    <row r="409" spans="2:4" hidden="1" x14ac:dyDescent="0.25">
      <c r="B409" s="12" t="s">
        <v>144</v>
      </c>
      <c r="C409" t="s">
        <v>287</v>
      </c>
      <c r="D409" t="s">
        <v>176</v>
      </c>
    </row>
    <row r="410" spans="2:4" hidden="1" x14ac:dyDescent="0.25">
      <c r="B410" s="36" t="s">
        <v>33</v>
      </c>
      <c r="C410" t="s">
        <v>293</v>
      </c>
      <c r="D410" t="s">
        <v>176</v>
      </c>
    </row>
    <row r="411" spans="2:4" hidden="1" x14ac:dyDescent="0.25">
      <c r="B411" s="36" t="s">
        <v>64</v>
      </c>
      <c r="C411" t="s">
        <v>246</v>
      </c>
      <c r="D411" t="s">
        <v>20</v>
      </c>
    </row>
    <row r="412" spans="2:4" hidden="1" x14ac:dyDescent="0.25">
      <c r="B412" s="36" t="s">
        <v>167</v>
      </c>
      <c r="C412" t="s">
        <v>247</v>
      </c>
      <c r="D412" t="s">
        <v>20</v>
      </c>
    </row>
    <row r="413" spans="2:4" hidden="1" x14ac:dyDescent="0.25">
      <c r="B413" s="36" t="s">
        <v>168</v>
      </c>
      <c r="C413" t="s">
        <v>248</v>
      </c>
      <c r="D413" t="s">
        <v>20</v>
      </c>
    </row>
    <row r="414" spans="2:4" hidden="1" x14ac:dyDescent="0.25">
      <c r="B414" s="36" t="s">
        <v>65</v>
      </c>
      <c r="C414" t="s">
        <v>249</v>
      </c>
      <c r="D414" t="s">
        <v>20</v>
      </c>
    </row>
    <row r="415" spans="2:4" hidden="1" x14ac:dyDescent="0.25">
      <c r="B415" s="36" t="s">
        <v>132</v>
      </c>
      <c r="C415" t="s">
        <v>250</v>
      </c>
      <c r="D415" t="s">
        <v>20</v>
      </c>
    </row>
    <row r="416" spans="2:4" hidden="1" x14ac:dyDescent="0.25">
      <c r="B416" s="36" t="s">
        <v>68</v>
      </c>
      <c r="C416" t="s">
        <v>251</v>
      </c>
      <c r="D416" t="s">
        <v>20</v>
      </c>
    </row>
    <row r="417" spans="2:4" hidden="1" x14ac:dyDescent="0.25">
      <c r="B417" s="36" t="s">
        <v>169</v>
      </c>
      <c r="C417" t="s">
        <v>252</v>
      </c>
      <c r="D417" t="s">
        <v>20</v>
      </c>
    </row>
    <row r="418" spans="2:4" hidden="1" x14ac:dyDescent="0.25">
      <c r="B418" s="36" t="s">
        <v>51</v>
      </c>
      <c r="C418" t="s">
        <v>200</v>
      </c>
      <c r="D418" t="s">
        <v>117</v>
      </c>
    </row>
    <row r="419" spans="2:4" hidden="1" x14ac:dyDescent="0.25">
      <c r="B419" s="36" t="s">
        <v>118</v>
      </c>
      <c r="C419" t="s">
        <v>201</v>
      </c>
      <c r="D419" t="s">
        <v>117</v>
      </c>
    </row>
    <row r="420" spans="2:4" hidden="1" x14ac:dyDescent="0.25">
      <c r="B420" s="36" t="s">
        <v>150</v>
      </c>
      <c r="C420" t="s">
        <v>202</v>
      </c>
      <c r="D420" t="s">
        <v>117</v>
      </c>
    </row>
    <row r="421" spans="2:4" hidden="1" x14ac:dyDescent="0.25">
      <c r="B421" s="36" t="s">
        <v>50</v>
      </c>
      <c r="C421" t="s">
        <v>203</v>
      </c>
      <c r="D421" t="s">
        <v>117</v>
      </c>
    </row>
    <row r="422" spans="2:4" hidden="1" x14ac:dyDescent="0.25">
      <c r="B422" s="36" t="s">
        <v>51</v>
      </c>
      <c r="C422" t="s">
        <v>200</v>
      </c>
      <c r="D422" t="s">
        <v>177</v>
      </c>
    </row>
    <row r="423" spans="2:4" hidden="1" x14ac:dyDescent="0.25">
      <c r="B423" s="36" t="s">
        <v>46</v>
      </c>
      <c r="C423" t="s">
        <v>204</v>
      </c>
      <c r="D423" t="s">
        <v>177</v>
      </c>
    </row>
    <row r="424" spans="2:4" hidden="1" x14ac:dyDescent="0.25">
      <c r="B424" s="36" t="s">
        <v>118</v>
      </c>
      <c r="C424" t="s">
        <v>201</v>
      </c>
      <c r="D424" t="s">
        <v>177</v>
      </c>
    </row>
    <row r="425" spans="2:4" hidden="1" x14ac:dyDescent="0.25">
      <c r="B425" s="36" t="s">
        <v>47</v>
      </c>
      <c r="C425" t="s">
        <v>205</v>
      </c>
      <c r="D425" t="s">
        <v>177</v>
      </c>
    </row>
    <row r="426" spans="2:4" hidden="1" x14ac:dyDescent="0.25">
      <c r="B426" s="36" t="s">
        <v>150</v>
      </c>
      <c r="C426" t="s">
        <v>202</v>
      </c>
      <c r="D426" t="s">
        <v>177</v>
      </c>
    </row>
    <row r="427" spans="2:4" hidden="1" x14ac:dyDescent="0.25">
      <c r="B427" s="36" t="s">
        <v>49</v>
      </c>
      <c r="C427" t="s">
        <v>206</v>
      </c>
      <c r="D427" t="s">
        <v>177</v>
      </c>
    </row>
    <row r="428" spans="2:4" hidden="1" x14ac:dyDescent="0.25">
      <c r="B428" s="36" t="s">
        <v>50</v>
      </c>
      <c r="C428" t="s">
        <v>203</v>
      </c>
      <c r="D428" t="s">
        <v>177</v>
      </c>
    </row>
    <row r="429" spans="2:4" hidden="1" x14ac:dyDescent="0.25">
      <c r="B429" s="36" t="s">
        <v>48</v>
      </c>
      <c r="C429" t="s">
        <v>207</v>
      </c>
      <c r="D429" t="s">
        <v>177</v>
      </c>
    </row>
    <row r="430" spans="2:4" hidden="1" x14ac:dyDescent="0.25">
      <c r="B430" s="36" t="s">
        <v>119</v>
      </c>
      <c r="C430" t="s">
        <v>208</v>
      </c>
      <c r="D430" t="s">
        <v>177</v>
      </c>
    </row>
    <row r="431" spans="2:4" hidden="1" x14ac:dyDescent="0.25">
      <c r="B431" s="36" t="s">
        <v>46</v>
      </c>
      <c r="C431" t="s">
        <v>204</v>
      </c>
      <c r="D431" s="37" t="s">
        <v>105</v>
      </c>
    </row>
    <row r="432" spans="2:4" hidden="1" x14ac:dyDescent="0.25">
      <c r="B432" s="36" t="s">
        <v>47</v>
      </c>
      <c r="C432" t="s">
        <v>205</v>
      </c>
      <c r="D432" s="37" t="s">
        <v>105</v>
      </c>
    </row>
    <row r="433" spans="2:4" hidden="1" x14ac:dyDescent="0.25">
      <c r="B433" s="36" t="s">
        <v>49</v>
      </c>
      <c r="C433" t="s">
        <v>206</v>
      </c>
      <c r="D433" s="37" t="s">
        <v>105</v>
      </c>
    </row>
    <row r="434" spans="2:4" hidden="1" x14ac:dyDescent="0.25">
      <c r="B434" s="36" t="s">
        <v>48</v>
      </c>
      <c r="C434" t="s">
        <v>207</v>
      </c>
      <c r="D434" s="37" t="s">
        <v>105</v>
      </c>
    </row>
    <row r="435" spans="2:4" hidden="1" x14ac:dyDescent="0.25">
      <c r="B435" s="36" t="s">
        <v>119</v>
      </c>
      <c r="C435" t="s">
        <v>208</v>
      </c>
      <c r="D435" s="37" t="s">
        <v>105</v>
      </c>
    </row>
    <row r="436" spans="2:4" hidden="1" x14ac:dyDescent="0.25">
      <c r="B436" s="36" t="s">
        <v>151</v>
      </c>
      <c r="C436" t="s">
        <v>209</v>
      </c>
      <c r="D436" t="s">
        <v>120</v>
      </c>
    </row>
    <row r="437" spans="2:4" hidden="1" x14ac:dyDescent="0.25">
      <c r="B437" s="36" t="s">
        <v>121</v>
      </c>
      <c r="C437" t="s">
        <v>210</v>
      </c>
      <c r="D437" t="s">
        <v>120</v>
      </c>
    </row>
    <row r="438" spans="2:4" hidden="1" x14ac:dyDescent="0.25">
      <c r="B438" s="36" t="s">
        <v>122</v>
      </c>
      <c r="C438" t="s">
        <v>211</v>
      </c>
      <c r="D438" t="s">
        <v>120</v>
      </c>
    </row>
    <row r="439" spans="2:4" hidden="1" x14ac:dyDescent="0.25">
      <c r="B439" s="36" t="s">
        <v>123</v>
      </c>
      <c r="C439" t="s">
        <v>212</v>
      </c>
      <c r="D439" t="s">
        <v>120</v>
      </c>
    </row>
    <row r="440" spans="2:4" hidden="1" x14ac:dyDescent="0.25">
      <c r="B440" s="36" t="s">
        <v>152</v>
      </c>
      <c r="C440" t="s">
        <v>213</v>
      </c>
      <c r="D440" t="s">
        <v>17</v>
      </c>
    </row>
    <row r="441" spans="2:4" hidden="1" x14ac:dyDescent="0.25">
      <c r="B441" s="36" t="s">
        <v>59</v>
      </c>
      <c r="C441" t="s">
        <v>221</v>
      </c>
      <c r="D441" t="s">
        <v>17</v>
      </c>
    </row>
    <row r="442" spans="2:4" hidden="1" x14ac:dyDescent="0.25">
      <c r="B442" s="36" t="s">
        <v>124</v>
      </c>
      <c r="C442" t="s">
        <v>214</v>
      </c>
      <c r="D442" t="s">
        <v>17</v>
      </c>
    </row>
    <row r="443" spans="2:4" hidden="1" x14ac:dyDescent="0.25">
      <c r="B443" s="36" t="s">
        <v>58</v>
      </c>
      <c r="C443" t="s">
        <v>222</v>
      </c>
      <c r="D443" t="s">
        <v>17</v>
      </c>
    </row>
    <row r="444" spans="2:4" hidden="1" x14ac:dyDescent="0.25">
      <c r="B444" s="36" t="s">
        <v>56</v>
      </c>
      <c r="C444" t="s">
        <v>215</v>
      </c>
      <c r="D444" t="s">
        <v>17</v>
      </c>
    </row>
    <row r="445" spans="2:4" hidden="1" x14ac:dyDescent="0.25">
      <c r="B445" s="36" t="s">
        <v>154</v>
      </c>
      <c r="C445" t="s">
        <v>223</v>
      </c>
      <c r="D445" t="s">
        <v>17</v>
      </c>
    </row>
    <row r="446" spans="2:4" hidden="1" x14ac:dyDescent="0.25">
      <c r="B446" s="36" t="s">
        <v>55</v>
      </c>
      <c r="C446" t="s">
        <v>216</v>
      </c>
      <c r="D446" t="s">
        <v>17</v>
      </c>
    </row>
    <row r="447" spans="2:4" hidden="1" x14ac:dyDescent="0.25">
      <c r="B447" s="36" t="s">
        <v>155</v>
      </c>
      <c r="C447" t="s">
        <v>224</v>
      </c>
      <c r="D447" t="s">
        <v>17</v>
      </c>
    </row>
    <row r="448" spans="2:4" hidden="1" x14ac:dyDescent="0.25">
      <c r="B448" s="36" t="s">
        <v>153</v>
      </c>
      <c r="C448" t="s">
        <v>217</v>
      </c>
      <c r="D448" t="s">
        <v>17</v>
      </c>
    </row>
    <row r="449" spans="2:4" hidden="1" x14ac:dyDescent="0.25">
      <c r="B449" s="36" t="s">
        <v>60</v>
      </c>
      <c r="C449" t="s">
        <v>225</v>
      </c>
      <c r="D449" t="s">
        <v>17</v>
      </c>
    </row>
    <row r="450" spans="2:4" hidden="1" x14ac:dyDescent="0.25">
      <c r="B450" s="36" t="s">
        <v>53</v>
      </c>
      <c r="C450" t="s">
        <v>218</v>
      </c>
      <c r="D450" t="s">
        <v>17</v>
      </c>
    </row>
    <row r="451" spans="2:4" hidden="1" x14ac:dyDescent="0.25">
      <c r="B451" s="36" t="s">
        <v>125</v>
      </c>
      <c r="C451" t="s">
        <v>219</v>
      </c>
      <c r="D451" t="s">
        <v>17</v>
      </c>
    </row>
    <row r="452" spans="2:4" hidden="1" x14ac:dyDescent="0.25">
      <c r="B452" s="36" t="s">
        <v>54</v>
      </c>
      <c r="C452" t="s">
        <v>220</v>
      </c>
      <c r="D452" t="s">
        <v>17</v>
      </c>
    </row>
    <row r="453" spans="2:4" hidden="1" x14ac:dyDescent="0.25">
      <c r="B453" s="36" t="s">
        <v>131</v>
      </c>
      <c r="C453" t="s">
        <v>234</v>
      </c>
      <c r="D453" t="s">
        <v>130</v>
      </c>
    </row>
    <row r="454" spans="2:4" hidden="1" x14ac:dyDescent="0.25">
      <c r="B454" s="36" t="s">
        <v>159</v>
      </c>
      <c r="C454" t="s">
        <v>235</v>
      </c>
      <c r="D454" t="s">
        <v>130</v>
      </c>
    </row>
    <row r="455" spans="2:4" hidden="1" x14ac:dyDescent="0.25">
      <c r="B455" s="36" t="s">
        <v>160</v>
      </c>
      <c r="C455" t="s">
        <v>236</v>
      </c>
      <c r="D455" t="s">
        <v>130</v>
      </c>
    </row>
    <row r="456" spans="2:4" hidden="1" x14ac:dyDescent="0.25">
      <c r="B456" s="36" t="s">
        <v>161</v>
      </c>
      <c r="C456" t="s">
        <v>237</v>
      </c>
      <c r="D456" t="s">
        <v>130</v>
      </c>
    </row>
    <row r="457" spans="2:4" hidden="1" x14ac:dyDescent="0.25">
      <c r="B457" s="36" t="s">
        <v>162</v>
      </c>
      <c r="C457" t="s">
        <v>238</v>
      </c>
      <c r="D457" t="s">
        <v>130</v>
      </c>
    </row>
    <row r="458" spans="2:4" hidden="1" x14ac:dyDescent="0.25">
      <c r="B458" s="38" t="s">
        <v>163</v>
      </c>
      <c r="C458" t="s">
        <v>239</v>
      </c>
      <c r="D458" t="s">
        <v>130</v>
      </c>
    </row>
    <row r="459" spans="2:4" hidden="1" x14ac:dyDescent="0.25">
      <c r="B459" s="38" t="s">
        <v>164</v>
      </c>
      <c r="C459" t="s">
        <v>240</v>
      </c>
      <c r="D459" t="s">
        <v>130</v>
      </c>
    </row>
    <row r="460" spans="2:4" hidden="1" x14ac:dyDescent="0.25">
      <c r="B460" s="36" t="s">
        <v>43</v>
      </c>
      <c r="C460" t="s">
        <v>241</v>
      </c>
      <c r="D460" t="s">
        <v>130</v>
      </c>
    </row>
    <row r="461" spans="2:4" hidden="1" x14ac:dyDescent="0.25">
      <c r="B461" s="38" t="s">
        <v>165</v>
      </c>
      <c r="C461" t="s">
        <v>242</v>
      </c>
      <c r="D461" t="s">
        <v>130</v>
      </c>
    </row>
    <row r="462" spans="2:4" hidden="1" x14ac:dyDescent="0.25">
      <c r="B462" s="38" t="s">
        <v>166</v>
      </c>
      <c r="C462" t="s">
        <v>243</v>
      </c>
      <c r="D462" t="s">
        <v>130</v>
      </c>
    </row>
    <row r="463" spans="2:4" hidden="1" x14ac:dyDescent="0.25">
      <c r="B463" s="36" t="s">
        <v>44</v>
      </c>
      <c r="C463" t="s">
        <v>244</v>
      </c>
      <c r="D463" t="s">
        <v>130</v>
      </c>
    </row>
    <row r="464" spans="2:4" hidden="1" x14ac:dyDescent="0.25">
      <c r="B464" s="38" t="s">
        <v>45</v>
      </c>
      <c r="C464" t="s">
        <v>245</v>
      </c>
      <c r="D464" t="s">
        <v>130</v>
      </c>
    </row>
    <row r="465" spans="2:4" hidden="1" x14ac:dyDescent="0.25">
      <c r="B465" s="36" t="s">
        <v>59</v>
      </c>
      <c r="C465" t="s">
        <v>221</v>
      </c>
      <c r="D465" t="s">
        <v>57</v>
      </c>
    </row>
    <row r="466" spans="2:4" hidden="1" x14ac:dyDescent="0.25">
      <c r="B466" s="36" t="s">
        <v>58</v>
      </c>
      <c r="C466" t="s">
        <v>222</v>
      </c>
      <c r="D466" t="s">
        <v>57</v>
      </c>
    </row>
    <row r="467" spans="2:4" hidden="1" x14ac:dyDescent="0.25">
      <c r="B467" s="36" t="s">
        <v>154</v>
      </c>
      <c r="C467" t="s">
        <v>223</v>
      </c>
      <c r="D467" t="s">
        <v>57</v>
      </c>
    </row>
    <row r="468" spans="2:4" hidden="1" x14ac:dyDescent="0.25">
      <c r="B468" s="36" t="s">
        <v>155</v>
      </c>
      <c r="C468" t="s">
        <v>224</v>
      </c>
      <c r="D468" t="s">
        <v>57</v>
      </c>
    </row>
    <row r="469" spans="2:4" hidden="1" x14ac:dyDescent="0.25">
      <c r="B469" s="36" t="s">
        <v>60</v>
      </c>
      <c r="C469" t="s">
        <v>225</v>
      </c>
      <c r="D469" t="s">
        <v>57</v>
      </c>
    </row>
  </sheetData>
  <mergeCells count="20">
    <mergeCell ref="Z22:AC22"/>
    <mergeCell ref="Z30:AC30"/>
    <mergeCell ref="Z37:AC37"/>
    <mergeCell ref="T22:Y22"/>
    <mergeCell ref="N30:S30"/>
    <mergeCell ref="N37:S37"/>
    <mergeCell ref="T30:Y30"/>
    <mergeCell ref="T37:Y37"/>
    <mergeCell ref="H22:M22"/>
    <mergeCell ref="H30:M30"/>
    <mergeCell ref="H37:M37"/>
    <mergeCell ref="N16:S16"/>
    <mergeCell ref="N22:S22"/>
    <mergeCell ref="H8:M8"/>
    <mergeCell ref="N8:S8"/>
    <mergeCell ref="T8:Y8"/>
    <mergeCell ref="Z8:AC8"/>
    <mergeCell ref="H16:M16"/>
    <mergeCell ref="T16:Y16"/>
    <mergeCell ref="Z16:AC16"/>
  </mergeCells>
  <dataValidations count="2">
    <dataValidation type="list" allowBlank="1" showInputMessage="1" showErrorMessage="1" sqref="M40:M46 Y19:Y21 S40:T46 Y40:Y46 Y25:Y29 Y33:Y36 M25:M29 S33:T36 Y11:Y15 S25:T29 M33:M36 S19:T21 S11:T15" xr:uid="{00000000-0002-0000-0200-000000000000}">
      <formula1>$C$55:$C$57</formula1>
    </dataValidation>
    <dataValidation type="list" allowBlank="1" showInputMessage="1" showErrorMessage="1" sqref="C40:C46 C11:C17 C19:C23 C25:C31 C33:C38" xr:uid="{00000000-0002-0000-0200-000001000000}">
      <formula1>INDIRECT(D11)</formula1>
    </dataValidation>
  </dataValidations>
  <hyperlinks>
    <hyperlink ref="B199" r:id="rId1" xr:uid="{00000000-0004-0000-0200-000000000000}"/>
    <hyperlink ref="B148" r:id="rId2" xr:uid="{00000000-0004-0000-0200-000001000000}"/>
    <hyperlink ref="B146" r:id="rId3" xr:uid="{00000000-0004-0000-0200-000002000000}"/>
    <hyperlink ref="B145" r:id="rId4" xr:uid="{00000000-0004-0000-0200-000003000000}"/>
    <hyperlink ref="B142" r:id="rId5" xr:uid="{00000000-0004-0000-0200-000004000000}"/>
    <hyperlink ref="B143" r:id="rId6" xr:uid="{00000000-0004-0000-0200-000005000000}"/>
    <hyperlink ref="B86" r:id="rId7" xr:uid="{00000000-0004-0000-0200-000006000000}"/>
    <hyperlink ref="B67" r:id="rId8" xr:uid="{00000000-0004-0000-0200-000007000000}"/>
    <hyperlink ref="B66" r:id="rId9" xr:uid="{00000000-0004-0000-0200-000008000000}"/>
    <hyperlink ref="B64" r:id="rId10" xr:uid="{00000000-0004-0000-0200-000009000000}"/>
    <hyperlink ref="B65" r:id="rId11" xr:uid="{00000000-0004-0000-0200-00000A000000}"/>
    <hyperlink ref="B68" r:id="rId12" xr:uid="{00000000-0004-0000-0200-00000B000000}"/>
    <hyperlink ref="B69" r:id="rId13" xr:uid="{00000000-0004-0000-0200-00000C000000}"/>
    <hyperlink ref="B63" r:id="rId14" xr:uid="{00000000-0004-0000-0200-00000D000000}"/>
    <hyperlink ref="B74" r:id="rId15" xr:uid="{00000000-0004-0000-0200-00000E000000}"/>
    <hyperlink ref="B72" r:id="rId16" xr:uid="{00000000-0004-0000-0200-00000F000000}"/>
    <hyperlink ref="B73" r:id="rId17" xr:uid="{00000000-0004-0000-0200-000010000000}"/>
    <hyperlink ref="B75" r:id="rId18" xr:uid="{00000000-0004-0000-0200-000011000000}"/>
    <hyperlink ref="B78" r:id="rId19" xr:uid="{00000000-0004-0000-0200-000012000000}"/>
    <hyperlink ref="B79" r:id="rId20" xr:uid="{00000000-0004-0000-0200-000013000000}"/>
    <hyperlink ref="B81" r:id="rId21" xr:uid="{00000000-0004-0000-0200-000014000000}"/>
    <hyperlink ref="B80" r:id="rId22" xr:uid="{00000000-0004-0000-0200-000015000000}"/>
    <hyperlink ref="B82" r:id="rId23" xr:uid="{00000000-0004-0000-0200-000016000000}"/>
    <hyperlink ref="B83" r:id="rId24" xr:uid="{00000000-0004-0000-0200-000017000000}"/>
    <hyperlink ref="B84" r:id="rId25" xr:uid="{00000000-0004-0000-0200-000018000000}"/>
    <hyperlink ref="B85" r:id="rId26" xr:uid="{00000000-0004-0000-0200-000019000000}"/>
    <hyperlink ref="B88" r:id="rId27" xr:uid="{00000000-0004-0000-0200-00001A000000}"/>
    <hyperlink ref="B87" r:id="rId28" xr:uid="{00000000-0004-0000-0200-00001B000000}"/>
    <hyperlink ref="B97" r:id="rId29" xr:uid="{00000000-0004-0000-0200-00001C000000}"/>
    <hyperlink ref="B100" r:id="rId30" xr:uid="{00000000-0004-0000-0200-00001D000000}"/>
    <hyperlink ref="B101" r:id="rId31" xr:uid="{00000000-0004-0000-0200-00001E000000}"/>
    <hyperlink ref="B99" r:id="rId32" xr:uid="{00000000-0004-0000-0200-00001F000000}"/>
    <hyperlink ref="B98" r:id="rId33" xr:uid="{00000000-0004-0000-0200-000020000000}"/>
    <hyperlink ref="B93" r:id="rId34" xr:uid="{00000000-0004-0000-0200-000021000000}"/>
    <hyperlink ref="B94" r:id="rId35" xr:uid="{00000000-0004-0000-0200-000022000000}"/>
    <hyperlink ref="B92" r:id="rId36" xr:uid="{00000000-0004-0000-0200-000023000000}"/>
    <hyperlink ref="B91" r:id="rId37" xr:uid="{00000000-0004-0000-0200-000024000000}"/>
    <hyperlink ref="B128" r:id="rId38" xr:uid="{00000000-0004-0000-0200-000025000000}"/>
    <hyperlink ref="B127" r:id="rId39" xr:uid="{00000000-0004-0000-0200-000026000000}"/>
    <hyperlink ref="B130" r:id="rId40" xr:uid="{00000000-0004-0000-0200-000027000000}"/>
    <hyperlink ref="B133" r:id="rId41" xr:uid="{00000000-0004-0000-0200-000028000000}"/>
    <hyperlink ref="B140" r:id="rId42" xr:uid="{00000000-0004-0000-0200-000029000000}"/>
    <hyperlink ref="B137" r:id="rId43" xr:uid="{00000000-0004-0000-0200-00002A000000}"/>
    <hyperlink ref="B138" r:id="rId44" xr:uid="{00000000-0004-0000-0200-00002B000000}"/>
    <hyperlink ref="B139" r:id="rId45" xr:uid="{00000000-0004-0000-0200-00002C000000}"/>
    <hyperlink ref="B147" r:id="rId46" xr:uid="{00000000-0004-0000-0200-00002D000000}"/>
    <hyperlink ref="B141" r:id="rId47" xr:uid="{00000000-0004-0000-0200-00002E000000}"/>
    <hyperlink ref="B144" r:id="rId48" xr:uid="{00000000-0004-0000-0200-00002F000000}"/>
    <hyperlink ref="B131" r:id="rId49" xr:uid="{00000000-0004-0000-0200-000030000000}"/>
    <hyperlink ref="B129" r:id="rId50" xr:uid="{00000000-0004-0000-0200-000031000000}"/>
    <hyperlink ref="B105" r:id="rId51" xr:uid="{00000000-0004-0000-0200-000032000000}"/>
    <hyperlink ref="B104" r:id="rId52" xr:uid="{00000000-0004-0000-0200-000033000000}"/>
    <hyperlink ref="B106" r:id="rId53" xr:uid="{00000000-0004-0000-0200-000034000000}"/>
    <hyperlink ref="B132" r:id="rId54" xr:uid="{00000000-0004-0000-0200-000035000000}"/>
    <hyperlink ref="B107" r:id="rId55" xr:uid="{00000000-0004-0000-0200-000036000000}"/>
    <hyperlink ref="B134" r:id="rId56" xr:uid="{00000000-0004-0000-0200-000037000000}"/>
    <hyperlink ref="B151" r:id="rId57" xr:uid="{00000000-0004-0000-0200-000038000000}"/>
    <hyperlink ref="B156" r:id="rId58" xr:uid="{00000000-0004-0000-0200-000039000000}"/>
    <hyperlink ref="B157" r:id="rId59" xr:uid="{00000000-0004-0000-0200-00003A000000}"/>
    <hyperlink ref="B153" r:id="rId60" xr:uid="{00000000-0004-0000-0200-00003B000000}"/>
    <hyperlink ref="B162" r:id="rId61" xr:uid="{00000000-0004-0000-0200-00003C000000}"/>
    <hyperlink ref="B152" r:id="rId62" xr:uid="{00000000-0004-0000-0200-00003D000000}"/>
    <hyperlink ref="B163" r:id="rId63" xr:uid="{00000000-0004-0000-0200-00003E000000}"/>
    <hyperlink ref="B170" r:id="rId64" xr:uid="{00000000-0004-0000-0200-00003F000000}"/>
    <hyperlink ref="B166" r:id="rId65" xr:uid="{00000000-0004-0000-0200-000040000000}"/>
    <hyperlink ref="B164" r:id="rId66" xr:uid="{00000000-0004-0000-0200-000041000000}"/>
    <hyperlink ref="B165" r:id="rId67" xr:uid="{00000000-0004-0000-0200-000042000000}"/>
    <hyperlink ref="B154" r:id="rId68" xr:uid="{00000000-0004-0000-0200-000043000000}"/>
    <hyperlink ref="B155" r:id="rId69" xr:uid="{00000000-0004-0000-0200-000044000000}"/>
    <hyperlink ref="B160" r:id="rId70" xr:uid="{00000000-0004-0000-0200-000045000000}"/>
    <hyperlink ref="B161" r:id="rId71" xr:uid="{00000000-0004-0000-0200-000046000000}"/>
    <hyperlink ref="B171" r:id="rId72" xr:uid="{00000000-0004-0000-0200-000047000000}"/>
    <hyperlink ref="B172" r:id="rId73" xr:uid="{00000000-0004-0000-0200-000048000000}"/>
    <hyperlink ref="B173" r:id="rId74" xr:uid="{00000000-0004-0000-0200-000049000000}"/>
    <hyperlink ref="B167" r:id="rId75" xr:uid="{00000000-0004-0000-0200-00004A000000}"/>
    <hyperlink ref="B177" r:id="rId76" xr:uid="{00000000-0004-0000-0200-00004B000000}"/>
    <hyperlink ref="B176" r:id="rId77" xr:uid="{00000000-0004-0000-0200-00004C000000}"/>
    <hyperlink ref="B178" r:id="rId78" xr:uid="{00000000-0004-0000-0200-00004D000000}"/>
    <hyperlink ref="B190" r:id="rId79" xr:uid="{00000000-0004-0000-0200-00004E000000}"/>
    <hyperlink ref="B193" r:id="rId80" xr:uid="{00000000-0004-0000-0200-00004F000000}"/>
    <hyperlink ref="B191" r:id="rId81" xr:uid="{00000000-0004-0000-0200-000050000000}"/>
    <hyperlink ref="B203" r:id="rId82" xr:uid="{00000000-0004-0000-0200-000051000000}"/>
    <hyperlink ref="B200" r:id="rId83" xr:uid="{00000000-0004-0000-0200-000052000000}"/>
    <hyperlink ref="B207" r:id="rId84" xr:uid="{00000000-0004-0000-0200-000053000000}"/>
    <hyperlink ref="B212" r:id="rId85" xr:uid="{00000000-0004-0000-0200-000054000000}"/>
    <hyperlink ref="B195" r:id="rId86" xr:uid="{00000000-0004-0000-0200-000055000000}"/>
    <hyperlink ref="B196" r:id="rId87" xr:uid="{00000000-0004-0000-0200-000056000000}"/>
    <hyperlink ref="B201" r:id="rId88" xr:uid="{00000000-0004-0000-0200-000057000000}"/>
    <hyperlink ref="B202" r:id="rId89" xr:uid="{00000000-0004-0000-0200-000058000000}"/>
    <hyperlink ref="B210" r:id="rId90" xr:uid="{00000000-0004-0000-0200-000059000000}"/>
    <hyperlink ref="B192" r:id="rId91" xr:uid="{00000000-0004-0000-0200-00005A000000}"/>
    <hyperlink ref="B182" r:id="rId92" xr:uid="{00000000-0004-0000-0200-00005B000000}"/>
    <hyperlink ref="B181" r:id="rId93" xr:uid="{00000000-0004-0000-0200-00005C000000}"/>
    <hyperlink ref="B185" r:id="rId94" xr:uid="{00000000-0004-0000-0200-00005D000000}"/>
    <hyperlink ref="B183" r:id="rId95" xr:uid="{00000000-0004-0000-0200-00005E000000}"/>
    <hyperlink ref="B184" r:id="rId96" xr:uid="{00000000-0004-0000-0200-00005F000000}"/>
    <hyperlink ref="B186" r:id="rId97" xr:uid="{00000000-0004-0000-0200-000060000000}"/>
    <hyperlink ref="B187" r:id="rId98" xr:uid="{00000000-0004-0000-0200-000061000000}"/>
    <hyperlink ref="B112" r:id="rId99" xr:uid="{00000000-0004-0000-0200-000062000000}"/>
    <hyperlink ref="B113" r:id="rId100" xr:uid="{00000000-0004-0000-0200-000063000000}"/>
    <hyperlink ref="B208" r:id="rId101" xr:uid="{00000000-0004-0000-0200-000064000000}"/>
    <hyperlink ref="B209" r:id="rId102" xr:uid="{00000000-0004-0000-0200-000065000000}"/>
    <hyperlink ref="B194" r:id="rId103" xr:uid="{00000000-0004-0000-0200-000066000000}"/>
    <hyperlink ref="B211" r:id="rId104" xr:uid="{00000000-0004-0000-0200-000067000000}"/>
    <hyperlink ref="B204" r:id="rId105" xr:uid="{00000000-0004-0000-0200-000068000000}"/>
    <hyperlink ref="B115" r:id="rId106" xr:uid="{00000000-0004-0000-0200-000069000000}"/>
    <hyperlink ref="B116" r:id="rId107" xr:uid="{00000000-0004-0000-0200-00006A000000}"/>
    <hyperlink ref="B117" r:id="rId108" xr:uid="{00000000-0004-0000-0200-00006B000000}"/>
    <hyperlink ref="B110" r:id="rId109" xr:uid="{00000000-0004-0000-0200-00006C000000}"/>
    <hyperlink ref="B114" r:id="rId110" xr:uid="{00000000-0004-0000-0200-00006D000000}"/>
    <hyperlink ref="B124" r:id="rId111" xr:uid="{00000000-0004-0000-0200-00006E000000}"/>
    <hyperlink ref="B120" r:id="rId112" xr:uid="{00000000-0004-0000-0200-00006F000000}"/>
    <hyperlink ref="B121" r:id="rId113" xr:uid="{00000000-0004-0000-0200-000070000000}"/>
    <hyperlink ref="B122" r:id="rId114" xr:uid="{00000000-0004-0000-0200-000071000000}"/>
    <hyperlink ref="B123" r:id="rId115" xr:uid="{00000000-0004-0000-0200-000072000000}"/>
    <hyperlink ref="B111" r:id="rId116" xr:uid="{00000000-0004-0000-0200-000073000000}"/>
    <hyperlink ref="B220" r:id="rId117" xr:uid="{00000000-0004-0000-0200-000074000000}"/>
    <hyperlink ref="B222" r:id="rId118" xr:uid="{00000000-0004-0000-0200-000075000000}"/>
    <hyperlink ref="B226" r:id="rId119" xr:uid="{00000000-0004-0000-0200-000076000000}"/>
    <hyperlink ref="B227" r:id="rId120" xr:uid="{00000000-0004-0000-0200-000077000000}"/>
    <hyperlink ref="B228" r:id="rId121" xr:uid="{00000000-0004-0000-0200-000078000000}"/>
    <hyperlink ref="B216" r:id="rId122" xr:uid="{00000000-0004-0000-0200-000079000000}"/>
    <hyperlink ref="B224" r:id="rId123" xr:uid="{00000000-0004-0000-0200-00007A000000}"/>
    <hyperlink ref="B225" r:id="rId124" xr:uid="{00000000-0004-0000-0200-00007B000000}"/>
    <hyperlink ref="B217" r:id="rId125" xr:uid="{00000000-0004-0000-0200-00007C000000}"/>
    <hyperlink ref="B219" r:id="rId126" xr:uid="{00000000-0004-0000-0200-00007D000000}"/>
    <hyperlink ref="B221" r:id="rId127" xr:uid="{00000000-0004-0000-0200-00007E000000}"/>
    <hyperlink ref="B223" r:id="rId128" xr:uid="{00000000-0004-0000-0200-00007F000000}"/>
    <hyperlink ref="B218" r:id="rId129" xr:uid="{00000000-0004-0000-0200-000080000000}"/>
    <hyperlink ref="B230" r:id="rId130" xr:uid="{00000000-0004-0000-0200-000081000000}"/>
    <hyperlink ref="B238" r:id="rId131" xr:uid="{00000000-0004-0000-0200-000082000000}"/>
    <hyperlink ref="B232" r:id="rId132" xr:uid="{00000000-0004-0000-0200-000083000000}"/>
    <hyperlink ref="B234" r:id="rId133" xr:uid="{00000000-0004-0000-0200-000084000000}"/>
    <hyperlink ref="B236" r:id="rId134" xr:uid="{00000000-0004-0000-0200-000085000000}"/>
    <hyperlink ref="B240" r:id="rId135" xr:uid="{00000000-0004-0000-0200-000086000000}"/>
    <hyperlink ref="B231" r:id="rId136" xr:uid="{00000000-0004-0000-0200-000087000000}"/>
    <hyperlink ref="B241" r:id="rId137" xr:uid="{00000000-0004-0000-0200-000088000000}"/>
    <hyperlink ref="B237" r:id="rId138" xr:uid="{00000000-0004-0000-0200-000089000000}"/>
    <hyperlink ref="B233" r:id="rId139" xr:uid="{00000000-0004-0000-0200-00008A000000}"/>
    <hyperlink ref="B235" r:id="rId140" xr:uid="{00000000-0004-0000-0200-00008B000000}"/>
    <hyperlink ref="B239" r:id="rId141" xr:uid="{00000000-0004-0000-0200-00008C000000}"/>
    <hyperlink ref="B252" r:id="rId142" xr:uid="{00000000-0004-0000-0200-00008D000000}"/>
    <hyperlink ref="B256" r:id="rId143" xr:uid="{00000000-0004-0000-0200-00008E000000}"/>
    <hyperlink ref="B260" r:id="rId144" xr:uid="{00000000-0004-0000-0200-00008F000000}"/>
    <hyperlink ref="B261" r:id="rId145" xr:uid="{00000000-0004-0000-0200-000090000000}"/>
    <hyperlink ref="B262" r:id="rId146" xr:uid="{00000000-0004-0000-0200-000091000000}"/>
    <hyperlink ref="B244" r:id="rId147" xr:uid="{00000000-0004-0000-0200-000092000000}"/>
    <hyperlink ref="B258" r:id="rId148" xr:uid="{00000000-0004-0000-0200-000093000000}"/>
    <hyperlink ref="B259" r:id="rId149" xr:uid="{00000000-0004-0000-0200-000094000000}"/>
    <hyperlink ref="B246" r:id="rId150" xr:uid="{00000000-0004-0000-0200-000095000000}"/>
    <hyperlink ref="B250" r:id="rId151" xr:uid="{00000000-0004-0000-0200-000096000000}"/>
    <hyperlink ref="B254" r:id="rId152" xr:uid="{00000000-0004-0000-0200-000097000000}"/>
    <hyperlink ref="B257" r:id="rId153" xr:uid="{00000000-0004-0000-0200-000098000000}"/>
    <hyperlink ref="B248" r:id="rId154" xr:uid="{00000000-0004-0000-0200-000099000000}"/>
    <hyperlink ref="B245" r:id="rId155" xr:uid="{00000000-0004-0000-0200-00009A000000}"/>
    <hyperlink ref="B243" r:id="rId156" xr:uid="{00000000-0004-0000-0200-00009B000000}"/>
    <hyperlink ref="B251" r:id="rId157" xr:uid="{00000000-0004-0000-0200-00009C000000}"/>
    <hyperlink ref="B247" r:id="rId158" xr:uid="{00000000-0004-0000-0200-00009D000000}"/>
    <hyperlink ref="B249" r:id="rId159" xr:uid="{00000000-0004-0000-0200-00009E000000}"/>
    <hyperlink ref="B253" r:id="rId160" xr:uid="{00000000-0004-0000-0200-00009F000000}"/>
    <hyperlink ref="B255" r:id="rId161" xr:uid="{00000000-0004-0000-0200-0000A0000000}"/>
    <hyperlink ref="B266" r:id="rId162" xr:uid="{00000000-0004-0000-0200-0000A1000000}"/>
    <hyperlink ref="B272" r:id="rId163" xr:uid="{00000000-0004-0000-0200-0000A2000000}"/>
    <hyperlink ref="B273" r:id="rId164" xr:uid="{00000000-0004-0000-0200-0000A3000000}"/>
    <hyperlink ref="B270" r:id="rId165" xr:uid="{00000000-0004-0000-0200-0000A4000000}"/>
    <hyperlink ref="B268" r:id="rId166" xr:uid="{00000000-0004-0000-0200-0000A5000000}"/>
    <hyperlink ref="B269" r:id="rId167" xr:uid="{00000000-0004-0000-0200-0000A6000000}"/>
    <hyperlink ref="B271" r:id="rId168" xr:uid="{00000000-0004-0000-0200-0000A7000000}"/>
    <hyperlink ref="B267" r:id="rId169" xr:uid="{00000000-0004-0000-0200-0000A8000000}"/>
    <hyperlink ref="B265" r:id="rId170" xr:uid="{00000000-0004-0000-0200-0000A9000000}"/>
    <hyperlink ref="C199" r:id="rId171" xr:uid="{00000000-0004-0000-0200-0000AA000000}"/>
    <hyperlink ref="C148" r:id="rId172" xr:uid="{00000000-0004-0000-0200-0000AB000000}"/>
    <hyperlink ref="C146" r:id="rId173" xr:uid="{00000000-0004-0000-0200-0000AC000000}"/>
    <hyperlink ref="C145" r:id="rId174" xr:uid="{00000000-0004-0000-0200-0000AD000000}"/>
    <hyperlink ref="C142" r:id="rId175" xr:uid="{00000000-0004-0000-0200-0000AE000000}"/>
    <hyperlink ref="C143" r:id="rId176" xr:uid="{00000000-0004-0000-0200-0000AF000000}"/>
    <hyperlink ref="C86" r:id="rId177" xr:uid="{00000000-0004-0000-0200-0000B0000000}"/>
    <hyperlink ref="C67" r:id="rId178" xr:uid="{00000000-0004-0000-0200-0000B1000000}"/>
    <hyperlink ref="C230" r:id="rId179" xr:uid="{00000000-0004-0000-0200-0000B2000000}"/>
  </hyperlinks>
  <pageMargins left="0.7" right="0.7" top="0.75" bottom="0.75" header="0.3" footer="0.3"/>
  <pageSetup scale="38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Mesocycle 1 Basic Hypertrophy</vt:lpstr>
      <vt:lpstr>Mesocycle 2 Basic Hypertrophy</vt:lpstr>
      <vt:lpstr>Mesocycle 3 Metabolite Focus</vt:lpstr>
      <vt:lpstr>Mesocycle 4 Resensitization</vt:lpstr>
      <vt:lpstr>'Mesocycle 1 Basic Hypertrophy'!Print_Area</vt:lpstr>
      <vt:lpstr>'Mesocycle 2 Basic Hypertrophy'!Print_Area</vt:lpstr>
      <vt:lpstr>'Mesocycle 3 Metabolite Focus'!Print_Area</vt:lpstr>
      <vt:lpstr>'Mesocycle 4 Resensitization'!Print_Area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2019-02-23T23:43:50Z</dcterms:modified>
</cp:coreProperties>
</file>